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ml.chartshapes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60.216\sgi metalprom\SGI METALPROM\7. PROCESO FINANCIERO\TESORERÍA\FORMATOS\"/>
    </mc:Choice>
  </mc:AlternateContent>
  <xr:revisionPtr revIDLastSave="0" documentId="14_{6E187917-C398-495B-BBDD-69D9026DA3E7}" xr6:coauthVersionLast="47" xr6:coauthVersionMax="47" xr10:uidLastSave="{00000000-0000-0000-0000-000000000000}"/>
  <bookViews>
    <workbookView xWindow="-120" yWindow="-120" windowWidth="20730" windowHeight="11040" activeTab="5" xr2:uid="{00000000-000D-0000-FFFF-FFFF00000000}"/>
  </bookViews>
  <sheets>
    <sheet name="PORTADA" sheetId="7" r:id="rId1"/>
    <sheet name="Hoja2" sheetId="10" state="hidden" r:id="rId2"/>
    <sheet name="Hoja4" sheetId="12" state="hidden" r:id="rId3"/>
    <sheet name="BANCOS FNL" sheetId="4" r:id="rId4"/>
    <sheet name="LIBROS FNL " sheetId="3" r:id="rId5"/>
    <sheet name="GAST BANC" sheetId="8" r:id="rId6"/>
    <sheet name="BASE" sheetId="6" state="hidden" r:id="rId7"/>
  </sheets>
  <definedNames>
    <definedName name="_xlnm._FilterDatabase" localSheetId="3" hidden="1">'BANCOS FNL'!$A$1:$X$797</definedName>
    <definedName name="_xlnm._FilterDatabase" localSheetId="6" hidden="1">BASE!$A$3:$B$6393</definedName>
    <definedName name="_xlnm._FilterDatabase" localSheetId="4" hidden="1">'LIBROS FNL '!$A$1:$X$400</definedName>
  </definedNames>
  <calcPr calcId="181029"/>
  <pivotCaches>
    <pivotCache cacheId="1" r:id="rId8"/>
    <pivotCache cacheId="2" r:id="rId9"/>
    <pivotCache cacheId="3" r:id="rId10"/>
  </pivotCaches>
</workbook>
</file>

<file path=xl/calcChain.xml><?xml version="1.0" encoding="utf-8"?>
<calcChain xmlns="http://schemas.openxmlformats.org/spreadsheetml/2006/main">
  <c r="X400" i="3" l="1"/>
  <c r="O400" i="3"/>
  <c r="X399" i="3"/>
  <c r="O399" i="3"/>
  <c r="X398" i="3"/>
  <c r="O398" i="3"/>
  <c r="X397" i="3"/>
  <c r="O397" i="3"/>
  <c r="X396" i="3"/>
  <c r="O396" i="3"/>
  <c r="X395" i="3"/>
  <c r="O395" i="3"/>
  <c r="X394" i="3"/>
  <c r="O394" i="3"/>
  <c r="X393" i="3"/>
  <c r="O393" i="3"/>
  <c r="X392" i="3"/>
  <c r="O392" i="3"/>
  <c r="X391" i="3"/>
  <c r="O391" i="3"/>
  <c r="X390" i="3"/>
  <c r="O390" i="3"/>
  <c r="X389" i="3"/>
  <c r="O389" i="3"/>
  <c r="X388" i="3"/>
  <c r="O388" i="3"/>
  <c r="X387" i="3"/>
  <c r="O387" i="3"/>
  <c r="X386" i="3"/>
  <c r="O386" i="3"/>
  <c r="X385" i="3"/>
  <c r="O385" i="3"/>
  <c r="X384" i="3"/>
  <c r="O384" i="3"/>
  <c r="X383" i="3"/>
  <c r="O383" i="3"/>
  <c r="X382" i="3"/>
  <c r="O382" i="3"/>
  <c r="X381" i="3"/>
  <c r="O381" i="3"/>
  <c r="X380" i="3"/>
  <c r="O380" i="3"/>
  <c r="X379" i="3"/>
  <c r="O379" i="3"/>
  <c r="X378" i="3"/>
  <c r="O378" i="3"/>
  <c r="X377" i="3"/>
  <c r="O377" i="3"/>
  <c r="X376" i="3"/>
  <c r="O376" i="3"/>
  <c r="X375" i="3"/>
  <c r="O375" i="3"/>
  <c r="X374" i="3"/>
  <c r="O374" i="3"/>
  <c r="X373" i="3"/>
  <c r="O373" i="3"/>
  <c r="X372" i="3"/>
  <c r="O372" i="3"/>
  <c r="X371" i="3"/>
  <c r="O371" i="3"/>
  <c r="X370" i="3"/>
  <c r="O370" i="3"/>
  <c r="X369" i="3"/>
  <c r="O369" i="3"/>
  <c r="X368" i="3"/>
  <c r="O368" i="3"/>
  <c r="X367" i="3"/>
  <c r="O367" i="3"/>
  <c r="X366" i="3"/>
  <c r="O366" i="3"/>
  <c r="X365" i="3"/>
  <c r="O365" i="3"/>
  <c r="X364" i="3"/>
  <c r="O364" i="3"/>
  <c r="X363" i="3"/>
  <c r="O363" i="3"/>
  <c r="X362" i="3"/>
  <c r="O362" i="3"/>
  <c r="X361" i="3"/>
  <c r="O361" i="3"/>
  <c r="X360" i="3"/>
  <c r="O360" i="3"/>
  <c r="X359" i="3"/>
  <c r="O359" i="3"/>
  <c r="X358" i="3"/>
  <c r="O358" i="3"/>
  <c r="X357" i="3"/>
  <c r="O357" i="3"/>
  <c r="X356" i="3"/>
  <c r="O356" i="3"/>
  <c r="X355" i="3"/>
  <c r="O355" i="3"/>
  <c r="X354" i="3"/>
  <c r="O354" i="3"/>
  <c r="X353" i="3"/>
  <c r="O353" i="3"/>
  <c r="X352" i="3"/>
  <c r="O352" i="3"/>
  <c r="X351" i="3"/>
  <c r="O351" i="3"/>
  <c r="X350" i="3"/>
  <c r="O350" i="3"/>
  <c r="X349" i="3"/>
  <c r="O349" i="3"/>
  <c r="X348" i="3"/>
  <c r="O348" i="3"/>
  <c r="X347" i="3"/>
  <c r="O347" i="3"/>
  <c r="X346" i="3"/>
  <c r="O346" i="3"/>
  <c r="X345" i="3"/>
  <c r="O345" i="3"/>
  <c r="X344" i="3"/>
  <c r="O344" i="3"/>
  <c r="X343" i="3"/>
  <c r="O343" i="3"/>
  <c r="X342" i="3"/>
  <c r="O342" i="3"/>
  <c r="X341" i="3"/>
  <c r="O341" i="3"/>
  <c r="X340" i="3"/>
  <c r="O340" i="3"/>
  <c r="X339" i="3"/>
  <c r="O339" i="3"/>
  <c r="X338" i="3"/>
  <c r="O338" i="3"/>
  <c r="X337" i="3"/>
  <c r="O337" i="3"/>
  <c r="X336" i="3"/>
  <c r="O336" i="3"/>
  <c r="X335" i="3"/>
  <c r="O335" i="3"/>
  <c r="X334" i="3"/>
  <c r="O334" i="3"/>
  <c r="X333" i="3"/>
  <c r="O333" i="3"/>
  <c r="X332" i="3"/>
  <c r="O332" i="3"/>
  <c r="X331" i="3"/>
  <c r="O331" i="3"/>
  <c r="X330" i="3"/>
  <c r="O330" i="3"/>
  <c r="X329" i="3"/>
  <c r="O329" i="3"/>
  <c r="X328" i="3"/>
  <c r="O328" i="3"/>
  <c r="X327" i="3"/>
  <c r="O327" i="3"/>
  <c r="X326" i="3"/>
  <c r="O326" i="3"/>
  <c r="X325" i="3"/>
  <c r="O325" i="3"/>
  <c r="X324" i="3"/>
  <c r="O324" i="3"/>
  <c r="X323" i="3"/>
  <c r="O323" i="3"/>
  <c r="X322" i="3"/>
  <c r="O322" i="3"/>
  <c r="X321" i="3"/>
  <c r="O321" i="3"/>
  <c r="X320" i="3"/>
  <c r="O320" i="3"/>
  <c r="X319" i="3"/>
  <c r="O319" i="3"/>
  <c r="X318" i="3"/>
  <c r="O318" i="3"/>
  <c r="X317" i="3"/>
  <c r="O317" i="3"/>
  <c r="X316" i="3"/>
  <c r="O316" i="3"/>
  <c r="X315" i="3"/>
  <c r="O315" i="3"/>
  <c r="X314" i="3"/>
  <c r="O314" i="3"/>
  <c r="X313" i="3"/>
  <c r="O313" i="3"/>
  <c r="X312" i="3"/>
  <c r="O312" i="3"/>
  <c r="X311" i="3"/>
  <c r="O311" i="3"/>
  <c r="X310" i="3"/>
  <c r="O310" i="3"/>
  <c r="X309" i="3"/>
  <c r="O309" i="3"/>
  <c r="X308" i="3"/>
  <c r="O308" i="3"/>
  <c r="X307" i="3"/>
  <c r="O307" i="3"/>
  <c r="X306" i="3"/>
  <c r="O306" i="3"/>
  <c r="X305" i="3"/>
  <c r="O305" i="3"/>
  <c r="X304" i="3"/>
  <c r="O304" i="3"/>
  <c r="X303" i="3"/>
  <c r="O303" i="3"/>
  <c r="X302" i="3"/>
  <c r="O302" i="3"/>
  <c r="X301" i="3"/>
  <c r="O301" i="3"/>
  <c r="X300" i="3"/>
  <c r="O300" i="3"/>
  <c r="X299" i="3"/>
  <c r="O299" i="3"/>
  <c r="X298" i="3"/>
  <c r="O298" i="3"/>
  <c r="B400" i="3"/>
  <c r="C400" i="3" s="1"/>
  <c r="A400" i="3"/>
  <c r="B399" i="3"/>
  <c r="C399" i="3" s="1"/>
  <c r="A399" i="3"/>
  <c r="B398" i="3"/>
  <c r="C398" i="3" s="1"/>
  <c r="A398" i="3"/>
  <c r="B397" i="3"/>
  <c r="Q397" i="3" s="1"/>
  <c r="A397" i="3"/>
  <c r="B396" i="3"/>
  <c r="C396" i="3" s="1"/>
  <c r="A396" i="3"/>
  <c r="B395" i="3"/>
  <c r="C395" i="3" s="1"/>
  <c r="A395" i="3"/>
  <c r="B394" i="3"/>
  <c r="C394" i="3" s="1"/>
  <c r="A394" i="3"/>
  <c r="B393" i="3"/>
  <c r="C393" i="3" s="1"/>
  <c r="A393" i="3"/>
  <c r="B392" i="3"/>
  <c r="C392" i="3" s="1"/>
  <c r="A392" i="3"/>
  <c r="B391" i="3"/>
  <c r="C391" i="3" s="1"/>
  <c r="A391" i="3"/>
  <c r="B390" i="3"/>
  <c r="C390" i="3" s="1"/>
  <c r="A390" i="3"/>
  <c r="B389" i="3"/>
  <c r="C389" i="3" s="1"/>
  <c r="A389" i="3"/>
  <c r="B388" i="3"/>
  <c r="C388" i="3" s="1"/>
  <c r="A388" i="3"/>
  <c r="B387" i="3"/>
  <c r="C387" i="3" s="1"/>
  <c r="A387" i="3"/>
  <c r="B386" i="3"/>
  <c r="C386" i="3" s="1"/>
  <c r="A386" i="3"/>
  <c r="B385" i="3"/>
  <c r="C385" i="3" s="1"/>
  <c r="A385" i="3"/>
  <c r="B384" i="3"/>
  <c r="C384" i="3" s="1"/>
  <c r="A384" i="3"/>
  <c r="B383" i="3"/>
  <c r="C383" i="3" s="1"/>
  <c r="A383" i="3"/>
  <c r="B382" i="3"/>
  <c r="C382" i="3" s="1"/>
  <c r="A382" i="3"/>
  <c r="B381" i="3"/>
  <c r="C381" i="3" s="1"/>
  <c r="A381" i="3"/>
  <c r="B380" i="3"/>
  <c r="C380" i="3" s="1"/>
  <c r="A380" i="3"/>
  <c r="B379" i="3"/>
  <c r="C379" i="3" s="1"/>
  <c r="A379" i="3"/>
  <c r="B378" i="3"/>
  <c r="C378" i="3" s="1"/>
  <c r="A378" i="3"/>
  <c r="B377" i="3"/>
  <c r="C377" i="3" s="1"/>
  <c r="A377" i="3"/>
  <c r="B376" i="3"/>
  <c r="C376" i="3" s="1"/>
  <c r="A376" i="3"/>
  <c r="B375" i="3"/>
  <c r="C375" i="3" s="1"/>
  <c r="A375" i="3"/>
  <c r="B374" i="3"/>
  <c r="Q374" i="3" s="1"/>
  <c r="A374" i="3"/>
  <c r="B373" i="3"/>
  <c r="C373" i="3" s="1"/>
  <c r="A373" i="3"/>
  <c r="B372" i="3"/>
  <c r="C372" i="3" s="1"/>
  <c r="A372" i="3"/>
  <c r="B371" i="3"/>
  <c r="Q371" i="3" s="1"/>
  <c r="A371" i="3"/>
  <c r="B370" i="3"/>
  <c r="C370" i="3" s="1"/>
  <c r="A370" i="3"/>
  <c r="B369" i="3"/>
  <c r="C369" i="3" s="1"/>
  <c r="A369" i="3"/>
  <c r="B368" i="3"/>
  <c r="C368" i="3" s="1"/>
  <c r="A368" i="3"/>
  <c r="B367" i="3"/>
  <c r="C367" i="3" s="1"/>
  <c r="A367" i="3"/>
  <c r="B366" i="3"/>
  <c r="Q366" i="3" s="1"/>
  <c r="A366" i="3"/>
  <c r="B365" i="3"/>
  <c r="Q365" i="3" s="1"/>
  <c r="A365" i="3"/>
  <c r="B364" i="3"/>
  <c r="C364" i="3" s="1"/>
  <c r="A364" i="3"/>
  <c r="C363" i="3"/>
  <c r="B363" i="3"/>
  <c r="Q363" i="3" s="1"/>
  <c r="A363" i="3"/>
  <c r="B362" i="3"/>
  <c r="C362" i="3" s="1"/>
  <c r="A362" i="3"/>
  <c r="B361" i="3"/>
  <c r="C361" i="3" s="1"/>
  <c r="A361" i="3"/>
  <c r="B360" i="3"/>
  <c r="C360" i="3" s="1"/>
  <c r="A360" i="3"/>
  <c r="B359" i="3"/>
  <c r="C359" i="3" s="1"/>
  <c r="A359" i="3"/>
  <c r="B358" i="3"/>
  <c r="Q358" i="3" s="1"/>
  <c r="A358" i="3"/>
  <c r="B357" i="3"/>
  <c r="Q357" i="3" s="1"/>
  <c r="A357" i="3"/>
  <c r="B356" i="3"/>
  <c r="C356" i="3" s="1"/>
  <c r="A356" i="3"/>
  <c r="B355" i="3"/>
  <c r="Q355" i="3" s="1"/>
  <c r="A355" i="3"/>
  <c r="B354" i="3"/>
  <c r="C354" i="3" s="1"/>
  <c r="A354" i="3"/>
  <c r="B353" i="3"/>
  <c r="C353" i="3" s="1"/>
  <c r="A353" i="3"/>
  <c r="B352" i="3"/>
  <c r="C352" i="3" s="1"/>
  <c r="A352" i="3"/>
  <c r="B351" i="3"/>
  <c r="C351" i="3" s="1"/>
  <c r="A351" i="3"/>
  <c r="B350" i="3"/>
  <c r="C350" i="3" s="1"/>
  <c r="A350" i="3"/>
  <c r="B349" i="3"/>
  <c r="C349" i="3" s="1"/>
  <c r="A349" i="3"/>
  <c r="B348" i="3"/>
  <c r="C348" i="3" s="1"/>
  <c r="A348" i="3"/>
  <c r="B347" i="3"/>
  <c r="C347" i="3" s="1"/>
  <c r="A347" i="3"/>
  <c r="B346" i="3"/>
  <c r="C346" i="3" s="1"/>
  <c r="A346" i="3"/>
  <c r="B345" i="3"/>
  <c r="C345" i="3" s="1"/>
  <c r="A345" i="3"/>
  <c r="B344" i="3"/>
  <c r="C344" i="3" s="1"/>
  <c r="A344" i="3"/>
  <c r="B343" i="3"/>
  <c r="Q343" i="3" s="1"/>
  <c r="A343" i="3"/>
  <c r="B342" i="3"/>
  <c r="Q342" i="3" s="1"/>
  <c r="A342" i="3"/>
  <c r="B341" i="3"/>
  <c r="C341" i="3" s="1"/>
  <c r="A341" i="3"/>
  <c r="B340" i="3"/>
  <c r="C340" i="3" s="1"/>
  <c r="A340" i="3"/>
  <c r="B339" i="3"/>
  <c r="C339" i="3" s="1"/>
  <c r="A339" i="3"/>
  <c r="B338" i="3"/>
  <c r="C338" i="3" s="1"/>
  <c r="A338" i="3"/>
  <c r="B337" i="3"/>
  <c r="C337" i="3" s="1"/>
  <c r="A337" i="3"/>
  <c r="B336" i="3"/>
  <c r="C336" i="3" s="1"/>
  <c r="A336" i="3"/>
  <c r="B335" i="3"/>
  <c r="Q335" i="3" s="1"/>
  <c r="A335" i="3"/>
  <c r="B334" i="3"/>
  <c r="Q334" i="3" s="1"/>
  <c r="A334" i="3"/>
  <c r="B333" i="3"/>
  <c r="C333" i="3" s="1"/>
  <c r="A333" i="3"/>
  <c r="B332" i="3"/>
  <c r="Q332" i="3" s="1"/>
  <c r="A332" i="3"/>
  <c r="B331" i="3"/>
  <c r="C331" i="3" s="1"/>
  <c r="A331" i="3"/>
  <c r="B330" i="3"/>
  <c r="C330" i="3" s="1"/>
  <c r="A330" i="3"/>
  <c r="B329" i="3"/>
  <c r="C329" i="3" s="1"/>
  <c r="A329" i="3"/>
  <c r="B328" i="3"/>
  <c r="C328" i="3" s="1"/>
  <c r="A328" i="3"/>
  <c r="B327" i="3"/>
  <c r="C327" i="3" s="1"/>
  <c r="A327" i="3"/>
  <c r="B326" i="3"/>
  <c r="C326" i="3" s="1"/>
  <c r="A326" i="3"/>
  <c r="B325" i="3"/>
  <c r="Q325" i="3" s="1"/>
  <c r="A325" i="3"/>
  <c r="B324" i="3"/>
  <c r="Q324" i="3" s="1"/>
  <c r="A324" i="3"/>
  <c r="B323" i="3"/>
  <c r="C323" i="3" s="1"/>
  <c r="A323" i="3"/>
  <c r="B322" i="3"/>
  <c r="C322" i="3" s="1"/>
  <c r="A322" i="3"/>
  <c r="B321" i="3"/>
  <c r="C321" i="3" s="1"/>
  <c r="A321" i="3"/>
  <c r="B320" i="3"/>
  <c r="C320" i="3" s="1"/>
  <c r="A320" i="3"/>
  <c r="B319" i="3"/>
  <c r="C319" i="3" s="1"/>
  <c r="A319" i="3"/>
  <c r="B318" i="3"/>
  <c r="Q318" i="3" s="1"/>
  <c r="A318" i="3"/>
  <c r="B317" i="3"/>
  <c r="Q317" i="3" s="1"/>
  <c r="A317" i="3"/>
  <c r="B316" i="3"/>
  <c r="Q316" i="3" s="1"/>
  <c r="A316" i="3"/>
  <c r="B315" i="3"/>
  <c r="Q315" i="3" s="1"/>
  <c r="A315" i="3"/>
  <c r="B314" i="3"/>
  <c r="C314" i="3" s="1"/>
  <c r="A314" i="3"/>
  <c r="B313" i="3"/>
  <c r="Q313" i="3" s="1"/>
  <c r="A313" i="3"/>
  <c r="B312" i="3"/>
  <c r="C312" i="3" s="1"/>
  <c r="A312" i="3"/>
  <c r="B311" i="3"/>
  <c r="C311" i="3" s="1"/>
  <c r="A311" i="3"/>
  <c r="B310" i="3"/>
  <c r="C310" i="3" s="1"/>
  <c r="A310" i="3"/>
  <c r="B309" i="3"/>
  <c r="C309" i="3" s="1"/>
  <c r="A309" i="3"/>
  <c r="B308" i="3"/>
  <c r="Q308" i="3" s="1"/>
  <c r="A308" i="3"/>
  <c r="B307" i="3"/>
  <c r="C307" i="3" s="1"/>
  <c r="A307" i="3"/>
  <c r="B306" i="3"/>
  <c r="C306" i="3" s="1"/>
  <c r="A306" i="3"/>
  <c r="B305" i="3"/>
  <c r="Q305" i="3" s="1"/>
  <c r="A305" i="3"/>
  <c r="B304" i="3"/>
  <c r="C304" i="3" s="1"/>
  <c r="A304" i="3"/>
  <c r="B303" i="3"/>
  <c r="Q303" i="3" s="1"/>
  <c r="A303" i="3"/>
  <c r="B302" i="3"/>
  <c r="Q302" i="3" s="1"/>
  <c r="A302" i="3"/>
  <c r="B301" i="3"/>
  <c r="Q301" i="3" s="1"/>
  <c r="A301" i="3"/>
  <c r="B300" i="3"/>
  <c r="Q300" i="3" s="1"/>
  <c r="A300" i="3"/>
  <c r="B299" i="3"/>
  <c r="C299" i="3" s="1"/>
  <c r="A299" i="3"/>
  <c r="B298" i="3"/>
  <c r="C298" i="3" s="1"/>
  <c r="A298" i="3"/>
  <c r="W54" i="4"/>
  <c r="V54" i="4"/>
  <c r="N54" i="4"/>
  <c r="W46" i="4"/>
  <c r="V46" i="4"/>
  <c r="N46" i="4"/>
  <c r="W44" i="4"/>
  <c r="V44" i="4"/>
  <c r="N44" i="4"/>
  <c r="W45" i="4"/>
  <c r="V45" i="4"/>
  <c r="N45" i="4"/>
  <c r="W53" i="4"/>
  <c r="V53" i="4"/>
  <c r="N53" i="4"/>
  <c r="W32" i="4"/>
  <c r="V32" i="4"/>
  <c r="N32" i="4"/>
  <c r="W49" i="4"/>
  <c r="V49" i="4"/>
  <c r="N49" i="4"/>
  <c r="W33" i="4"/>
  <c r="V33" i="4"/>
  <c r="N33" i="4"/>
  <c r="W48" i="4"/>
  <c r="V48" i="4"/>
  <c r="N48" i="4"/>
  <c r="W50" i="4"/>
  <c r="V50" i="4"/>
  <c r="N50" i="4"/>
  <c r="W52" i="4"/>
  <c r="V52" i="4"/>
  <c r="N52" i="4"/>
  <c r="F54" i="4"/>
  <c r="C54" i="4"/>
  <c r="B54" i="4"/>
  <c r="A54" i="4"/>
  <c r="F46" i="4"/>
  <c r="C46" i="4"/>
  <c r="B46" i="4"/>
  <c r="A46" i="4"/>
  <c r="F44" i="4"/>
  <c r="C44" i="4"/>
  <c r="B44" i="4"/>
  <c r="A44" i="4"/>
  <c r="F45" i="4"/>
  <c r="C45" i="4"/>
  <c r="B45" i="4"/>
  <c r="A45" i="4"/>
  <c r="F53" i="4"/>
  <c r="C53" i="4"/>
  <c r="B53" i="4"/>
  <c r="A53" i="4"/>
  <c r="F32" i="4"/>
  <c r="C32" i="4"/>
  <c r="B32" i="4"/>
  <c r="A32" i="4"/>
  <c r="F49" i="4"/>
  <c r="C49" i="4"/>
  <c r="B49" i="4"/>
  <c r="A49" i="4"/>
  <c r="F33" i="4"/>
  <c r="C33" i="4"/>
  <c r="B33" i="4"/>
  <c r="A33" i="4"/>
  <c r="F48" i="4"/>
  <c r="C48" i="4"/>
  <c r="B48" i="4"/>
  <c r="A48" i="4"/>
  <c r="F50" i="4"/>
  <c r="C50" i="4"/>
  <c r="B50" i="4"/>
  <c r="A50" i="4"/>
  <c r="F52" i="4"/>
  <c r="C52" i="4"/>
  <c r="B52" i="4"/>
  <c r="A52" i="4"/>
  <c r="C397" i="3" l="1"/>
  <c r="D397" i="3" s="1"/>
  <c r="C366" i="3"/>
  <c r="C305" i="3"/>
  <c r="D362" i="3"/>
  <c r="D337" i="3"/>
  <c r="D368" i="3"/>
  <c r="Q383" i="3"/>
  <c r="Q391" i="3"/>
  <c r="Q321" i="3"/>
  <c r="Q361" i="3"/>
  <c r="C371" i="3"/>
  <c r="D371" i="3" s="1"/>
  <c r="Q329" i="3"/>
  <c r="Q369" i="3"/>
  <c r="C357" i="3"/>
  <c r="D357" i="3" s="1"/>
  <c r="Q319" i="3"/>
  <c r="Q359" i="3"/>
  <c r="Q399" i="3"/>
  <c r="D304" i="3"/>
  <c r="D400" i="3"/>
  <c r="Q337" i="3"/>
  <c r="C313" i="3"/>
  <c r="Q327" i="3"/>
  <c r="Q345" i="3"/>
  <c r="Q367" i="3"/>
  <c r="D328" i="3"/>
  <c r="C335" i="3"/>
  <c r="D335" i="3" s="1"/>
  <c r="Q353" i="3"/>
  <c r="Q393" i="3"/>
  <c r="D352" i="3"/>
  <c r="Q375" i="3"/>
  <c r="D394" i="3"/>
  <c r="D346" i="3"/>
  <c r="Q377" i="3"/>
  <c r="Q385" i="3"/>
  <c r="C303" i="3"/>
  <c r="D303" i="3" s="1"/>
  <c r="C317" i="3"/>
  <c r="D336" i="3"/>
  <c r="C343" i="3"/>
  <c r="D343" i="3" s="1"/>
  <c r="C374" i="3"/>
  <c r="D374" i="3" s="1"/>
  <c r="D390" i="3"/>
  <c r="Q340" i="3"/>
  <c r="Q348" i="3"/>
  <c r="Q356" i="3"/>
  <c r="Q364" i="3"/>
  <c r="Q372" i="3"/>
  <c r="Q380" i="3"/>
  <c r="Q388" i="3"/>
  <c r="Q396" i="3"/>
  <c r="C325" i="3"/>
  <c r="D325" i="3" s="1"/>
  <c r="C355" i="3"/>
  <c r="D355" i="3" s="1"/>
  <c r="C358" i="3"/>
  <c r="D358" i="3" s="1"/>
  <c r="C365" i="3"/>
  <c r="D365" i="3" s="1"/>
  <c r="Q298" i="3"/>
  <c r="Q306" i="3"/>
  <c r="Q314" i="3"/>
  <c r="Q322" i="3"/>
  <c r="Q330" i="3"/>
  <c r="Q338" i="3"/>
  <c r="Q346" i="3"/>
  <c r="Q354" i="3"/>
  <c r="Q362" i="3"/>
  <c r="Q370" i="3"/>
  <c r="Q378" i="3"/>
  <c r="Q386" i="3"/>
  <c r="Q394" i="3"/>
  <c r="C301" i="3"/>
  <c r="D301" i="3" s="1"/>
  <c r="D305" i="3"/>
  <c r="C315" i="3"/>
  <c r="D315" i="3" s="1"/>
  <c r="C318" i="3"/>
  <c r="D318" i="3" s="1"/>
  <c r="Q309" i="3"/>
  <c r="Q333" i="3"/>
  <c r="Q341" i="3"/>
  <c r="Q349" i="3"/>
  <c r="Q373" i="3"/>
  <c r="Q381" i="3"/>
  <c r="Q389" i="3"/>
  <c r="Q351" i="3"/>
  <c r="D353" i="3"/>
  <c r="D380" i="3"/>
  <c r="Q304" i="3"/>
  <c r="Q312" i="3"/>
  <c r="Q320" i="3"/>
  <c r="Q328" i="3"/>
  <c r="Q336" i="3"/>
  <c r="Q344" i="3"/>
  <c r="Q352" i="3"/>
  <c r="Q360" i="3"/>
  <c r="Q368" i="3"/>
  <c r="Q376" i="3"/>
  <c r="Q384" i="3"/>
  <c r="Q392" i="3"/>
  <c r="Q400" i="3"/>
  <c r="Q299" i="3"/>
  <c r="Q307" i="3"/>
  <c r="Q323" i="3"/>
  <c r="Q331" i="3"/>
  <c r="Q339" i="3"/>
  <c r="Q347" i="3"/>
  <c r="Q379" i="3"/>
  <c r="Q387" i="3"/>
  <c r="Q395" i="3"/>
  <c r="Q311" i="3"/>
  <c r="D317" i="3"/>
  <c r="D320" i="3"/>
  <c r="D364" i="3"/>
  <c r="D366" i="3"/>
  <c r="D385" i="3"/>
  <c r="Q310" i="3"/>
  <c r="Q326" i="3"/>
  <c r="Q350" i="3"/>
  <c r="Q382" i="3"/>
  <c r="Q390" i="3"/>
  <c r="Q398" i="3"/>
  <c r="D310" i="3"/>
  <c r="D354" i="3"/>
  <c r="D322" i="3"/>
  <c r="D298" i="3"/>
  <c r="D314" i="3"/>
  <c r="D382" i="3"/>
  <c r="D398" i="3"/>
  <c r="D326" i="3"/>
  <c r="D350" i="3"/>
  <c r="C302" i="3"/>
  <c r="D302" i="3" s="1"/>
  <c r="D311" i="3"/>
  <c r="D323" i="3"/>
  <c r="C334" i="3"/>
  <c r="D334" i="3" s="1"/>
  <c r="D341" i="3"/>
  <c r="D347" i="3"/>
  <c r="D383" i="3"/>
  <c r="D386" i="3"/>
  <c r="D309" i="3"/>
  <c r="D329" i="3"/>
  <c r="D359" i="3"/>
  <c r="D381" i="3"/>
  <c r="D387" i="3"/>
  <c r="D338" i="3"/>
  <c r="D363" i="3"/>
  <c r="D399" i="3"/>
  <c r="D306" i="3"/>
  <c r="D312" i="3"/>
  <c r="D321" i="3"/>
  <c r="D333" i="3"/>
  <c r="D339" i="3"/>
  <c r="D348" i="3"/>
  <c r="D369" i="3"/>
  <c r="D375" i="3"/>
  <c r="D378" i="3"/>
  <c r="D384" i="3"/>
  <c r="D307" i="3"/>
  <c r="D327" i="3"/>
  <c r="D351" i="3"/>
  <c r="D373" i="3"/>
  <c r="D379" i="3"/>
  <c r="D313" i="3"/>
  <c r="D330" i="3"/>
  <c r="C342" i="3"/>
  <c r="D342" i="3" s="1"/>
  <c r="D349" i="3"/>
  <c r="D391" i="3"/>
  <c r="D299" i="3"/>
  <c r="D319" i="3"/>
  <c r="D331" i="3"/>
  <c r="D367" i="3"/>
  <c r="D370" i="3"/>
  <c r="D389" i="3"/>
  <c r="D395" i="3"/>
  <c r="D396" i="3"/>
  <c r="D344" i="3"/>
  <c r="D372" i="3"/>
  <c r="D393" i="3"/>
  <c r="D345" i="3"/>
  <c r="D360" i="3"/>
  <c r="D388" i="3"/>
  <c r="D340" i="3"/>
  <c r="D361" i="3"/>
  <c r="D376" i="3"/>
  <c r="D356" i="3"/>
  <c r="D377" i="3"/>
  <c r="D392" i="3"/>
  <c r="C300" i="3"/>
  <c r="D300" i="3" s="1"/>
  <c r="C308" i="3"/>
  <c r="D308" i="3" s="1"/>
  <c r="C316" i="3"/>
  <c r="D316" i="3" s="1"/>
  <c r="C324" i="3"/>
  <c r="D324" i="3" s="1"/>
  <c r="C332" i="3"/>
  <c r="D332" i="3" s="1"/>
  <c r="D50" i="4"/>
  <c r="D44" i="4"/>
  <c r="D32" i="4"/>
  <c r="D52" i="4"/>
  <c r="D48" i="4"/>
  <c r="D33" i="4"/>
  <c r="D49" i="4"/>
  <c r="D53" i="4"/>
  <c r="D54" i="4"/>
  <c r="D45" i="4"/>
  <c r="D46" i="4"/>
  <c r="X297" i="3"/>
  <c r="O297" i="3"/>
  <c r="X296" i="3"/>
  <c r="O296" i="3"/>
  <c r="X295" i="3"/>
  <c r="O295" i="3"/>
  <c r="X294" i="3"/>
  <c r="O294" i="3"/>
  <c r="X293" i="3"/>
  <c r="O293" i="3"/>
  <c r="X292" i="3"/>
  <c r="O292" i="3"/>
  <c r="X291" i="3"/>
  <c r="O291" i="3"/>
  <c r="X290" i="3"/>
  <c r="O290" i="3"/>
  <c r="X289" i="3"/>
  <c r="O289" i="3"/>
  <c r="X288" i="3"/>
  <c r="O288" i="3"/>
  <c r="X287" i="3"/>
  <c r="O287" i="3"/>
  <c r="X286" i="3"/>
  <c r="O286" i="3"/>
  <c r="X285" i="3"/>
  <c r="O285" i="3"/>
  <c r="X284" i="3"/>
  <c r="O284" i="3"/>
  <c r="X283" i="3"/>
  <c r="O283" i="3"/>
  <c r="X282" i="3"/>
  <c r="O282" i="3"/>
  <c r="X281" i="3"/>
  <c r="O281" i="3"/>
  <c r="X280" i="3"/>
  <c r="O280" i="3"/>
  <c r="X279" i="3"/>
  <c r="O279" i="3"/>
  <c r="X278" i="3"/>
  <c r="O278" i="3"/>
  <c r="X277" i="3"/>
  <c r="O277" i="3"/>
  <c r="X276" i="3"/>
  <c r="O276" i="3"/>
  <c r="X275" i="3"/>
  <c r="O275" i="3"/>
  <c r="X274" i="3"/>
  <c r="O274" i="3"/>
  <c r="X273" i="3"/>
  <c r="O273" i="3"/>
  <c r="X272" i="3"/>
  <c r="O272" i="3"/>
  <c r="X271" i="3"/>
  <c r="O271" i="3"/>
  <c r="X270" i="3"/>
  <c r="O270" i="3"/>
  <c r="X269" i="3"/>
  <c r="O269" i="3"/>
  <c r="X268" i="3"/>
  <c r="O268" i="3"/>
  <c r="X267" i="3"/>
  <c r="O267" i="3"/>
  <c r="X266" i="3"/>
  <c r="O266" i="3"/>
  <c r="X265" i="3"/>
  <c r="O265" i="3"/>
  <c r="B297" i="3"/>
  <c r="C297" i="3" s="1"/>
  <c r="A297" i="3"/>
  <c r="B296" i="3"/>
  <c r="C296" i="3" s="1"/>
  <c r="A296" i="3"/>
  <c r="B295" i="3"/>
  <c r="C295" i="3" s="1"/>
  <c r="A295" i="3"/>
  <c r="B294" i="3"/>
  <c r="C294" i="3" s="1"/>
  <c r="A294" i="3"/>
  <c r="B293" i="3"/>
  <c r="Q293" i="3" s="1"/>
  <c r="A293" i="3"/>
  <c r="B292" i="3"/>
  <c r="A292" i="3"/>
  <c r="B291" i="3"/>
  <c r="C291" i="3" s="1"/>
  <c r="A291" i="3"/>
  <c r="B290" i="3"/>
  <c r="A290" i="3"/>
  <c r="B289" i="3"/>
  <c r="C289" i="3" s="1"/>
  <c r="A289" i="3"/>
  <c r="B288" i="3"/>
  <c r="Q288" i="3" s="1"/>
  <c r="A288" i="3"/>
  <c r="B287" i="3"/>
  <c r="C287" i="3" s="1"/>
  <c r="A287" i="3"/>
  <c r="B286" i="3"/>
  <c r="C286" i="3" s="1"/>
  <c r="A286" i="3"/>
  <c r="B285" i="3"/>
  <c r="Q285" i="3" s="1"/>
  <c r="A285" i="3"/>
  <c r="B284" i="3"/>
  <c r="A284" i="3"/>
  <c r="B283" i="3"/>
  <c r="A283" i="3"/>
  <c r="B282" i="3"/>
  <c r="C282" i="3" s="1"/>
  <c r="A282" i="3"/>
  <c r="B281" i="3"/>
  <c r="A281" i="3"/>
  <c r="B280" i="3"/>
  <c r="C280" i="3" s="1"/>
  <c r="A280" i="3"/>
  <c r="B279" i="3"/>
  <c r="C279" i="3" s="1"/>
  <c r="A279" i="3"/>
  <c r="B278" i="3"/>
  <c r="C278" i="3" s="1"/>
  <c r="A278" i="3"/>
  <c r="B277" i="3"/>
  <c r="A277" i="3"/>
  <c r="B276" i="3"/>
  <c r="Q276" i="3" s="1"/>
  <c r="A276" i="3"/>
  <c r="B275" i="3"/>
  <c r="C275" i="3" s="1"/>
  <c r="A275" i="3"/>
  <c r="B274" i="3"/>
  <c r="A274" i="3"/>
  <c r="B273" i="3"/>
  <c r="Q273" i="3" s="1"/>
  <c r="A273" i="3"/>
  <c r="B272" i="3"/>
  <c r="Q272" i="3" s="1"/>
  <c r="A272" i="3"/>
  <c r="B271" i="3"/>
  <c r="A271" i="3"/>
  <c r="B270" i="3"/>
  <c r="C270" i="3" s="1"/>
  <c r="A270" i="3"/>
  <c r="B269" i="3"/>
  <c r="Q269" i="3" s="1"/>
  <c r="A269" i="3"/>
  <c r="B268" i="3"/>
  <c r="C268" i="3" s="1"/>
  <c r="A268" i="3"/>
  <c r="B267" i="3"/>
  <c r="C267" i="3" s="1"/>
  <c r="A267" i="3"/>
  <c r="B266" i="3"/>
  <c r="Q266" i="3" s="1"/>
  <c r="A266" i="3"/>
  <c r="B265" i="3"/>
  <c r="Q265" i="3" s="1"/>
  <c r="A265" i="3"/>
  <c r="W797" i="4"/>
  <c r="V797" i="4"/>
  <c r="N797" i="4"/>
  <c r="W796" i="4"/>
  <c r="V796" i="4"/>
  <c r="N796" i="4"/>
  <c r="W795" i="4"/>
  <c r="V795" i="4"/>
  <c r="N795" i="4"/>
  <c r="W794" i="4"/>
  <c r="V794" i="4"/>
  <c r="N794" i="4"/>
  <c r="W793" i="4"/>
  <c r="V793" i="4"/>
  <c r="N793" i="4"/>
  <c r="W792" i="4"/>
  <c r="V792" i="4"/>
  <c r="N792" i="4"/>
  <c r="W791" i="4"/>
  <c r="V791" i="4"/>
  <c r="N791" i="4"/>
  <c r="W790" i="4"/>
  <c r="V790" i="4"/>
  <c r="N790" i="4"/>
  <c r="W789" i="4"/>
  <c r="V789" i="4"/>
  <c r="N789" i="4"/>
  <c r="W788" i="4"/>
  <c r="V788" i="4"/>
  <c r="N788" i="4"/>
  <c r="W787" i="4"/>
  <c r="V787" i="4"/>
  <c r="N787" i="4"/>
  <c r="W786" i="4"/>
  <c r="V786" i="4"/>
  <c r="N786" i="4"/>
  <c r="W785" i="4"/>
  <c r="V785" i="4"/>
  <c r="N785" i="4"/>
  <c r="W784" i="4"/>
  <c r="V784" i="4"/>
  <c r="N784" i="4"/>
  <c r="W783" i="4"/>
  <c r="V783" i="4"/>
  <c r="N783" i="4"/>
  <c r="W782" i="4"/>
  <c r="V782" i="4"/>
  <c r="N782" i="4"/>
  <c r="W781" i="4"/>
  <c r="V781" i="4"/>
  <c r="N781" i="4"/>
  <c r="W780" i="4"/>
  <c r="V780" i="4"/>
  <c r="N780" i="4"/>
  <c r="W779" i="4"/>
  <c r="V779" i="4"/>
  <c r="N779" i="4"/>
  <c r="W778" i="4"/>
  <c r="V778" i="4"/>
  <c r="N778" i="4"/>
  <c r="W777" i="4"/>
  <c r="V777" i="4"/>
  <c r="N777" i="4"/>
  <c r="W776" i="4"/>
  <c r="V776" i="4"/>
  <c r="N776" i="4"/>
  <c r="W775" i="4"/>
  <c r="V775" i="4"/>
  <c r="N775" i="4"/>
  <c r="W774" i="4"/>
  <c r="V774" i="4"/>
  <c r="N774" i="4"/>
  <c r="W773" i="4"/>
  <c r="V773" i="4"/>
  <c r="N773" i="4"/>
  <c r="W772" i="4"/>
  <c r="V772" i="4"/>
  <c r="N772" i="4"/>
  <c r="W771" i="4"/>
  <c r="V771" i="4"/>
  <c r="N771" i="4"/>
  <c r="W770" i="4"/>
  <c r="V770" i="4"/>
  <c r="N770" i="4"/>
  <c r="W769" i="4"/>
  <c r="V769" i="4"/>
  <c r="N769" i="4"/>
  <c r="W768" i="4"/>
  <c r="V768" i="4"/>
  <c r="N768" i="4"/>
  <c r="W767" i="4"/>
  <c r="V767" i="4"/>
  <c r="N767" i="4"/>
  <c r="W766" i="4"/>
  <c r="V766" i="4"/>
  <c r="N766" i="4"/>
  <c r="W765" i="4"/>
  <c r="V765" i="4"/>
  <c r="N765" i="4"/>
  <c r="W764" i="4"/>
  <c r="V764" i="4"/>
  <c r="N764" i="4"/>
  <c r="W763" i="4"/>
  <c r="V763" i="4"/>
  <c r="N763" i="4"/>
  <c r="W762" i="4"/>
  <c r="V762" i="4"/>
  <c r="N762" i="4"/>
  <c r="W761" i="4"/>
  <c r="V761" i="4"/>
  <c r="N761" i="4"/>
  <c r="W760" i="4"/>
  <c r="V760" i="4"/>
  <c r="N760" i="4"/>
  <c r="W759" i="4"/>
  <c r="V759" i="4"/>
  <c r="N759" i="4"/>
  <c r="W758" i="4"/>
  <c r="V758" i="4"/>
  <c r="N758" i="4"/>
  <c r="W757" i="4"/>
  <c r="V757" i="4"/>
  <c r="N757" i="4"/>
  <c r="W756" i="4"/>
  <c r="V756" i="4"/>
  <c r="N756" i="4"/>
  <c r="W755" i="4"/>
  <c r="V755" i="4"/>
  <c r="N755" i="4"/>
  <c r="W754" i="4"/>
  <c r="V754" i="4"/>
  <c r="N754" i="4"/>
  <c r="W753" i="4"/>
  <c r="V753" i="4"/>
  <c r="N753" i="4"/>
  <c r="W752" i="4"/>
  <c r="V752" i="4"/>
  <c r="N752" i="4"/>
  <c r="W751" i="4"/>
  <c r="V751" i="4"/>
  <c r="N751" i="4"/>
  <c r="W750" i="4"/>
  <c r="V750" i="4"/>
  <c r="N750" i="4"/>
  <c r="W749" i="4"/>
  <c r="V749" i="4"/>
  <c r="N749" i="4"/>
  <c r="W748" i="4"/>
  <c r="V748" i="4"/>
  <c r="N748" i="4"/>
  <c r="W747" i="4"/>
  <c r="V747" i="4"/>
  <c r="N747" i="4"/>
  <c r="W746" i="4"/>
  <c r="V746" i="4"/>
  <c r="N746" i="4"/>
  <c r="W745" i="4"/>
  <c r="V745" i="4"/>
  <c r="N745" i="4"/>
  <c r="W744" i="4"/>
  <c r="V744" i="4"/>
  <c r="N744" i="4"/>
  <c r="W743" i="4"/>
  <c r="V743" i="4"/>
  <c r="N743" i="4"/>
  <c r="W742" i="4"/>
  <c r="V742" i="4"/>
  <c r="N742" i="4"/>
  <c r="W741" i="4"/>
  <c r="V741" i="4"/>
  <c r="N741" i="4"/>
  <c r="W740" i="4"/>
  <c r="V740" i="4"/>
  <c r="N740" i="4"/>
  <c r="W739" i="4"/>
  <c r="V739" i="4"/>
  <c r="N739" i="4"/>
  <c r="W738" i="4"/>
  <c r="V738" i="4"/>
  <c r="N738" i="4"/>
  <c r="W737" i="4"/>
  <c r="V737" i="4"/>
  <c r="N737" i="4"/>
  <c r="W736" i="4"/>
  <c r="V736" i="4"/>
  <c r="N736" i="4"/>
  <c r="W735" i="4"/>
  <c r="V735" i="4"/>
  <c r="N735" i="4"/>
  <c r="W734" i="4"/>
  <c r="V734" i="4"/>
  <c r="N734" i="4"/>
  <c r="W733" i="4"/>
  <c r="V733" i="4"/>
  <c r="N733" i="4"/>
  <c r="W732" i="4"/>
  <c r="V732" i="4"/>
  <c r="N732" i="4"/>
  <c r="W731" i="4"/>
  <c r="V731" i="4"/>
  <c r="N731" i="4"/>
  <c r="W730" i="4"/>
  <c r="V730" i="4"/>
  <c r="N730" i="4"/>
  <c r="W729" i="4"/>
  <c r="V729" i="4"/>
  <c r="N729" i="4"/>
  <c r="W728" i="4"/>
  <c r="V728" i="4"/>
  <c r="N728" i="4"/>
  <c r="W727" i="4"/>
  <c r="V727" i="4"/>
  <c r="N727" i="4"/>
  <c r="W726" i="4"/>
  <c r="V726" i="4"/>
  <c r="N726" i="4"/>
  <c r="W725" i="4"/>
  <c r="V725" i="4"/>
  <c r="N725" i="4"/>
  <c r="W724" i="4"/>
  <c r="V724" i="4"/>
  <c r="N724" i="4"/>
  <c r="W723" i="4"/>
  <c r="V723" i="4"/>
  <c r="N723" i="4"/>
  <c r="W722" i="4"/>
  <c r="V722" i="4"/>
  <c r="N722" i="4"/>
  <c r="W721" i="4"/>
  <c r="V721" i="4"/>
  <c r="N721" i="4"/>
  <c r="W720" i="4"/>
  <c r="V720" i="4"/>
  <c r="N720" i="4"/>
  <c r="W719" i="4"/>
  <c r="V719" i="4"/>
  <c r="N719" i="4"/>
  <c r="W718" i="4"/>
  <c r="V718" i="4"/>
  <c r="N718" i="4"/>
  <c r="W717" i="4"/>
  <c r="V717" i="4"/>
  <c r="N717" i="4"/>
  <c r="W716" i="4"/>
  <c r="V716" i="4"/>
  <c r="N716" i="4"/>
  <c r="W715" i="4"/>
  <c r="V715" i="4"/>
  <c r="N715" i="4"/>
  <c r="W714" i="4"/>
  <c r="V714" i="4"/>
  <c r="N714" i="4"/>
  <c r="W713" i="4"/>
  <c r="V713" i="4"/>
  <c r="N713" i="4"/>
  <c r="W712" i="4"/>
  <c r="V712" i="4"/>
  <c r="N712" i="4"/>
  <c r="W711" i="4"/>
  <c r="V711" i="4"/>
  <c r="N711" i="4"/>
  <c r="W710" i="4"/>
  <c r="V710" i="4"/>
  <c r="N710" i="4"/>
  <c r="W709" i="4"/>
  <c r="V709" i="4"/>
  <c r="N709" i="4"/>
  <c r="W708" i="4"/>
  <c r="V708" i="4"/>
  <c r="N708" i="4"/>
  <c r="W707" i="4"/>
  <c r="V707" i="4"/>
  <c r="N707" i="4"/>
  <c r="W706" i="4"/>
  <c r="V706" i="4"/>
  <c r="N706" i="4"/>
  <c r="W705" i="4"/>
  <c r="V705" i="4"/>
  <c r="N705" i="4"/>
  <c r="W704" i="4"/>
  <c r="V704" i="4"/>
  <c r="N704" i="4"/>
  <c r="W703" i="4"/>
  <c r="V703" i="4"/>
  <c r="N703" i="4"/>
  <c r="W702" i="4"/>
  <c r="V702" i="4"/>
  <c r="N702" i="4"/>
  <c r="W701" i="4"/>
  <c r="V701" i="4"/>
  <c r="N701" i="4"/>
  <c r="W700" i="4"/>
  <c r="V700" i="4"/>
  <c r="N700" i="4"/>
  <c r="W699" i="4"/>
  <c r="V699" i="4"/>
  <c r="N699" i="4"/>
  <c r="W698" i="4"/>
  <c r="V698" i="4"/>
  <c r="N698" i="4"/>
  <c r="W697" i="4"/>
  <c r="V697" i="4"/>
  <c r="N697" i="4"/>
  <c r="W696" i="4"/>
  <c r="V696" i="4"/>
  <c r="N696" i="4"/>
  <c r="W695" i="4"/>
  <c r="V695" i="4"/>
  <c r="N695" i="4"/>
  <c r="W694" i="4"/>
  <c r="V694" i="4"/>
  <c r="N694" i="4"/>
  <c r="W693" i="4"/>
  <c r="V693" i="4"/>
  <c r="N693" i="4"/>
  <c r="W692" i="4"/>
  <c r="V692" i="4"/>
  <c r="N692" i="4"/>
  <c r="W691" i="4"/>
  <c r="V691" i="4"/>
  <c r="N691" i="4"/>
  <c r="W690" i="4"/>
  <c r="V690" i="4"/>
  <c r="N690" i="4"/>
  <c r="W689" i="4"/>
  <c r="V689" i="4"/>
  <c r="N689" i="4"/>
  <c r="W688" i="4"/>
  <c r="V688" i="4"/>
  <c r="N688" i="4"/>
  <c r="W687" i="4"/>
  <c r="V687" i="4"/>
  <c r="N687" i="4"/>
  <c r="W686" i="4"/>
  <c r="V686" i="4"/>
  <c r="N686" i="4"/>
  <c r="W685" i="4"/>
  <c r="V685" i="4"/>
  <c r="N685" i="4"/>
  <c r="W684" i="4"/>
  <c r="V684" i="4"/>
  <c r="N684" i="4"/>
  <c r="W683" i="4"/>
  <c r="V683" i="4"/>
  <c r="N683" i="4"/>
  <c r="W682" i="4"/>
  <c r="V682" i="4"/>
  <c r="N682" i="4"/>
  <c r="W681" i="4"/>
  <c r="V681" i="4"/>
  <c r="N681" i="4"/>
  <c r="W680" i="4"/>
  <c r="V680" i="4"/>
  <c r="N680" i="4"/>
  <c r="W679" i="4"/>
  <c r="V679" i="4"/>
  <c r="N679" i="4"/>
  <c r="W678" i="4"/>
  <c r="V678" i="4"/>
  <c r="N678" i="4"/>
  <c r="W677" i="4"/>
  <c r="V677" i="4"/>
  <c r="N677" i="4"/>
  <c r="W676" i="4"/>
  <c r="V676" i="4"/>
  <c r="N676" i="4"/>
  <c r="W675" i="4"/>
  <c r="V675" i="4"/>
  <c r="N675" i="4"/>
  <c r="W674" i="4"/>
  <c r="V674" i="4"/>
  <c r="N674" i="4"/>
  <c r="W673" i="4"/>
  <c r="V673" i="4"/>
  <c r="N673" i="4"/>
  <c r="W672" i="4"/>
  <c r="V672" i="4"/>
  <c r="N672" i="4"/>
  <c r="W671" i="4"/>
  <c r="V671" i="4"/>
  <c r="N671" i="4"/>
  <c r="W670" i="4"/>
  <c r="V670" i="4"/>
  <c r="N670" i="4"/>
  <c r="W669" i="4"/>
  <c r="V669" i="4"/>
  <c r="N669" i="4"/>
  <c r="W668" i="4"/>
  <c r="V668" i="4"/>
  <c r="N668" i="4"/>
  <c r="W667" i="4"/>
  <c r="V667" i="4"/>
  <c r="N667" i="4"/>
  <c r="W666" i="4"/>
  <c r="V666" i="4"/>
  <c r="N666" i="4"/>
  <c r="W665" i="4"/>
  <c r="V665" i="4"/>
  <c r="N665" i="4"/>
  <c r="W664" i="4"/>
  <c r="V664" i="4"/>
  <c r="N664" i="4"/>
  <c r="W663" i="4"/>
  <c r="V663" i="4"/>
  <c r="N663" i="4"/>
  <c r="W662" i="4"/>
  <c r="V662" i="4"/>
  <c r="N662" i="4"/>
  <c r="W661" i="4"/>
  <c r="V661" i="4"/>
  <c r="N661" i="4"/>
  <c r="W660" i="4"/>
  <c r="V660" i="4"/>
  <c r="N660" i="4"/>
  <c r="W659" i="4"/>
  <c r="V659" i="4"/>
  <c r="N659" i="4"/>
  <c r="W658" i="4"/>
  <c r="V658" i="4"/>
  <c r="N658" i="4"/>
  <c r="W657" i="4"/>
  <c r="V657" i="4"/>
  <c r="N657" i="4"/>
  <c r="W656" i="4"/>
  <c r="V656" i="4"/>
  <c r="N656" i="4"/>
  <c r="W655" i="4"/>
  <c r="V655" i="4"/>
  <c r="N655" i="4"/>
  <c r="W654" i="4"/>
  <c r="V654" i="4"/>
  <c r="N654" i="4"/>
  <c r="W653" i="4"/>
  <c r="V653" i="4"/>
  <c r="N653" i="4"/>
  <c r="W652" i="4"/>
  <c r="V652" i="4"/>
  <c r="N652" i="4"/>
  <c r="W651" i="4"/>
  <c r="V651" i="4"/>
  <c r="N651" i="4"/>
  <c r="W650" i="4"/>
  <c r="V650" i="4"/>
  <c r="N650" i="4"/>
  <c r="W649" i="4"/>
  <c r="V649" i="4"/>
  <c r="N649" i="4"/>
  <c r="W648" i="4"/>
  <c r="V648" i="4"/>
  <c r="N648" i="4"/>
  <c r="W647" i="4"/>
  <c r="V647" i="4"/>
  <c r="N647" i="4"/>
  <c r="W646" i="4"/>
  <c r="V646" i="4"/>
  <c r="N646" i="4"/>
  <c r="W645" i="4"/>
  <c r="V645" i="4"/>
  <c r="N645" i="4"/>
  <c r="W644" i="4"/>
  <c r="V644" i="4"/>
  <c r="N644" i="4"/>
  <c r="W643" i="4"/>
  <c r="V643" i="4"/>
  <c r="N643" i="4"/>
  <c r="W642" i="4"/>
  <c r="V642" i="4"/>
  <c r="N642" i="4"/>
  <c r="W641" i="4"/>
  <c r="V641" i="4"/>
  <c r="N641" i="4"/>
  <c r="W640" i="4"/>
  <c r="V640" i="4"/>
  <c r="N640" i="4"/>
  <c r="W639" i="4"/>
  <c r="V639" i="4"/>
  <c r="N639" i="4"/>
  <c r="W638" i="4"/>
  <c r="V638" i="4"/>
  <c r="N638" i="4"/>
  <c r="W637" i="4"/>
  <c r="V637" i="4"/>
  <c r="N637" i="4"/>
  <c r="W636" i="4"/>
  <c r="V636" i="4"/>
  <c r="N636" i="4"/>
  <c r="W635" i="4"/>
  <c r="V635" i="4"/>
  <c r="N635" i="4"/>
  <c r="W634" i="4"/>
  <c r="V634" i="4"/>
  <c r="N634" i="4"/>
  <c r="W633" i="4"/>
  <c r="V633" i="4"/>
  <c r="N633" i="4"/>
  <c r="W632" i="4"/>
  <c r="V632" i="4"/>
  <c r="N632" i="4"/>
  <c r="W631" i="4"/>
  <c r="V631" i="4"/>
  <c r="N631" i="4"/>
  <c r="W630" i="4"/>
  <c r="V630" i="4"/>
  <c r="N630" i="4"/>
  <c r="W629" i="4"/>
  <c r="V629" i="4"/>
  <c r="N629" i="4"/>
  <c r="W628" i="4"/>
  <c r="V628" i="4"/>
  <c r="N628" i="4"/>
  <c r="W627" i="4"/>
  <c r="V627" i="4"/>
  <c r="N627" i="4"/>
  <c r="W626" i="4"/>
  <c r="V626" i="4"/>
  <c r="N626" i="4"/>
  <c r="W625" i="4"/>
  <c r="V625" i="4"/>
  <c r="N625" i="4"/>
  <c r="W624" i="4"/>
  <c r="V624" i="4"/>
  <c r="N624" i="4"/>
  <c r="W623" i="4"/>
  <c r="V623" i="4"/>
  <c r="N623" i="4"/>
  <c r="W622" i="4"/>
  <c r="V622" i="4"/>
  <c r="N622" i="4"/>
  <c r="W621" i="4"/>
  <c r="V621" i="4"/>
  <c r="N621" i="4"/>
  <c r="W620" i="4"/>
  <c r="V620" i="4"/>
  <c r="N620" i="4"/>
  <c r="W619" i="4"/>
  <c r="V619" i="4"/>
  <c r="N619" i="4"/>
  <c r="W618" i="4"/>
  <c r="V618" i="4"/>
  <c r="N618" i="4"/>
  <c r="W617" i="4"/>
  <c r="V617" i="4"/>
  <c r="N617" i="4"/>
  <c r="W616" i="4"/>
  <c r="V616" i="4"/>
  <c r="N616" i="4"/>
  <c r="W615" i="4"/>
  <c r="V615" i="4"/>
  <c r="N615" i="4"/>
  <c r="W614" i="4"/>
  <c r="V614" i="4"/>
  <c r="N614" i="4"/>
  <c r="W613" i="4"/>
  <c r="V613" i="4"/>
  <c r="N613" i="4"/>
  <c r="W612" i="4"/>
  <c r="V612" i="4"/>
  <c r="N612" i="4"/>
  <c r="W611" i="4"/>
  <c r="V611" i="4"/>
  <c r="N611" i="4"/>
  <c r="W610" i="4"/>
  <c r="V610" i="4"/>
  <c r="N610" i="4"/>
  <c r="W609" i="4"/>
  <c r="V609" i="4"/>
  <c r="N609" i="4"/>
  <c r="W608" i="4"/>
  <c r="V608" i="4"/>
  <c r="N608" i="4"/>
  <c r="W607" i="4"/>
  <c r="V607" i="4"/>
  <c r="N607" i="4"/>
  <c r="W606" i="4"/>
  <c r="V606" i="4"/>
  <c r="N606" i="4"/>
  <c r="W605" i="4"/>
  <c r="V605" i="4"/>
  <c r="N605" i="4"/>
  <c r="W604" i="4"/>
  <c r="V604" i="4"/>
  <c r="N604" i="4"/>
  <c r="W603" i="4"/>
  <c r="V603" i="4"/>
  <c r="N603" i="4"/>
  <c r="W602" i="4"/>
  <c r="V602" i="4"/>
  <c r="N602" i="4"/>
  <c r="W601" i="4"/>
  <c r="V601" i="4"/>
  <c r="N601" i="4"/>
  <c r="W600" i="4"/>
  <c r="V600" i="4"/>
  <c r="N600" i="4"/>
  <c r="W599" i="4"/>
  <c r="V599" i="4"/>
  <c r="N599" i="4"/>
  <c r="W598" i="4"/>
  <c r="V598" i="4"/>
  <c r="N598" i="4"/>
  <c r="W597" i="4"/>
  <c r="V597" i="4"/>
  <c r="N597" i="4"/>
  <c r="W596" i="4"/>
  <c r="V596" i="4"/>
  <c r="N596" i="4"/>
  <c r="W595" i="4"/>
  <c r="V595" i="4"/>
  <c r="N595" i="4"/>
  <c r="W594" i="4"/>
  <c r="V594" i="4"/>
  <c r="N594" i="4"/>
  <c r="W593" i="4"/>
  <c r="V593" i="4"/>
  <c r="N593" i="4"/>
  <c r="W592" i="4"/>
  <c r="V592" i="4"/>
  <c r="N592" i="4"/>
  <c r="W591" i="4"/>
  <c r="V591" i="4"/>
  <c r="N591" i="4"/>
  <c r="W590" i="4"/>
  <c r="V590" i="4"/>
  <c r="N590" i="4"/>
  <c r="W589" i="4"/>
  <c r="V589" i="4"/>
  <c r="N589" i="4"/>
  <c r="W588" i="4"/>
  <c r="V588" i="4"/>
  <c r="N588" i="4"/>
  <c r="W587" i="4"/>
  <c r="V587" i="4"/>
  <c r="N587" i="4"/>
  <c r="W586" i="4"/>
  <c r="V586" i="4"/>
  <c r="N586" i="4"/>
  <c r="W585" i="4"/>
  <c r="V585" i="4"/>
  <c r="N585" i="4"/>
  <c r="W584" i="4"/>
  <c r="V584" i="4"/>
  <c r="N584" i="4"/>
  <c r="W583" i="4"/>
  <c r="V583" i="4"/>
  <c r="N583" i="4"/>
  <c r="W582" i="4"/>
  <c r="V582" i="4"/>
  <c r="N582" i="4"/>
  <c r="W581" i="4"/>
  <c r="V581" i="4"/>
  <c r="N581" i="4"/>
  <c r="W580" i="4"/>
  <c r="V580" i="4"/>
  <c r="N580" i="4"/>
  <c r="W579" i="4"/>
  <c r="V579" i="4"/>
  <c r="N579" i="4"/>
  <c r="W578" i="4"/>
  <c r="V578" i="4"/>
  <c r="N578" i="4"/>
  <c r="W577" i="4"/>
  <c r="V577" i="4"/>
  <c r="N577" i="4"/>
  <c r="W576" i="4"/>
  <c r="V576" i="4"/>
  <c r="N576" i="4"/>
  <c r="W575" i="4"/>
  <c r="V575" i="4"/>
  <c r="N575" i="4"/>
  <c r="W574" i="4"/>
  <c r="V574" i="4"/>
  <c r="N574" i="4"/>
  <c r="W573" i="4"/>
  <c r="V573" i="4"/>
  <c r="N573" i="4"/>
  <c r="W572" i="4"/>
  <c r="V572" i="4"/>
  <c r="N572" i="4"/>
  <c r="W571" i="4"/>
  <c r="V571" i="4"/>
  <c r="N571" i="4"/>
  <c r="W570" i="4"/>
  <c r="V570" i="4"/>
  <c r="N570" i="4"/>
  <c r="W569" i="4"/>
  <c r="V569" i="4"/>
  <c r="N569" i="4"/>
  <c r="W568" i="4"/>
  <c r="V568" i="4"/>
  <c r="N568" i="4"/>
  <c r="W567" i="4"/>
  <c r="V567" i="4"/>
  <c r="N567" i="4"/>
  <c r="W566" i="4"/>
  <c r="V566" i="4"/>
  <c r="N566" i="4"/>
  <c r="W565" i="4"/>
  <c r="V565" i="4"/>
  <c r="N565" i="4"/>
  <c r="W564" i="4"/>
  <c r="V564" i="4"/>
  <c r="N564" i="4"/>
  <c r="W563" i="4"/>
  <c r="V563" i="4"/>
  <c r="N563" i="4"/>
  <c r="W562" i="4"/>
  <c r="V562" i="4"/>
  <c r="N562" i="4"/>
  <c r="W561" i="4"/>
  <c r="V561" i="4"/>
  <c r="N561" i="4"/>
  <c r="W560" i="4"/>
  <c r="V560" i="4"/>
  <c r="N560" i="4"/>
  <c r="W559" i="4"/>
  <c r="V559" i="4"/>
  <c r="N559" i="4"/>
  <c r="W558" i="4"/>
  <c r="V558" i="4"/>
  <c r="N558" i="4"/>
  <c r="W557" i="4"/>
  <c r="V557" i="4"/>
  <c r="N557" i="4"/>
  <c r="W556" i="4"/>
  <c r="V556" i="4"/>
  <c r="N556" i="4"/>
  <c r="W555" i="4"/>
  <c r="V555" i="4"/>
  <c r="N555" i="4"/>
  <c r="W554" i="4"/>
  <c r="V554" i="4"/>
  <c r="N554" i="4"/>
  <c r="W553" i="4"/>
  <c r="V553" i="4"/>
  <c r="N553" i="4"/>
  <c r="W552" i="4"/>
  <c r="V552" i="4"/>
  <c r="N552" i="4"/>
  <c r="W551" i="4"/>
  <c r="V551" i="4"/>
  <c r="N551" i="4"/>
  <c r="W550" i="4"/>
  <c r="V550" i="4"/>
  <c r="N550" i="4"/>
  <c r="W549" i="4"/>
  <c r="V549" i="4"/>
  <c r="N549" i="4"/>
  <c r="W548" i="4"/>
  <c r="V548" i="4"/>
  <c r="N548" i="4"/>
  <c r="W547" i="4"/>
  <c r="V547" i="4"/>
  <c r="N547" i="4"/>
  <c r="W546" i="4"/>
  <c r="V546" i="4"/>
  <c r="N546" i="4"/>
  <c r="W545" i="4"/>
  <c r="V545" i="4"/>
  <c r="N545" i="4"/>
  <c r="W544" i="4"/>
  <c r="V544" i="4"/>
  <c r="N544" i="4"/>
  <c r="W543" i="4"/>
  <c r="V543" i="4"/>
  <c r="N543" i="4"/>
  <c r="W542" i="4"/>
  <c r="V542" i="4"/>
  <c r="N542" i="4"/>
  <c r="W541" i="4"/>
  <c r="V541" i="4"/>
  <c r="N541" i="4"/>
  <c r="W540" i="4"/>
  <c r="V540" i="4"/>
  <c r="N540" i="4"/>
  <c r="W539" i="4"/>
  <c r="V539" i="4"/>
  <c r="N539" i="4"/>
  <c r="W538" i="4"/>
  <c r="V538" i="4"/>
  <c r="N538" i="4"/>
  <c r="W537" i="4"/>
  <c r="V537" i="4"/>
  <c r="N537" i="4"/>
  <c r="W536" i="4"/>
  <c r="V536" i="4"/>
  <c r="N536" i="4"/>
  <c r="W535" i="4"/>
  <c r="V535" i="4"/>
  <c r="N535" i="4"/>
  <c r="W534" i="4"/>
  <c r="V534" i="4"/>
  <c r="N534" i="4"/>
  <c r="W533" i="4"/>
  <c r="V533" i="4"/>
  <c r="N533" i="4"/>
  <c r="W532" i="4"/>
  <c r="V532" i="4"/>
  <c r="N532" i="4"/>
  <c r="W531" i="4"/>
  <c r="V531" i="4"/>
  <c r="N531" i="4"/>
  <c r="W530" i="4"/>
  <c r="V530" i="4"/>
  <c r="N530" i="4"/>
  <c r="W529" i="4"/>
  <c r="V529" i="4"/>
  <c r="N529" i="4"/>
  <c r="W528" i="4"/>
  <c r="V528" i="4"/>
  <c r="N528" i="4"/>
  <c r="W527" i="4"/>
  <c r="V527" i="4"/>
  <c r="N527" i="4"/>
  <c r="W526" i="4"/>
  <c r="V526" i="4"/>
  <c r="N526" i="4"/>
  <c r="W525" i="4"/>
  <c r="V525" i="4"/>
  <c r="N525" i="4"/>
  <c r="W524" i="4"/>
  <c r="V524" i="4"/>
  <c r="N524" i="4"/>
  <c r="W523" i="4"/>
  <c r="V523" i="4"/>
  <c r="N523" i="4"/>
  <c r="W522" i="4"/>
  <c r="V522" i="4"/>
  <c r="N522" i="4"/>
  <c r="W521" i="4"/>
  <c r="V521" i="4"/>
  <c r="N521" i="4"/>
  <c r="W520" i="4"/>
  <c r="V520" i="4"/>
  <c r="N520" i="4"/>
  <c r="W519" i="4"/>
  <c r="V519" i="4"/>
  <c r="N519" i="4"/>
  <c r="W518" i="4"/>
  <c r="V518" i="4"/>
  <c r="N518" i="4"/>
  <c r="W517" i="4"/>
  <c r="V517" i="4"/>
  <c r="N517" i="4"/>
  <c r="W516" i="4"/>
  <c r="V516" i="4"/>
  <c r="N516" i="4"/>
  <c r="W515" i="4"/>
  <c r="V515" i="4"/>
  <c r="N515" i="4"/>
  <c r="W514" i="4"/>
  <c r="V514" i="4"/>
  <c r="N514" i="4"/>
  <c r="W513" i="4"/>
  <c r="V513" i="4"/>
  <c r="N513" i="4"/>
  <c r="W512" i="4"/>
  <c r="V512" i="4"/>
  <c r="N512" i="4"/>
  <c r="W511" i="4"/>
  <c r="V511" i="4"/>
  <c r="N511" i="4"/>
  <c r="W510" i="4"/>
  <c r="V510" i="4"/>
  <c r="N510" i="4"/>
  <c r="W509" i="4"/>
  <c r="V509" i="4"/>
  <c r="N509" i="4"/>
  <c r="W508" i="4"/>
  <c r="V508" i="4"/>
  <c r="N508" i="4"/>
  <c r="W507" i="4"/>
  <c r="V507" i="4"/>
  <c r="N507" i="4"/>
  <c r="W506" i="4"/>
  <c r="V506" i="4"/>
  <c r="N506" i="4"/>
  <c r="W505" i="4"/>
  <c r="V505" i="4"/>
  <c r="N505" i="4"/>
  <c r="W504" i="4"/>
  <c r="V504" i="4"/>
  <c r="N504" i="4"/>
  <c r="W503" i="4"/>
  <c r="V503" i="4"/>
  <c r="N503" i="4"/>
  <c r="W502" i="4"/>
  <c r="V502" i="4"/>
  <c r="N502" i="4"/>
  <c r="W501" i="4"/>
  <c r="V501" i="4"/>
  <c r="N501" i="4"/>
  <c r="W500" i="4"/>
  <c r="V500" i="4"/>
  <c r="N500" i="4"/>
  <c r="W499" i="4"/>
  <c r="V499" i="4"/>
  <c r="N499" i="4"/>
  <c r="W498" i="4"/>
  <c r="V498" i="4"/>
  <c r="N498" i="4"/>
  <c r="W497" i="4"/>
  <c r="V497" i="4"/>
  <c r="N497" i="4"/>
  <c r="W496" i="4"/>
  <c r="V496" i="4"/>
  <c r="N496" i="4"/>
  <c r="W495" i="4"/>
  <c r="V495" i="4"/>
  <c r="N495" i="4"/>
  <c r="W494" i="4"/>
  <c r="V494" i="4"/>
  <c r="N494" i="4"/>
  <c r="W493" i="4"/>
  <c r="V493" i="4"/>
  <c r="N493" i="4"/>
  <c r="W492" i="4"/>
  <c r="V492" i="4"/>
  <c r="N492" i="4"/>
  <c r="W491" i="4"/>
  <c r="V491" i="4"/>
  <c r="N491" i="4"/>
  <c r="W490" i="4"/>
  <c r="V490" i="4"/>
  <c r="N490" i="4"/>
  <c r="W489" i="4"/>
  <c r="V489" i="4"/>
  <c r="N489" i="4"/>
  <c r="W488" i="4"/>
  <c r="V488" i="4"/>
  <c r="N488" i="4"/>
  <c r="W487" i="4"/>
  <c r="V487" i="4"/>
  <c r="N487" i="4"/>
  <c r="W486" i="4"/>
  <c r="V486" i="4"/>
  <c r="N486" i="4"/>
  <c r="W485" i="4"/>
  <c r="V485" i="4"/>
  <c r="N485" i="4"/>
  <c r="W484" i="4"/>
  <c r="V484" i="4"/>
  <c r="N484" i="4"/>
  <c r="W483" i="4"/>
  <c r="V483" i="4"/>
  <c r="N483" i="4"/>
  <c r="W482" i="4"/>
  <c r="V482" i="4"/>
  <c r="N482" i="4"/>
  <c r="W481" i="4"/>
  <c r="V481" i="4"/>
  <c r="N481" i="4"/>
  <c r="W480" i="4"/>
  <c r="V480" i="4"/>
  <c r="N480" i="4"/>
  <c r="W479" i="4"/>
  <c r="V479" i="4"/>
  <c r="N479" i="4"/>
  <c r="W478" i="4"/>
  <c r="V478" i="4"/>
  <c r="N478" i="4"/>
  <c r="W477" i="4"/>
  <c r="V477" i="4"/>
  <c r="N477" i="4"/>
  <c r="W476" i="4"/>
  <c r="V476" i="4"/>
  <c r="N476" i="4"/>
  <c r="W475" i="4"/>
  <c r="V475" i="4"/>
  <c r="N475" i="4"/>
  <c r="W474" i="4"/>
  <c r="V474" i="4"/>
  <c r="N474" i="4"/>
  <c r="W473" i="4"/>
  <c r="V473" i="4"/>
  <c r="N473" i="4"/>
  <c r="W472" i="4"/>
  <c r="V472" i="4"/>
  <c r="N472" i="4"/>
  <c r="W471" i="4"/>
  <c r="V471" i="4"/>
  <c r="N471" i="4"/>
  <c r="W470" i="4"/>
  <c r="V470" i="4"/>
  <c r="N470" i="4"/>
  <c r="W469" i="4"/>
  <c r="V469" i="4"/>
  <c r="N469" i="4"/>
  <c r="W468" i="4"/>
  <c r="V468" i="4"/>
  <c r="N468" i="4"/>
  <c r="W467" i="4"/>
  <c r="V467" i="4"/>
  <c r="N467" i="4"/>
  <c r="W466" i="4"/>
  <c r="V466" i="4"/>
  <c r="N466" i="4"/>
  <c r="W465" i="4"/>
  <c r="V465" i="4"/>
  <c r="N465" i="4"/>
  <c r="W464" i="4"/>
  <c r="V464" i="4"/>
  <c r="N464" i="4"/>
  <c r="W463" i="4"/>
  <c r="V463" i="4"/>
  <c r="N463" i="4"/>
  <c r="W462" i="4"/>
  <c r="V462" i="4"/>
  <c r="N462" i="4"/>
  <c r="W461" i="4"/>
  <c r="V461" i="4"/>
  <c r="N461" i="4"/>
  <c r="W460" i="4"/>
  <c r="V460" i="4"/>
  <c r="N460" i="4"/>
  <c r="W459" i="4"/>
  <c r="V459" i="4"/>
  <c r="N459" i="4"/>
  <c r="W458" i="4"/>
  <c r="V458" i="4"/>
  <c r="N458" i="4"/>
  <c r="W457" i="4"/>
  <c r="V457" i="4"/>
  <c r="N457" i="4"/>
  <c r="W456" i="4"/>
  <c r="V456" i="4"/>
  <c r="N456" i="4"/>
  <c r="W455" i="4"/>
  <c r="V455" i="4"/>
  <c r="N455" i="4"/>
  <c r="W454" i="4"/>
  <c r="V454" i="4"/>
  <c r="N454" i="4"/>
  <c r="W453" i="4"/>
  <c r="V453" i="4"/>
  <c r="N453" i="4"/>
  <c r="W452" i="4"/>
  <c r="V452" i="4"/>
  <c r="N452" i="4"/>
  <c r="W451" i="4"/>
  <c r="V451" i="4"/>
  <c r="N451" i="4"/>
  <c r="W450" i="4"/>
  <c r="V450" i="4"/>
  <c r="N450" i="4"/>
  <c r="W449" i="4"/>
  <c r="V449" i="4"/>
  <c r="N449" i="4"/>
  <c r="W448" i="4"/>
  <c r="V448" i="4"/>
  <c r="N448" i="4"/>
  <c r="W447" i="4"/>
  <c r="V447" i="4"/>
  <c r="N447" i="4"/>
  <c r="W446" i="4"/>
  <c r="V446" i="4"/>
  <c r="N446" i="4"/>
  <c r="W445" i="4"/>
  <c r="V445" i="4"/>
  <c r="N445" i="4"/>
  <c r="W444" i="4"/>
  <c r="V444" i="4"/>
  <c r="N444" i="4"/>
  <c r="W443" i="4"/>
  <c r="V443" i="4"/>
  <c r="N443" i="4"/>
  <c r="W442" i="4"/>
  <c r="V442" i="4"/>
  <c r="N442" i="4"/>
  <c r="W441" i="4"/>
  <c r="V441" i="4"/>
  <c r="N441" i="4"/>
  <c r="W440" i="4"/>
  <c r="V440" i="4"/>
  <c r="N440" i="4"/>
  <c r="W439" i="4"/>
  <c r="V439" i="4"/>
  <c r="N439" i="4"/>
  <c r="W438" i="4"/>
  <c r="V438" i="4"/>
  <c r="N438" i="4"/>
  <c r="W437" i="4"/>
  <c r="V437" i="4"/>
  <c r="N437" i="4"/>
  <c r="W436" i="4"/>
  <c r="V436" i="4"/>
  <c r="N436" i="4"/>
  <c r="W435" i="4"/>
  <c r="V435" i="4"/>
  <c r="N435" i="4"/>
  <c r="W434" i="4"/>
  <c r="V434" i="4"/>
  <c r="N434" i="4"/>
  <c r="W433" i="4"/>
  <c r="V433" i="4"/>
  <c r="N433" i="4"/>
  <c r="W432" i="4"/>
  <c r="V432" i="4"/>
  <c r="N432" i="4"/>
  <c r="W431" i="4"/>
  <c r="V431" i="4"/>
  <c r="N431" i="4"/>
  <c r="W430" i="4"/>
  <c r="V430" i="4"/>
  <c r="N430" i="4"/>
  <c r="W429" i="4"/>
  <c r="V429" i="4"/>
  <c r="N429" i="4"/>
  <c r="W428" i="4"/>
  <c r="V428" i="4"/>
  <c r="N428" i="4"/>
  <c r="W427" i="4"/>
  <c r="V427" i="4"/>
  <c r="N427" i="4"/>
  <c r="W426" i="4"/>
  <c r="V426" i="4"/>
  <c r="N426" i="4"/>
  <c r="W425" i="4"/>
  <c r="V425" i="4"/>
  <c r="N425" i="4"/>
  <c r="W424" i="4"/>
  <c r="V424" i="4"/>
  <c r="N424" i="4"/>
  <c r="W423" i="4"/>
  <c r="V423" i="4"/>
  <c r="N423" i="4"/>
  <c r="W422" i="4"/>
  <c r="V422" i="4"/>
  <c r="N422" i="4"/>
  <c r="W421" i="4"/>
  <c r="V421" i="4"/>
  <c r="N421" i="4"/>
  <c r="W420" i="4"/>
  <c r="V420" i="4"/>
  <c r="N420" i="4"/>
  <c r="W419" i="4"/>
  <c r="V419" i="4"/>
  <c r="N419" i="4"/>
  <c r="W418" i="4"/>
  <c r="V418" i="4"/>
  <c r="N418" i="4"/>
  <c r="W417" i="4"/>
  <c r="V417" i="4"/>
  <c r="N417" i="4"/>
  <c r="W416" i="4"/>
  <c r="V416" i="4"/>
  <c r="N416" i="4"/>
  <c r="W415" i="4"/>
  <c r="V415" i="4"/>
  <c r="N415" i="4"/>
  <c r="W414" i="4"/>
  <c r="V414" i="4"/>
  <c r="N414" i="4"/>
  <c r="W413" i="4"/>
  <c r="V413" i="4"/>
  <c r="N413" i="4"/>
  <c r="W412" i="4"/>
  <c r="V412" i="4"/>
  <c r="N412" i="4"/>
  <c r="W411" i="4"/>
  <c r="V411" i="4"/>
  <c r="N411" i="4"/>
  <c r="W410" i="4"/>
  <c r="V410" i="4"/>
  <c r="N410" i="4"/>
  <c r="W409" i="4"/>
  <c r="V409" i="4"/>
  <c r="N409" i="4"/>
  <c r="W408" i="4"/>
  <c r="V408" i="4"/>
  <c r="N408" i="4"/>
  <c r="W407" i="4"/>
  <c r="V407" i="4"/>
  <c r="N407" i="4"/>
  <c r="W406" i="4"/>
  <c r="V406" i="4"/>
  <c r="N406" i="4"/>
  <c r="W405" i="4"/>
  <c r="V405" i="4"/>
  <c r="N405" i="4"/>
  <c r="W404" i="4"/>
  <c r="V404" i="4"/>
  <c r="N404" i="4"/>
  <c r="W403" i="4"/>
  <c r="V403" i="4"/>
  <c r="N403" i="4"/>
  <c r="W402" i="4"/>
  <c r="V402" i="4"/>
  <c r="N402" i="4"/>
  <c r="W401" i="4"/>
  <c r="V401" i="4"/>
  <c r="N401" i="4"/>
  <c r="W400" i="4"/>
  <c r="V400" i="4"/>
  <c r="N400" i="4"/>
  <c r="W399" i="4"/>
  <c r="V399" i="4"/>
  <c r="N399" i="4"/>
  <c r="W398" i="4"/>
  <c r="V398" i="4"/>
  <c r="N398" i="4"/>
  <c r="W397" i="4"/>
  <c r="V397" i="4"/>
  <c r="N397" i="4"/>
  <c r="W396" i="4"/>
  <c r="V396" i="4"/>
  <c r="N396" i="4"/>
  <c r="W395" i="4"/>
  <c r="V395" i="4"/>
  <c r="N395" i="4"/>
  <c r="W394" i="4"/>
  <c r="V394" i="4"/>
  <c r="N394" i="4"/>
  <c r="W393" i="4"/>
  <c r="V393" i="4"/>
  <c r="N393" i="4"/>
  <c r="W392" i="4"/>
  <c r="V392" i="4"/>
  <c r="N392" i="4"/>
  <c r="W391" i="4"/>
  <c r="V391" i="4"/>
  <c r="N391" i="4"/>
  <c r="W390" i="4"/>
  <c r="V390" i="4"/>
  <c r="N390" i="4"/>
  <c r="W389" i="4"/>
  <c r="V389" i="4"/>
  <c r="N389" i="4"/>
  <c r="W388" i="4"/>
  <c r="V388" i="4"/>
  <c r="N388" i="4"/>
  <c r="W387" i="4"/>
  <c r="V387" i="4"/>
  <c r="N387" i="4"/>
  <c r="W386" i="4"/>
  <c r="V386" i="4"/>
  <c r="N386" i="4"/>
  <c r="W385" i="4"/>
  <c r="V385" i="4"/>
  <c r="N385" i="4"/>
  <c r="W384" i="4"/>
  <c r="V384" i="4"/>
  <c r="N384" i="4"/>
  <c r="W383" i="4"/>
  <c r="V383" i="4"/>
  <c r="N383" i="4"/>
  <c r="W382" i="4"/>
  <c r="V382" i="4"/>
  <c r="N382" i="4"/>
  <c r="W381" i="4"/>
  <c r="V381" i="4"/>
  <c r="N381" i="4"/>
  <c r="W380" i="4"/>
  <c r="V380" i="4"/>
  <c r="N380" i="4"/>
  <c r="W379" i="4"/>
  <c r="V379" i="4"/>
  <c r="N379" i="4"/>
  <c r="W378" i="4"/>
  <c r="V378" i="4"/>
  <c r="N378" i="4"/>
  <c r="W377" i="4"/>
  <c r="V377" i="4"/>
  <c r="N377" i="4"/>
  <c r="W376" i="4"/>
  <c r="V376" i="4"/>
  <c r="N376" i="4"/>
  <c r="W375" i="4"/>
  <c r="V375" i="4"/>
  <c r="N375" i="4"/>
  <c r="W374" i="4"/>
  <c r="V374" i="4"/>
  <c r="N374" i="4"/>
  <c r="W373" i="4"/>
  <c r="V373" i="4"/>
  <c r="N373" i="4"/>
  <c r="W372" i="4"/>
  <c r="V372" i="4"/>
  <c r="N372" i="4"/>
  <c r="W371" i="4"/>
  <c r="V371" i="4"/>
  <c r="N371" i="4"/>
  <c r="W370" i="4"/>
  <c r="V370" i="4"/>
  <c r="N370" i="4"/>
  <c r="W369" i="4"/>
  <c r="V369" i="4"/>
  <c r="N369" i="4"/>
  <c r="W368" i="4"/>
  <c r="V368" i="4"/>
  <c r="N368" i="4"/>
  <c r="W367" i="4"/>
  <c r="V367" i="4"/>
  <c r="N367" i="4"/>
  <c r="W366" i="4"/>
  <c r="V366" i="4"/>
  <c r="N366" i="4"/>
  <c r="W365" i="4"/>
  <c r="V365" i="4"/>
  <c r="N365" i="4"/>
  <c r="W364" i="4"/>
  <c r="V364" i="4"/>
  <c r="N364" i="4"/>
  <c r="W363" i="4"/>
  <c r="V363" i="4"/>
  <c r="N363" i="4"/>
  <c r="W362" i="4"/>
  <c r="V362" i="4"/>
  <c r="N362" i="4"/>
  <c r="W361" i="4"/>
  <c r="V361" i="4"/>
  <c r="N361" i="4"/>
  <c r="W360" i="4"/>
  <c r="V360" i="4"/>
  <c r="N360" i="4"/>
  <c r="W359" i="4"/>
  <c r="V359" i="4"/>
  <c r="N359" i="4"/>
  <c r="W358" i="4"/>
  <c r="V358" i="4"/>
  <c r="N358" i="4"/>
  <c r="W357" i="4"/>
  <c r="V357" i="4"/>
  <c r="N357" i="4"/>
  <c r="W356" i="4"/>
  <c r="V356" i="4"/>
  <c r="N356" i="4"/>
  <c r="W355" i="4"/>
  <c r="V355" i="4"/>
  <c r="N355" i="4"/>
  <c r="W354" i="4"/>
  <c r="V354" i="4"/>
  <c r="N354" i="4"/>
  <c r="W353" i="4"/>
  <c r="V353" i="4"/>
  <c r="N353" i="4"/>
  <c r="W352" i="4"/>
  <c r="V352" i="4"/>
  <c r="N352" i="4"/>
  <c r="W351" i="4"/>
  <c r="V351" i="4"/>
  <c r="N351" i="4"/>
  <c r="W350" i="4"/>
  <c r="V350" i="4"/>
  <c r="N350" i="4"/>
  <c r="W349" i="4"/>
  <c r="V349" i="4"/>
  <c r="N349" i="4"/>
  <c r="W348" i="4"/>
  <c r="V348" i="4"/>
  <c r="N348" i="4"/>
  <c r="W347" i="4"/>
  <c r="V347" i="4"/>
  <c r="N347" i="4"/>
  <c r="W346" i="4"/>
  <c r="V346" i="4"/>
  <c r="N346" i="4"/>
  <c r="W345" i="4"/>
  <c r="V345" i="4"/>
  <c r="N345" i="4"/>
  <c r="W344" i="4"/>
  <c r="V344" i="4"/>
  <c r="N344" i="4"/>
  <c r="W343" i="4"/>
  <c r="V343" i="4"/>
  <c r="N343" i="4"/>
  <c r="W342" i="4"/>
  <c r="V342" i="4"/>
  <c r="N342" i="4"/>
  <c r="W341" i="4"/>
  <c r="V341" i="4"/>
  <c r="N341" i="4"/>
  <c r="W340" i="4"/>
  <c r="V340" i="4"/>
  <c r="N340" i="4"/>
  <c r="W339" i="4"/>
  <c r="V339" i="4"/>
  <c r="N339" i="4"/>
  <c r="W338" i="4"/>
  <c r="V338" i="4"/>
  <c r="N338" i="4"/>
  <c r="W337" i="4"/>
  <c r="V337" i="4"/>
  <c r="N337" i="4"/>
  <c r="W336" i="4"/>
  <c r="V336" i="4"/>
  <c r="N336" i="4"/>
  <c r="W335" i="4"/>
  <c r="V335" i="4"/>
  <c r="N335" i="4"/>
  <c r="W334" i="4"/>
  <c r="V334" i="4"/>
  <c r="N334" i="4"/>
  <c r="W333" i="4"/>
  <c r="V333" i="4"/>
  <c r="N333" i="4"/>
  <c r="W332" i="4"/>
  <c r="V332" i="4"/>
  <c r="N332" i="4"/>
  <c r="W331" i="4"/>
  <c r="V331" i="4"/>
  <c r="N331" i="4"/>
  <c r="W330" i="4"/>
  <c r="V330" i="4"/>
  <c r="N330" i="4"/>
  <c r="W329" i="4"/>
  <c r="V329" i="4"/>
  <c r="N329" i="4"/>
  <c r="F797" i="4"/>
  <c r="C797" i="4"/>
  <c r="B797" i="4"/>
  <c r="A797" i="4"/>
  <c r="F796" i="4"/>
  <c r="C796" i="4"/>
  <c r="B796" i="4"/>
  <c r="A796" i="4"/>
  <c r="F795" i="4"/>
  <c r="C795" i="4"/>
  <c r="B795" i="4"/>
  <c r="A795" i="4"/>
  <c r="F794" i="4"/>
  <c r="C794" i="4"/>
  <c r="B794" i="4"/>
  <c r="A794" i="4"/>
  <c r="F793" i="4"/>
  <c r="C793" i="4"/>
  <c r="B793" i="4"/>
  <c r="A793" i="4"/>
  <c r="F792" i="4"/>
  <c r="C792" i="4"/>
  <c r="B792" i="4"/>
  <c r="A792" i="4"/>
  <c r="F791" i="4"/>
  <c r="C791" i="4"/>
  <c r="B791" i="4"/>
  <c r="A791" i="4"/>
  <c r="F790" i="4"/>
  <c r="C790" i="4"/>
  <c r="B790" i="4"/>
  <c r="A790" i="4"/>
  <c r="F789" i="4"/>
  <c r="C789" i="4"/>
  <c r="B789" i="4"/>
  <c r="A789" i="4"/>
  <c r="F788" i="4"/>
  <c r="C788" i="4"/>
  <c r="B788" i="4"/>
  <c r="A788" i="4"/>
  <c r="F787" i="4"/>
  <c r="C787" i="4"/>
  <c r="B787" i="4"/>
  <c r="A787" i="4"/>
  <c r="F786" i="4"/>
  <c r="C786" i="4"/>
  <c r="B786" i="4"/>
  <c r="A786" i="4"/>
  <c r="F785" i="4"/>
  <c r="C785" i="4"/>
  <c r="B785" i="4"/>
  <c r="A785" i="4"/>
  <c r="F784" i="4"/>
  <c r="C784" i="4"/>
  <c r="B784" i="4"/>
  <c r="A784" i="4"/>
  <c r="F783" i="4"/>
  <c r="C783" i="4"/>
  <c r="B783" i="4"/>
  <c r="A783" i="4"/>
  <c r="F782" i="4"/>
  <c r="C782" i="4"/>
  <c r="B782" i="4"/>
  <c r="A782" i="4"/>
  <c r="F781" i="4"/>
  <c r="C781" i="4"/>
  <c r="B781" i="4"/>
  <c r="A781" i="4"/>
  <c r="F780" i="4"/>
  <c r="C780" i="4"/>
  <c r="B780" i="4"/>
  <c r="A780" i="4"/>
  <c r="F779" i="4"/>
  <c r="C779" i="4"/>
  <c r="B779" i="4"/>
  <c r="A779" i="4"/>
  <c r="F778" i="4"/>
  <c r="C778" i="4"/>
  <c r="B778" i="4"/>
  <c r="A778" i="4"/>
  <c r="F777" i="4"/>
  <c r="C777" i="4"/>
  <c r="B777" i="4"/>
  <c r="A777" i="4"/>
  <c r="F776" i="4"/>
  <c r="C776" i="4"/>
  <c r="B776" i="4"/>
  <c r="A776" i="4"/>
  <c r="F775" i="4"/>
  <c r="C775" i="4"/>
  <c r="B775" i="4"/>
  <c r="A775" i="4"/>
  <c r="F774" i="4"/>
  <c r="C774" i="4"/>
  <c r="B774" i="4"/>
  <c r="A774" i="4"/>
  <c r="F773" i="4"/>
  <c r="C773" i="4"/>
  <c r="B773" i="4"/>
  <c r="A773" i="4"/>
  <c r="F772" i="4"/>
  <c r="C772" i="4"/>
  <c r="B772" i="4"/>
  <c r="A772" i="4"/>
  <c r="F771" i="4"/>
  <c r="C771" i="4"/>
  <c r="B771" i="4"/>
  <c r="A771" i="4"/>
  <c r="F770" i="4"/>
  <c r="C770" i="4"/>
  <c r="B770" i="4"/>
  <c r="A770" i="4"/>
  <c r="F769" i="4"/>
  <c r="C769" i="4"/>
  <c r="B769" i="4"/>
  <c r="A769" i="4"/>
  <c r="F768" i="4"/>
  <c r="C768" i="4"/>
  <c r="B768" i="4"/>
  <c r="A768" i="4"/>
  <c r="F767" i="4"/>
  <c r="C767" i="4"/>
  <c r="B767" i="4"/>
  <c r="A767" i="4"/>
  <c r="F766" i="4"/>
  <c r="C766" i="4"/>
  <c r="B766" i="4"/>
  <c r="A766" i="4"/>
  <c r="F765" i="4"/>
  <c r="C765" i="4"/>
  <c r="B765" i="4"/>
  <c r="A765" i="4"/>
  <c r="F764" i="4"/>
  <c r="C764" i="4"/>
  <c r="B764" i="4"/>
  <c r="A764" i="4"/>
  <c r="F763" i="4"/>
  <c r="C763" i="4"/>
  <c r="B763" i="4"/>
  <c r="A763" i="4"/>
  <c r="F762" i="4"/>
  <c r="C762" i="4"/>
  <c r="B762" i="4"/>
  <c r="A762" i="4"/>
  <c r="F761" i="4"/>
  <c r="C761" i="4"/>
  <c r="B761" i="4"/>
  <c r="A761" i="4"/>
  <c r="F760" i="4"/>
  <c r="C760" i="4"/>
  <c r="B760" i="4"/>
  <c r="A760" i="4"/>
  <c r="F759" i="4"/>
  <c r="C759" i="4"/>
  <c r="B759" i="4"/>
  <c r="A759" i="4"/>
  <c r="F758" i="4"/>
  <c r="C758" i="4"/>
  <c r="B758" i="4"/>
  <c r="A758" i="4"/>
  <c r="F757" i="4"/>
  <c r="C757" i="4"/>
  <c r="B757" i="4"/>
  <c r="A757" i="4"/>
  <c r="F756" i="4"/>
  <c r="C756" i="4"/>
  <c r="B756" i="4"/>
  <c r="A756" i="4"/>
  <c r="F755" i="4"/>
  <c r="C755" i="4"/>
  <c r="B755" i="4"/>
  <c r="A755" i="4"/>
  <c r="F754" i="4"/>
  <c r="C754" i="4"/>
  <c r="B754" i="4"/>
  <c r="A754" i="4"/>
  <c r="F753" i="4"/>
  <c r="C753" i="4"/>
  <c r="B753" i="4"/>
  <c r="A753" i="4"/>
  <c r="F752" i="4"/>
  <c r="C752" i="4"/>
  <c r="B752" i="4"/>
  <c r="A752" i="4"/>
  <c r="F751" i="4"/>
  <c r="C751" i="4"/>
  <c r="B751" i="4"/>
  <c r="A751" i="4"/>
  <c r="F750" i="4"/>
  <c r="C750" i="4"/>
  <c r="B750" i="4"/>
  <c r="A750" i="4"/>
  <c r="F749" i="4"/>
  <c r="C749" i="4"/>
  <c r="B749" i="4"/>
  <c r="A749" i="4"/>
  <c r="F748" i="4"/>
  <c r="C748" i="4"/>
  <c r="B748" i="4"/>
  <c r="A748" i="4"/>
  <c r="F747" i="4"/>
  <c r="C747" i="4"/>
  <c r="B747" i="4"/>
  <c r="A747" i="4"/>
  <c r="F746" i="4"/>
  <c r="C746" i="4"/>
  <c r="B746" i="4"/>
  <c r="A746" i="4"/>
  <c r="F745" i="4"/>
  <c r="C745" i="4"/>
  <c r="B745" i="4"/>
  <c r="A745" i="4"/>
  <c r="F744" i="4"/>
  <c r="C744" i="4"/>
  <c r="B744" i="4"/>
  <c r="A744" i="4"/>
  <c r="F743" i="4"/>
  <c r="C743" i="4"/>
  <c r="B743" i="4"/>
  <c r="A743" i="4"/>
  <c r="F742" i="4"/>
  <c r="C742" i="4"/>
  <c r="B742" i="4"/>
  <c r="A742" i="4"/>
  <c r="F741" i="4"/>
  <c r="C741" i="4"/>
  <c r="B741" i="4"/>
  <c r="A741" i="4"/>
  <c r="F740" i="4"/>
  <c r="C740" i="4"/>
  <c r="B740" i="4"/>
  <c r="A740" i="4"/>
  <c r="F739" i="4"/>
  <c r="C739" i="4"/>
  <c r="B739" i="4"/>
  <c r="A739" i="4"/>
  <c r="F738" i="4"/>
  <c r="C738" i="4"/>
  <c r="B738" i="4"/>
  <c r="A738" i="4"/>
  <c r="F737" i="4"/>
  <c r="C737" i="4"/>
  <c r="B737" i="4"/>
  <c r="A737" i="4"/>
  <c r="F736" i="4"/>
  <c r="C736" i="4"/>
  <c r="B736" i="4"/>
  <c r="A736" i="4"/>
  <c r="F735" i="4"/>
  <c r="C735" i="4"/>
  <c r="B735" i="4"/>
  <c r="A735" i="4"/>
  <c r="F734" i="4"/>
  <c r="C734" i="4"/>
  <c r="B734" i="4"/>
  <c r="A734" i="4"/>
  <c r="F733" i="4"/>
  <c r="C733" i="4"/>
  <c r="B733" i="4"/>
  <c r="A733" i="4"/>
  <c r="F732" i="4"/>
  <c r="C732" i="4"/>
  <c r="B732" i="4"/>
  <c r="A732" i="4"/>
  <c r="F731" i="4"/>
  <c r="C731" i="4"/>
  <c r="B731" i="4"/>
  <c r="A731" i="4"/>
  <c r="F730" i="4"/>
  <c r="C730" i="4"/>
  <c r="B730" i="4"/>
  <c r="A730" i="4"/>
  <c r="F729" i="4"/>
  <c r="C729" i="4"/>
  <c r="B729" i="4"/>
  <c r="A729" i="4"/>
  <c r="F728" i="4"/>
  <c r="C728" i="4"/>
  <c r="B728" i="4"/>
  <c r="A728" i="4"/>
  <c r="F727" i="4"/>
  <c r="C727" i="4"/>
  <c r="B727" i="4"/>
  <c r="A727" i="4"/>
  <c r="F726" i="4"/>
  <c r="C726" i="4"/>
  <c r="B726" i="4"/>
  <c r="A726" i="4"/>
  <c r="F725" i="4"/>
  <c r="C725" i="4"/>
  <c r="B725" i="4"/>
  <c r="A725" i="4"/>
  <c r="F724" i="4"/>
  <c r="C724" i="4"/>
  <c r="B724" i="4"/>
  <c r="A724" i="4"/>
  <c r="F723" i="4"/>
  <c r="C723" i="4"/>
  <c r="B723" i="4"/>
  <c r="A723" i="4"/>
  <c r="F722" i="4"/>
  <c r="C722" i="4"/>
  <c r="B722" i="4"/>
  <c r="A722" i="4"/>
  <c r="F721" i="4"/>
  <c r="C721" i="4"/>
  <c r="B721" i="4"/>
  <c r="A721" i="4"/>
  <c r="F720" i="4"/>
  <c r="C720" i="4"/>
  <c r="B720" i="4"/>
  <c r="A720" i="4"/>
  <c r="F719" i="4"/>
  <c r="C719" i="4"/>
  <c r="B719" i="4"/>
  <c r="A719" i="4"/>
  <c r="F718" i="4"/>
  <c r="C718" i="4"/>
  <c r="B718" i="4"/>
  <c r="A718" i="4"/>
  <c r="F717" i="4"/>
  <c r="C717" i="4"/>
  <c r="B717" i="4"/>
  <c r="A717" i="4"/>
  <c r="F716" i="4"/>
  <c r="C716" i="4"/>
  <c r="B716" i="4"/>
  <c r="A716" i="4"/>
  <c r="F715" i="4"/>
  <c r="C715" i="4"/>
  <c r="B715" i="4"/>
  <c r="A715" i="4"/>
  <c r="F714" i="4"/>
  <c r="C714" i="4"/>
  <c r="B714" i="4"/>
  <c r="A714" i="4"/>
  <c r="F713" i="4"/>
  <c r="C713" i="4"/>
  <c r="B713" i="4"/>
  <c r="A713" i="4"/>
  <c r="F712" i="4"/>
  <c r="C712" i="4"/>
  <c r="B712" i="4"/>
  <c r="A712" i="4"/>
  <c r="F711" i="4"/>
  <c r="C711" i="4"/>
  <c r="B711" i="4"/>
  <c r="A711" i="4"/>
  <c r="F710" i="4"/>
  <c r="C710" i="4"/>
  <c r="B710" i="4"/>
  <c r="A710" i="4"/>
  <c r="F709" i="4"/>
  <c r="C709" i="4"/>
  <c r="B709" i="4"/>
  <c r="A709" i="4"/>
  <c r="F708" i="4"/>
  <c r="C708" i="4"/>
  <c r="B708" i="4"/>
  <c r="A708" i="4"/>
  <c r="F707" i="4"/>
  <c r="C707" i="4"/>
  <c r="B707" i="4"/>
  <c r="A707" i="4"/>
  <c r="F706" i="4"/>
  <c r="C706" i="4"/>
  <c r="B706" i="4"/>
  <c r="A706" i="4"/>
  <c r="F705" i="4"/>
  <c r="C705" i="4"/>
  <c r="B705" i="4"/>
  <c r="A705" i="4"/>
  <c r="F704" i="4"/>
  <c r="C704" i="4"/>
  <c r="B704" i="4"/>
  <c r="A704" i="4"/>
  <c r="F703" i="4"/>
  <c r="C703" i="4"/>
  <c r="B703" i="4"/>
  <c r="A703" i="4"/>
  <c r="F702" i="4"/>
  <c r="C702" i="4"/>
  <c r="B702" i="4"/>
  <c r="A702" i="4"/>
  <c r="F701" i="4"/>
  <c r="C701" i="4"/>
  <c r="B701" i="4"/>
  <c r="A701" i="4"/>
  <c r="F700" i="4"/>
  <c r="C700" i="4"/>
  <c r="B700" i="4"/>
  <c r="A700" i="4"/>
  <c r="F699" i="4"/>
  <c r="C699" i="4"/>
  <c r="B699" i="4"/>
  <c r="A699" i="4"/>
  <c r="F698" i="4"/>
  <c r="C698" i="4"/>
  <c r="B698" i="4"/>
  <c r="A698" i="4"/>
  <c r="F697" i="4"/>
  <c r="C697" i="4"/>
  <c r="B697" i="4"/>
  <c r="A697" i="4"/>
  <c r="F696" i="4"/>
  <c r="C696" i="4"/>
  <c r="B696" i="4"/>
  <c r="A696" i="4"/>
  <c r="F695" i="4"/>
  <c r="C695" i="4"/>
  <c r="B695" i="4"/>
  <c r="A695" i="4"/>
  <c r="F694" i="4"/>
  <c r="C694" i="4"/>
  <c r="B694" i="4"/>
  <c r="A694" i="4"/>
  <c r="F693" i="4"/>
  <c r="C693" i="4"/>
  <c r="B693" i="4"/>
  <c r="A693" i="4"/>
  <c r="F692" i="4"/>
  <c r="C692" i="4"/>
  <c r="B692" i="4"/>
  <c r="A692" i="4"/>
  <c r="F691" i="4"/>
  <c r="C691" i="4"/>
  <c r="B691" i="4"/>
  <c r="A691" i="4"/>
  <c r="F690" i="4"/>
  <c r="C690" i="4"/>
  <c r="B690" i="4"/>
  <c r="A690" i="4"/>
  <c r="F689" i="4"/>
  <c r="C689" i="4"/>
  <c r="B689" i="4"/>
  <c r="A689" i="4"/>
  <c r="F688" i="4"/>
  <c r="C688" i="4"/>
  <c r="B688" i="4"/>
  <c r="A688" i="4"/>
  <c r="F687" i="4"/>
  <c r="C687" i="4"/>
  <c r="B687" i="4"/>
  <c r="A687" i="4"/>
  <c r="F686" i="4"/>
  <c r="C686" i="4"/>
  <c r="B686" i="4"/>
  <c r="A686" i="4"/>
  <c r="F685" i="4"/>
  <c r="C685" i="4"/>
  <c r="B685" i="4"/>
  <c r="A685" i="4"/>
  <c r="F684" i="4"/>
  <c r="C684" i="4"/>
  <c r="B684" i="4"/>
  <c r="A684" i="4"/>
  <c r="F683" i="4"/>
  <c r="C683" i="4"/>
  <c r="B683" i="4"/>
  <c r="A683" i="4"/>
  <c r="F682" i="4"/>
  <c r="C682" i="4"/>
  <c r="B682" i="4"/>
  <c r="A682" i="4"/>
  <c r="F681" i="4"/>
  <c r="C681" i="4"/>
  <c r="B681" i="4"/>
  <c r="A681" i="4"/>
  <c r="F680" i="4"/>
  <c r="C680" i="4"/>
  <c r="B680" i="4"/>
  <c r="A680" i="4"/>
  <c r="F679" i="4"/>
  <c r="C679" i="4"/>
  <c r="B679" i="4"/>
  <c r="A679" i="4"/>
  <c r="F678" i="4"/>
  <c r="C678" i="4"/>
  <c r="B678" i="4"/>
  <c r="A678" i="4"/>
  <c r="F677" i="4"/>
  <c r="C677" i="4"/>
  <c r="B677" i="4"/>
  <c r="A677" i="4"/>
  <c r="F676" i="4"/>
  <c r="C676" i="4"/>
  <c r="B676" i="4"/>
  <c r="A676" i="4"/>
  <c r="F675" i="4"/>
  <c r="C675" i="4"/>
  <c r="B675" i="4"/>
  <c r="A675" i="4"/>
  <c r="F674" i="4"/>
  <c r="C674" i="4"/>
  <c r="B674" i="4"/>
  <c r="A674" i="4"/>
  <c r="F673" i="4"/>
  <c r="C673" i="4"/>
  <c r="B673" i="4"/>
  <c r="A673" i="4"/>
  <c r="F672" i="4"/>
  <c r="C672" i="4"/>
  <c r="B672" i="4"/>
  <c r="A672" i="4"/>
  <c r="F671" i="4"/>
  <c r="C671" i="4"/>
  <c r="B671" i="4"/>
  <c r="A671" i="4"/>
  <c r="F670" i="4"/>
  <c r="C670" i="4"/>
  <c r="B670" i="4"/>
  <c r="A670" i="4"/>
  <c r="F669" i="4"/>
  <c r="C669" i="4"/>
  <c r="B669" i="4"/>
  <c r="A669" i="4"/>
  <c r="F668" i="4"/>
  <c r="C668" i="4"/>
  <c r="B668" i="4"/>
  <c r="A668" i="4"/>
  <c r="F667" i="4"/>
  <c r="C667" i="4"/>
  <c r="B667" i="4"/>
  <c r="A667" i="4"/>
  <c r="F666" i="4"/>
  <c r="C666" i="4"/>
  <c r="B666" i="4"/>
  <c r="A666" i="4"/>
  <c r="F665" i="4"/>
  <c r="C665" i="4"/>
  <c r="B665" i="4"/>
  <c r="A665" i="4"/>
  <c r="F664" i="4"/>
  <c r="C664" i="4"/>
  <c r="B664" i="4"/>
  <c r="A664" i="4"/>
  <c r="F663" i="4"/>
  <c r="C663" i="4"/>
  <c r="B663" i="4"/>
  <c r="A663" i="4"/>
  <c r="F662" i="4"/>
  <c r="C662" i="4"/>
  <c r="B662" i="4"/>
  <c r="A662" i="4"/>
  <c r="F661" i="4"/>
  <c r="C661" i="4"/>
  <c r="B661" i="4"/>
  <c r="A661" i="4"/>
  <c r="F660" i="4"/>
  <c r="C660" i="4"/>
  <c r="B660" i="4"/>
  <c r="A660" i="4"/>
  <c r="F659" i="4"/>
  <c r="C659" i="4"/>
  <c r="B659" i="4"/>
  <c r="A659" i="4"/>
  <c r="F658" i="4"/>
  <c r="C658" i="4"/>
  <c r="B658" i="4"/>
  <c r="A658" i="4"/>
  <c r="F657" i="4"/>
  <c r="C657" i="4"/>
  <c r="B657" i="4"/>
  <c r="A657" i="4"/>
  <c r="F656" i="4"/>
  <c r="C656" i="4"/>
  <c r="B656" i="4"/>
  <c r="A656" i="4"/>
  <c r="F655" i="4"/>
  <c r="C655" i="4"/>
  <c r="B655" i="4"/>
  <c r="A655" i="4"/>
  <c r="F654" i="4"/>
  <c r="C654" i="4"/>
  <c r="B654" i="4"/>
  <c r="A654" i="4"/>
  <c r="F653" i="4"/>
  <c r="C653" i="4"/>
  <c r="B653" i="4"/>
  <c r="A653" i="4"/>
  <c r="F652" i="4"/>
  <c r="C652" i="4"/>
  <c r="B652" i="4"/>
  <c r="A652" i="4"/>
  <c r="F651" i="4"/>
  <c r="C651" i="4"/>
  <c r="B651" i="4"/>
  <c r="A651" i="4"/>
  <c r="F650" i="4"/>
  <c r="C650" i="4"/>
  <c r="B650" i="4"/>
  <c r="A650" i="4"/>
  <c r="F649" i="4"/>
  <c r="C649" i="4"/>
  <c r="B649" i="4"/>
  <c r="A649" i="4"/>
  <c r="F648" i="4"/>
  <c r="C648" i="4"/>
  <c r="B648" i="4"/>
  <c r="A648" i="4"/>
  <c r="F647" i="4"/>
  <c r="C647" i="4"/>
  <c r="B647" i="4"/>
  <c r="A647" i="4"/>
  <c r="F646" i="4"/>
  <c r="C646" i="4"/>
  <c r="B646" i="4"/>
  <c r="A646" i="4"/>
  <c r="F645" i="4"/>
  <c r="C645" i="4"/>
  <c r="B645" i="4"/>
  <c r="A645" i="4"/>
  <c r="F644" i="4"/>
  <c r="C644" i="4"/>
  <c r="B644" i="4"/>
  <c r="A644" i="4"/>
  <c r="F643" i="4"/>
  <c r="C643" i="4"/>
  <c r="B643" i="4"/>
  <c r="A643" i="4"/>
  <c r="F642" i="4"/>
  <c r="C642" i="4"/>
  <c r="B642" i="4"/>
  <c r="A642" i="4"/>
  <c r="F641" i="4"/>
  <c r="C641" i="4"/>
  <c r="B641" i="4"/>
  <c r="A641" i="4"/>
  <c r="F640" i="4"/>
  <c r="C640" i="4"/>
  <c r="B640" i="4"/>
  <c r="A640" i="4"/>
  <c r="F639" i="4"/>
  <c r="C639" i="4"/>
  <c r="B639" i="4"/>
  <c r="A639" i="4"/>
  <c r="F638" i="4"/>
  <c r="C638" i="4"/>
  <c r="B638" i="4"/>
  <c r="A638" i="4"/>
  <c r="F637" i="4"/>
  <c r="C637" i="4"/>
  <c r="B637" i="4"/>
  <c r="A637" i="4"/>
  <c r="F636" i="4"/>
  <c r="C636" i="4"/>
  <c r="B636" i="4"/>
  <c r="A636" i="4"/>
  <c r="F635" i="4"/>
  <c r="C635" i="4"/>
  <c r="B635" i="4"/>
  <c r="A635" i="4"/>
  <c r="F634" i="4"/>
  <c r="C634" i="4"/>
  <c r="B634" i="4"/>
  <c r="A634" i="4"/>
  <c r="F633" i="4"/>
  <c r="C633" i="4"/>
  <c r="B633" i="4"/>
  <c r="A633" i="4"/>
  <c r="F632" i="4"/>
  <c r="C632" i="4"/>
  <c r="B632" i="4"/>
  <c r="A632" i="4"/>
  <c r="F631" i="4"/>
  <c r="C631" i="4"/>
  <c r="B631" i="4"/>
  <c r="A631" i="4"/>
  <c r="F630" i="4"/>
  <c r="C630" i="4"/>
  <c r="B630" i="4"/>
  <c r="A630" i="4"/>
  <c r="F629" i="4"/>
  <c r="C629" i="4"/>
  <c r="B629" i="4"/>
  <c r="A629" i="4"/>
  <c r="F628" i="4"/>
  <c r="C628" i="4"/>
  <c r="B628" i="4"/>
  <c r="A628" i="4"/>
  <c r="F627" i="4"/>
  <c r="C627" i="4"/>
  <c r="B627" i="4"/>
  <c r="A627" i="4"/>
  <c r="F626" i="4"/>
  <c r="C626" i="4"/>
  <c r="B626" i="4"/>
  <c r="A626" i="4"/>
  <c r="F625" i="4"/>
  <c r="C625" i="4"/>
  <c r="B625" i="4"/>
  <c r="A625" i="4"/>
  <c r="F624" i="4"/>
  <c r="C624" i="4"/>
  <c r="B624" i="4"/>
  <c r="A624" i="4"/>
  <c r="F623" i="4"/>
  <c r="C623" i="4"/>
  <c r="B623" i="4"/>
  <c r="A623" i="4"/>
  <c r="F622" i="4"/>
  <c r="C622" i="4"/>
  <c r="B622" i="4"/>
  <c r="A622" i="4"/>
  <c r="F621" i="4"/>
  <c r="C621" i="4"/>
  <c r="B621" i="4"/>
  <c r="A621" i="4"/>
  <c r="F620" i="4"/>
  <c r="C620" i="4"/>
  <c r="B620" i="4"/>
  <c r="A620" i="4"/>
  <c r="F619" i="4"/>
  <c r="C619" i="4"/>
  <c r="B619" i="4"/>
  <c r="A619" i="4"/>
  <c r="F618" i="4"/>
  <c r="C618" i="4"/>
  <c r="B618" i="4"/>
  <c r="A618" i="4"/>
  <c r="F617" i="4"/>
  <c r="C617" i="4"/>
  <c r="B617" i="4"/>
  <c r="A617" i="4"/>
  <c r="F616" i="4"/>
  <c r="C616" i="4"/>
  <c r="B616" i="4"/>
  <c r="A616" i="4"/>
  <c r="F615" i="4"/>
  <c r="C615" i="4"/>
  <c r="B615" i="4"/>
  <c r="A615" i="4"/>
  <c r="F614" i="4"/>
  <c r="C614" i="4"/>
  <c r="B614" i="4"/>
  <c r="A614" i="4"/>
  <c r="F613" i="4"/>
  <c r="C613" i="4"/>
  <c r="B613" i="4"/>
  <c r="A613" i="4"/>
  <c r="F612" i="4"/>
  <c r="C612" i="4"/>
  <c r="B612" i="4"/>
  <c r="A612" i="4"/>
  <c r="F611" i="4"/>
  <c r="C611" i="4"/>
  <c r="B611" i="4"/>
  <c r="A611" i="4"/>
  <c r="F610" i="4"/>
  <c r="C610" i="4"/>
  <c r="B610" i="4"/>
  <c r="A610" i="4"/>
  <c r="F609" i="4"/>
  <c r="C609" i="4"/>
  <c r="B609" i="4"/>
  <c r="A609" i="4"/>
  <c r="F608" i="4"/>
  <c r="C608" i="4"/>
  <c r="B608" i="4"/>
  <c r="A608" i="4"/>
  <c r="F607" i="4"/>
  <c r="C607" i="4"/>
  <c r="B607" i="4"/>
  <c r="A607" i="4"/>
  <c r="F606" i="4"/>
  <c r="C606" i="4"/>
  <c r="B606" i="4"/>
  <c r="A606" i="4"/>
  <c r="F605" i="4"/>
  <c r="C605" i="4"/>
  <c r="B605" i="4"/>
  <c r="A605" i="4"/>
  <c r="F604" i="4"/>
  <c r="C604" i="4"/>
  <c r="B604" i="4"/>
  <c r="A604" i="4"/>
  <c r="F603" i="4"/>
  <c r="C603" i="4"/>
  <c r="B603" i="4"/>
  <c r="A603" i="4"/>
  <c r="F602" i="4"/>
  <c r="C602" i="4"/>
  <c r="B602" i="4"/>
  <c r="A602" i="4"/>
  <c r="F601" i="4"/>
  <c r="C601" i="4"/>
  <c r="B601" i="4"/>
  <c r="A601" i="4"/>
  <c r="F600" i="4"/>
  <c r="C600" i="4"/>
  <c r="B600" i="4"/>
  <c r="A600" i="4"/>
  <c r="F599" i="4"/>
  <c r="C599" i="4"/>
  <c r="B599" i="4"/>
  <c r="A599" i="4"/>
  <c r="F598" i="4"/>
  <c r="C598" i="4"/>
  <c r="B598" i="4"/>
  <c r="A598" i="4"/>
  <c r="F597" i="4"/>
  <c r="C597" i="4"/>
  <c r="B597" i="4"/>
  <c r="A597" i="4"/>
  <c r="F596" i="4"/>
  <c r="C596" i="4"/>
  <c r="B596" i="4"/>
  <c r="A596" i="4"/>
  <c r="F595" i="4"/>
  <c r="C595" i="4"/>
  <c r="B595" i="4"/>
  <c r="A595" i="4"/>
  <c r="F594" i="4"/>
  <c r="C594" i="4"/>
  <c r="B594" i="4"/>
  <c r="A594" i="4"/>
  <c r="F593" i="4"/>
  <c r="C593" i="4"/>
  <c r="B593" i="4"/>
  <c r="A593" i="4"/>
  <c r="F592" i="4"/>
  <c r="C592" i="4"/>
  <c r="B592" i="4"/>
  <c r="A592" i="4"/>
  <c r="F591" i="4"/>
  <c r="C591" i="4"/>
  <c r="B591" i="4"/>
  <c r="A591" i="4"/>
  <c r="F590" i="4"/>
  <c r="C590" i="4"/>
  <c r="B590" i="4"/>
  <c r="A590" i="4"/>
  <c r="F589" i="4"/>
  <c r="C589" i="4"/>
  <c r="B589" i="4"/>
  <c r="A589" i="4"/>
  <c r="F588" i="4"/>
  <c r="C588" i="4"/>
  <c r="B588" i="4"/>
  <c r="A588" i="4"/>
  <c r="F587" i="4"/>
  <c r="C587" i="4"/>
  <c r="B587" i="4"/>
  <c r="A587" i="4"/>
  <c r="F586" i="4"/>
  <c r="C586" i="4"/>
  <c r="B586" i="4"/>
  <c r="A586" i="4"/>
  <c r="F585" i="4"/>
  <c r="C585" i="4"/>
  <c r="B585" i="4"/>
  <c r="A585" i="4"/>
  <c r="F584" i="4"/>
  <c r="C584" i="4"/>
  <c r="B584" i="4"/>
  <c r="A584" i="4"/>
  <c r="F583" i="4"/>
  <c r="C583" i="4"/>
  <c r="B583" i="4"/>
  <c r="A583" i="4"/>
  <c r="F582" i="4"/>
  <c r="C582" i="4"/>
  <c r="B582" i="4"/>
  <c r="A582" i="4"/>
  <c r="F581" i="4"/>
  <c r="C581" i="4"/>
  <c r="B581" i="4"/>
  <c r="A581" i="4"/>
  <c r="F580" i="4"/>
  <c r="C580" i="4"/>
  <c r="B580" i="4"/>
  <c r="A580" i="4"/>
  <c r="F579" i="4"/>
  <c r="C579" i="4"/>
  <c r="B579" i="4"/>
  <c r="A579" i="4"/>
  <c r="F578" i="4"/>
  <c r="C578" i="4"/>
  <c r="B578" i="4"/>
  <c r="A578" i="4"/>
  <c r="F577" i="4"/>
  <c r="C577" i="4"/>
  <c r="B577" i="4"/>
  <c r="A577" i="4"/>
  <c r="F576" i="4"/>
  <c r="C576" i="4"/>
  <c r="B576" i="4"/>
  <c r="A576" i="4"/>
  <c r="F575" i="4"/>
  <c r="C575" i="4"/>
  <c r="B575" i="4"/>
  <c r="A575" i="4"/>
  <c r="F574" i="4"/>
  <c r="C574" i="4"/>
  <c r="B574" i="4"/>
  <c r="A574" i="4"/>
  <c r="F573" i="4"/>
  <c r="C573" i="4"/>
  <c r="B573" i="4"/>
  <c r="A573" i="4"/>
  <c r="F572" i="4"/>
  <c r="C572" i="4"/>
  <c r="B572" i="4"/>
  <c r="A572" i="4"/>
  <c r="F571" i="4"/>
  <c r="C571" i="4"/>
  <c r="B571" i="4"/>
  <c r="A571" i="4"/>
  <c r="F570" i="4"/>
  <c r="C570" i="4"/>
  <c r="B570" i="4"/>
  <c r="A570" i="4"/>
  <c r="F569" i="4"/>
  <c r="C569" i="4"/>
  <c r="B569" i="4"/>
  <c r="A569" i="4"/>
  <c r="F568" i="4"/>
  <c r="C568" i="4"/>
  <c r="B568" i="4"/>
  <c r="A568" i="4"/>
  <c r="F567" i="4"/>
  <c r="C567" i="4"/>
  <c r="B567" i="4"/>
  <c r="A567" i="4"/>
  <c r="F566" i="4"/>
  <c r="C566" i="4"/>
  <c r="B566" i="4"/>
  <c r="A566" i="4"/>
  <c r="F565" i="4"/>
  <c r="C565" i="4"/>
  <c r="B565" i="4"/>
  <c r="A565" i="4"/>
  <c r="F564" i="4"/>
  <c r="C564" i="4"/>
  <c r="B564" i="4"/>
  <c r="A564" i="4"/>
  <c r="F563" i="4"/>
  <c r="C563" i="4"/>
  <c r="B563" i="4"/>
  <c r="A563" i="4"/>
  <c r="F562" i="4"/>
  <c r="C562" i="4"/>
  <c r="B562" i="4"/>
  <c r="A562" i="4"/>
  <c r="F561" i="4"/>
  <c r="C561" i="4"/>
  <c r="B561" i="4"/>
  <c r="A561" i="4"/>
  <c r="F560" i="4"/>
  <c r="C560" i="4"/>
  <c r="B560" i="4"/>
  <c r="A560" i="4"/>
  <c r="F559" i="4"/>
  <c r="C559" i="4"/>
  <c r="B559" i="4"/>
  <c r="A559" i="4"/>
  <c r="F558" i="4"/>
  <c r="C558" i="4"/>
  <c r="B558" i="4"/>
  <c r="A558" i="4"/>
  <c r="F557" i="4"/>
  <c r="C557" i="4"/>
  <c r="B557" i="4"/>
  <c r="A557" i="4"/>
  <c r="F556" i="4"/>
  <c r="C556" i="4"/>
  <c r="B556" i="4"/>
  <c r="A556" i="4"/>
  <c r="F555" i="4"/>
  <c r="C555" i="4"/>
  <c r="B555" i="4"/>
  <c r="A555" i="4"/>
  <c r="F554" i="4"/>
  <c r="C554" i="4"/>
  <c r="B554" i="4"/>
  <c r="A554" i="4"/>
  <c r="F553" i="4"/>
  <c r="C553" i="4"/>
  <c r="B553" i="4"/>
  <c r="A553" i="4"/>
  <c r="F552" i="4"/>
  <c r="C552" i="4"/>
  <c r="B552" i="4"/>
  <c r="A552" i="4"/>
  <c r="F551" i="4"/>
  <c r="C551" i="4"/>
  <c r="B551" i="4"/>
  <c r="A551" i="4"/>
  <c r="F550" i="4"/>
  <c r="C550" i="4"/>
  <c r="B550" i="4"/>
  <c r="A550" i="4"/>
  <c r="F549" i="4"/>
  <c r="C549" i="4"/>
  <c r="B549" i="4"/>
  <c r="A549" i="4"/>
  <c r="F548" i="4"/>
  <c r="C548" i="4"/>
  <c r="B548" i="4"/>
  <c r="A548" i="4"/>
  <c r="F547" i="4"/>
  <c r="C547" i="4"/>
  <c r="B547" i="4"/>
  <c r="A547" i="4"/>
  <c r="F546" i="4"/>
  <c r="C546" i="4"/>
  <c r="B546" i="4"/>
  <c r="A546" i="4"/>
  <c r="F545" i="4"/>
  <c r="C545" i="4"/>
  <c r="B545" i="4"/>
  <c r="A545" i="4"/>
  <c r="F544" i="4"/>
  <c r="C544" i="4"/>
  <c r="B544" i="4"/>
  <c r="A544" i="4"/>
  <c r="F543" i="4"/>
  <c r="C543" i="4"/>
  <c r="B543" i="4"/>
  <c r="A543" i="4"/>
  <c r="F542" i="4"/>
  <c r="C542" i="4"/>
  <c r="B542" i="4"/>
  <c r="A542" i="4"/>
  <c r="F541" i="4"/>
  <c r="C541" i="4"/>
  <c r="B541" i="4"/>
  <c r="A541" i="4"/>
  <c r="F540" i="4"/>
  <c r="C540" i="4"/>
  <c r="B540" i="4"/>
  <c r="A540" i="4"/>
  <c r="F539" i="4"/>
  <c r="C539" i="4"/>
  <c r="B539" i="4"/>
  <c r="A539" i="4"/>
  <c r="F538" i="4"/>
  <c r="C538" i="4"/>
  <c r="B538" i="4"/>
  <c r="A538" i="4"/>
  <c r="F537" i="4"/>
  <c r="C537" i="4"/>
  <c r="B537" i="4"/>
  <c r="A537" i="4"/>
  <c r="F536" i="4"/>
  <c r="C536" i="4"/>
  <c r="B536" i="4"/>
  <c r="A536" i="4"/>
  <c r="F535" i="4"/>
  <c r="C535" i="4"/>
  <c r="B535" i="4"/>
  <c r="A535" i="4"/>
  <c r="F534" i="4"/>
  <c r="C534" i="4"/>
  <c r="B534" i="4"/>
  <c r="A534" i="4"/>
  <c r="F533" i="4"/>
  <c r="C533" i="4"/>
  <c r="B533" i="4"/>
  <c r="A533" i="4"/>
  <c r="F532" i="4"/>
  <c r="C532" i="4"/>
  <c r="B532" i="4"/>
  <c r="A532" i="4"/>
  <c r="F531" i="4"/>
  <c r="C531" i="4"/>
  <c r="B531" i="4"/>
  <c r="A531" i="4"/>
  <c r="F530" i="4"/>
  <c r="C530" i="4"/>
  <c r="B530" i="4"/>
  <c r="A530" i="4"/>
  <c r="F529" i="4"/>
  <c r="C529" i="4"/>
  <c r="B529" i="4"/>
  <c r="A529" i="4"/>
  <c r="F528" i="4"/>
  <c r="C528" i="4"/>
  <c r="B528" i="4"/>
  <c r="A528" i="4"/>
  <c r="F527" i="4"/>
  <c r="C527" i="4"/>
  <c r="B527" i="4"/>
  <c r="A527" i="4"/>
  <c r="F526" i="4"/>
  <c r="C526" i="4"/>
  <c r="B526" i="4"/>
  <c r="A526" i="4"/>
  <c r="F525" i="4"/>
  <c r="C525" i="4"/>
  <c r="B525" i="4"/>
  <c r="A525" i="4"/>
  <c r="F524" i="4"/>
  <c r="C524" i="4"/>
  <c r="B524" i="4"/>
  <c r="A524" i="4"/>
  <c r="F523" i="4"/>
  <c r="C523" i="4"/>
  <c r="B523" i="4"/>
  <c r="A523" i="4"/>
  <c r="F522" i="4"/>
  <c r="C522" i="4"/>
  <c r="B522" i="4"/>
  <c r="A522" i="4"/>
  <c r="F521" i="4"/>
  <c r="C521" i="4"/>
  <c r="B521" i="4"/>
  <c r="A521" i="4"/>
  <c r="F520" i="4"/>
  <c r="C520" i="4"/>
  <c r="B520" i="4"/>
  <c r="A520" i="4"/>
  <c r="F519" i="4"/>
  <c r="C519" i="4"/>
  <c r="B519" i="4"/>
  <c r="A519" i="4"/>
  <c r="F518" i="4"/>
  <c r="C518" i="4"/>
  <c r="B518" i="4"/>
  <c r="A518" i="4"/>
  <c r="F517" i="4"/>
  <c r="C517" i="4"/>
  <c r="B517" i="4"/>
  <c r="A517" i="4"/>
  <c r="F516" i="4"/>
  <c r="C516" i="4"/>
  <c r="B516" i="4"/>
  <c r="A516" i="4"/>
  <c r="F515" i="4"/>
  <c r="C515" i="4"/>
  <c r="B515" i="4"/>
  <c r="A515" i="4"/>
  <c r="F514" i="4"/>
  <c r="C514" i="4"/>
  <c r="B514" i="4"/>
  <c r="A514" i="4"/>
  <c r="F513" i="4"/>
  <c r="C513" i="4"/>
  <c r="B513" i="4"/>
  <c r="A513" i="4"/>
  <c r="F512" i="4"/>
  <c r="C512" i="4"/>
  <c r="B512" i="4"/>
  <c r="A512" i="4"/>
  <c r="F511" i="4"/>
  <c r="C511" i="4"/>
  <c r="B511" i="4"/>
  <c r="A511" i="4"/>
  <c r="F510" i="4"/>
  <c r="C510" i="4"/>
  <c r="B510" i="4"/>
  <c r="A510" i="4"/>
  <c r="F509" i="4"/>
  <c r="C509" i="4"/>
  <c r="B509" i="4"/>
  <c r="A509" i="4"/>
  <c r="F508" i="4"/>
  <c r="C508" i="4"/>
  <c r="B508" i="4"/>
  <c r="A508" i="4"/>
  <c r="F507" i="4"/>
  <c r="C507" i="4"/>
  <c r="B507" i="4"/>
  <c r="A507" i="4"/>
  <c r="F506" i="4"/>
  <c r="C506" i="4"/>
  <c r="B506" i="4"/>
  <c r="A506" i="4"/>
  <c r="F505" i="4"/>
  <c r="C505" i="4"/>
  <c r="B505" i="4"/>
  <c r="A505" i="4"/>
  <c r="F504" i="4"/>
  <c r="C504" i="4"/>
  <c r="B504" i="4"/>
  <c r="A504" i="4"/>
  <c r="F503" i="4"/>
  <c r="C503" i="4"/>
  <c r="B503" i="4"/>
  <c r="A503" i="4"/>
  <c r="F502" i="4"/>
  <c r="C502" i="4"/>
  <c r="B502" i="4"/>
  <c r="A502" i="4"/>
  <c r="F501" i="4"/>
  <c r="C501" i="4"/>
  <c r="B501" i="4"/>
  <c r="A501" i="4"/>
  <c r="F500" i="4"/>
  <c r="C500" i="4"/>
  <c r="B500" i="4"/>
  <c r="A500" i="4"/>
  <c r="F499" i="4"/>
  <c r="C499" i="4"/>
  <c r="B499" i="4"/>
  <c r="A499" i="4"/>
  <c r="F498" i="4"/>
  <c r="C498" i="4"/>
  <c r="B498" i="4"/>
  <c r="A498" i="4"/>
  <c r="F497" i="4"/>
  <c r="C497" i="4"/>
  <c r="B497" i="4"/>
  <c r="A497" i="4"/>
  <c r="F496" i="4"/>
  <c r="C496" i="4"/>
  <c r="B496" i="4"/>
  <c r="A496" i="4"/>
  <c r="F495" i="4"/>
  <c r="C495" i="4"/>
  <c r="B495" i="4"/>
  <c r="A495" i="4"/>
  <c r="F494" i="4"/>
  <c r="C494" i="4"/>
  <c r="B494" i="4"/>
  <c r="A494" i="4"/>
  <c r="F493" i="4"/>
  <c r="C493" i="4"/>
  <c r="B493" i="4"/>
  <c r="A493" i="4"/>
  <c r="F492" i="4"/>
  <c r="C492" i="4"/>
  <c r="B492" i="4"/>
  <c r="A492" i="4"/>
  <c r="F491" i="4"/>
  <c r="C491" i="4"/>
  <c r="B491" i="4"/>
  <c r="A491" i="4"/>
  <c r="F490" i="4"/>
  <c r="C490" i="4"/>
  <c r="B490" i="4"/>
  <c r="A490" i="4"/>
  <c r="F489" i="4"/>
  <c r="C489" i="4"/>
  <c r="B489" i="4"/>
  <c r="A489" i="4"/>
  <c r="F488" i="4"/>
  <c r="C488" i="4"/>
  <c r="B488" i="4"/>
  <c r="A488" i="4"/>
  <c r="F487" i="4"/>
  <c r="C487" i="4"/>
  <c r="B487" i="4"/>
  <c r="A487" i="4"/>
  <c r="F486" i="4"/>
  <c r="C486" i="4"/>
  <c r="B486" i="4"/>
  <c r="A486" i="4"/>
  <c r="F485" i="4"/>
  <c r="C485" i="4"/>
  <c r="B485" i="4"/>
  <c r="A485" i="4"/>
  <c r="F484" i="4"/>
  <c r="C484" i="4"/>
  <c r="B484" i="4"/>
  <c r="A484" i="4"/>
  <c r="F483" i="4"/>
  <c r="C483" i="4"/>
  <c r="B483" i="4"/>
  <c r="A483" i="4"/>
  <c r="F482" i="4"/>
  <c r="C482" i="4"/>
  <c r="B482" i="4"/>
  <c r="A482" i="4"/>
  <c r="F481" i="4"/>
  <c r="C481" i="4"/>
  <c r="B481" i="4"/>
  <c r="A481" i="4"/>
  <c r="F480" i="4"/>
  <c r="C480" i="4"/>
  <c r="B480" i="4"/>
  <c r="A480" i="4"/>
  <c r="F479" i="4"/>
  <c r="C479" i="4"/>
  <c r="B479" i="4"/>
  <c r="A479" i="4"/>
  <c r="F478" i="4"/>
  <c r="C478" i="4"/>
  <c r="B478" i="4"/>
  <c r="A478" i="4"/>
  <c r="F477" i="4"/>
  <c r="C477" i="4"/>
  <c r="B477" i="4"/>
  <c r="A477" i="4"/>
  <c r="F476" i="4"/>
  <c r="C476" i="4"/>
  <c r="B476" i="4"/>
  <c r="A476" i="4"/>
  <c r="F475" i="4"/>
  <c r="C475" i="4"/>
  <c r="B475" i="4"/>
  <c r="A475" i="4"/>
  <c r="F474" i="4"/>
  <c r="C474" i="4"/>
  <c r="B474" i="4"/>
  <c r="A474" i="4"/>
  <c r="F473" i="4"/>
  <c r="C473" i="4"/>
  <c r="B473" i="4"/>
  <c r="A473" i="4"/>
  <c r="F472" i="4"/>
  <c r="C472" i="4"/>
  <c r="B472" i="4"/>
  <c r="A472" i="4"/>
  <c r="F471" i="4"/>
  <c r="C471" i="4"/>
  <c r="B471" i="4"/>
  <c r="A471" i="4"/>
  <c r="F470" i="4"/>
  <c r="C470" i="4"/>
  <c r="B470" i="4"/>
  <c r="A470" i="4"/>
  <c r="F469" i="4"/>
  <c r="C469" i="4"/>
  <c r="B469" i="4"/>
  <c r="A469" i="4"/>
  <c r="F468" i="4"/>
  <c r="C468" i="4"/>
  <c r="B468" i="4"/>
  <c r="A468" i="4"/>
  <c r="F467" i="4"/>
  <c r="C467" i="4"/>
  <c r="B467" i="4"/>
  <c r="A467" i="4"/>
  <c r="F466" i="4"/>
  <c r="C466" i="4"/>
  <c r="B466" i="4"/>
  <c r="A466" i="4"/>
  <c r="F465" i="4"/>
  <c r="C465" i="4"/>
  <c r="B465" i="4"/>
  <c r="A465" i="4"/>
  <c r="F464" i="4"/>
  <c r="C464" i="4"/>
  <c r="B464" i="4"/>
  <c r="A464" i="4"/>
  <c r="F463" i="4"/>
  <c r="C463" i="4"/>
  <c r="B463" i="4"/>
  <c r="A463" i="4"/>
  <c r="F462" i="4"/>
  <c r="C462" i="4"/>
  <c r="B462" i="4"/>
  <c r="A462" i="4"/>
  <c r="F461" i="4"/>
  <c r="C461" i="4"/>
  <c r="B461" i="4"/>
  <c r="A461" i="4"/>
  <c r="F460" i="4"/>
  <c r="C460" i="4"/>
  <c r="B460" i="4"/>
  <c r="A460" i="4"/>
  <c r="F459" i="4"/>
  <c r="C459" i="4"/>
  <c r="B459" i="4"/>
  <c r="A459" i="4"/>
  <c r="F458" i="4"/>
  <c r="C458" i="4"/>
  <c r="B458" i="4"/>
  <c r="A458" i="4"/>
  <c r="F457" i="4"/>
  <c r="C457" i="4"/>
  <c r="B457" i="4"/>
  <c r="A457" i="4"/>
  <c r="F456" i="4"/>
  <c r="C456" i="4"/>
  <c r="B456" i="4"/>
  <c r="A456" i="4"/>
  <c r="F455" i="4"/>
  <c r="C455" i="4"/>
  <c r="B455" i="4"/>
  <c r="A455" i="4"/>
  <c r="F454" i="4"/>
  <c r="C454" i="4"/>
  <c r="B454" i="4"/>
  <c r="A454" i="4"/>
  <c r="F453" i="4"/>
  <c r="C453" i="4"/>
  <c r="B453" i="4"/>
  <c r="A453" i="4"/>
  <c r="F452" i="4"/>
  <c r="C452" i="4"/>
  <c r="B452" i="4"/>
  <c r="A452" i="4"/>
  <c r="F451" i="4"/>
  <c r="C451" i="4"/>
  <c r="B451" i="4"/>
  <c r="A451" i="4"/>
  <c r="F450" i="4"/>
  <c r="C450" i="4"/>
  <c r="B450" i="4"/>
  <c r="A450" i="4"/>
  <c r="F449" i="4"/>
  <c r="C449" i="4"/>
  <c r="B449" i="4"/>
  <c r="A449" i="4"/>
  <c r="F448" i="4"/>
  <c r="C448" i="4"/>
  <c r="B448" i="4"/>
  <c r="A448" i="4"/>
  <c r="F447" i="4"/>
  <c r="C447" i="4"/>
  <c r="B447" i="4"/>
  <c r="A447" i="4"/>
  <c r="F446" i="4"/>
  <c r="C446" i="4"/>
  <c r="B446" i="4"/>
  <c r="A446" i="4"/>
  <c r="F445" i="4"/>
  <c r="C445" i="4"/>
  <c r="B445" i="4"/>
  <c r="A445" i="4"/>
  <c r="F444" i="4"/>
  <c r="C444" i="4"/>
  <c r="B444" i="4"/>
  <c r="A444" i="4"/>
  <c r="F443" i="4"/>
  <c r="C443" i="4"/>
  <c r="B443" i="4"/>
  <c r="A443" i="4"/>
  <c r="F442" i="4"/>
  <c r="C442" i="4"/>
  <c r="B442" i="4"/>
  <c r="A442" i="4"/>
  <c r="F441" i="4"/>
  <c r="C441" i="4"/>
  <c r="B441" i="4"/>
  <c r="A441" i="4"/>
  <c r="F440" i="4"/>
  <c r="C440" i="4"/>
  <c r="B440" i="4"/>
  <c r="A440" i="4"/>
  <c r="F439" i="4"/>
  <c r="C439" i="4"/>
  <c r="B439" i="4"/>
  <c r="A439" i="4"/>
  <c r="F438" i="4"/>
  <c r="C438" i="4"/>
  <c r="B438" i="4"/>
  <c r="A438" i="4"/>
  <c r="F437" i="4"/>
  <c r="C437" i="4"/>
  <c r="B437" i="4"/>
  <c r="A437" i="4"/>
  <c r="F436" i="4"/>
  <c r="C436" i="4"/>
  <c r="B436" i="4"/>
  <c r="A436" i="4"/>
  <c r="F435" i="4"/>
  <c r="C435" i="4"/>
  <c r="B435" i="4"/>
  <c r="A435" i="4"/>
  <c r="F434" i="4"/>
  <c r="C434" i="4"/>
  <c r="B434" i="4"/>
  <c r="A434" i="4"/>
  <c r="F433" i="4"/>
  <c r="C433" i="4"/>
  <c r="B433" i="4"/>
  <c r="A433" i="4"/>
  <c r="F432" i="4"/>
  <c r="C432" i="4"/>
  <c r="B432" i="4"/>
  <c r="A432" i="4"/>
  <c r="F431" i="4"/>
  <c r="C431" i="4"/>
  <c r="B431" i="4"/>
  <c r="A431" i="4"/>
  <c r="F430" i="4"/>
  <c r="C430" i="4"/>
  <c r="B430" i="4"/>
  <c r="A430" i="4"/>
  <c r="F429" i="4"/>
  <c r="C429" i="4"/>
  <c r="B429" i="4"/>
  <c r="A429" i="4"/>
  <c r="F428" i="4"/>
  <c r="C428" i="4"/>
  <c r="B428" i="4"/>
  <c r="A428" i="4"/>
  <c r="F427" i="4"/>
  <c r="C427" i="4"/>
  <c r="B427" i="4"/>
  <c r="A427" i="4"/>
  <c r="F426" i="4"/>
  <c r="C426" i="4"/>
  <c r="B426" i="4"/>
  <c r="A426" i="4"/>
  <c r="F425" i="4"/>
  <c r="C425" i="4"/>
  <c r="B425" i="4"/>
  <c r="A425" i="4"/>
  <c r="F424" i="4"/>
  <c r="C424" i="4"/>
  <c r="B424" i="4"/>
  <c r="A424" i="4"/>
  <c r="F423" i="4"/>
  <c r="C423" i="4"/>
  <c r="B423" i="4"/>
  <c r="A423" i="4"/>
  <c r="F422" i="4"/>
  <c r="C422" i="4"/>
  <c r="B422" i="4"/>
  <c r="A422" i="4"/>
  <c r="F421" i="4"/>
  <c r="C421" i="4"/>
  <c r="B421" i="4"/>
  <c r="A421" i="4"/>
  <c r="F420" i="4"/>
  <c r="C420" i="4"/>
  <c r="B420" i="4"/>
  <c r="A420" i="4"/>
  <c r="F419" i="4"/>
  <c r="C419" i="4"/>
  <c r="B419" i="4"/>
  <c r="A419" i="4"/>
  <c r="F418" i="4"/>
  <c r="C418" i="4"/>
  <c r="B418" i="4"/>
  <c r="A418" i="4"/>
  <c r="F417" i="4"/>
  <c r="C417" i="4"/>
  <c r="B417" i="4"/>
  <c r="A417" i="4"/>
  <c r="F416" i="4"/>
  <c r="C416" i="4"/>
  <c r="B416" i="4"/>
  <c r="A416" i="4"/>
  <c r="F415" i="4"/>
  <c r="C415" i="4"/>
  <c r="B415" i="4"/>
  <c r="A415" i="4"/>
  <c r="F414" i="4"/>
  <c r="C414" i="4"/>
  <c r="B414" i="4"/>
  <c r="A414" i="4"/>
  <c r="F413" i="4"/>
  <c r="C413" i="4"/>
  <c r="B413" i="4"/>
  <c r="A413" i="4"/>
  <c r="F412" i="4"/>
  <c r="C412" i="4"/>
  <c r="B412" i="4"/>
  <c r="A412" i="4"/>
  <c r="F411" i="4"/>
  <c r="C411" i="4"/>
  <c r="B411" i="4"/>
  <c r="A411" i="4"/>
  <c r="F410" i="4"/>
  <c r="C410" i="4"/>
  <c r="B410" i="4"/>
  <c r="A410" i="4"/>
  <c r="F409" i="4"/>
  <c r="C409" i="4"/>
  <c r="B409" i="4"/>
  <c r="A409" i="4"/>
  <c r="F408" i="4"/>
  <c r="C408" i="4"/>
  <c r="B408" i="4"/>
  <c r="A408" i="4"/>
  <c r="F407" i="4"/>
  <c r="C407" i="4"/>
  <c r="B407" i="4"/>
  <c r="A407" i="4"/>
  <c r="F406" i="4"/>
  <c r="C406" i="4"/>
  <c r="B406" i="4"/>
  <c r="A406" i="4"/>
  <c r="F405" i="4"/>
  <c r="C405" i="4"/>
  <c r="B405" i="4"/>
  <c r="A405" i="4"/>
  <c r="F404" i="4"/>
  <c r="C404" i="4"/>
  <c r="B404" i="4"/>
  <c r="A404" i="4"/>
  <c r="F403" i="4"/>
  <c r="C403" i="4"/>
  <c r="B403" i="4"/>
  <c r="A403" i="4"/>
  <c r="F402" i="4"/>
  <c r="C402" i="4"/>
  <c r="B402" i="4"/>
  <c r="A402" i="4"/>
  <c r="F401" i="4"/>
  <c r="C401" i="4"/>
  <c r="B401" i="4"/>
  <c r="A401" i="4"/>
  <c r="F400" i="4"/>
  <c r="C400" i="4"/>
  <c r="B400" i="4"/>
  <c r="A400" i="4"/>
  <c r="F399" i="4"/>
  <c r="C399" i="4"/>
  <c r="B399" i="4"/>
  <c r="A399" i="4"/>
  <c r="F398" i="4"/>
  <c r="C398" i="4"/>
  <c r="B398" i="4"/>
  <c r="A398" i="4"/>
  <c r="F397" i="4"/>
  <c r="C397" i="4"/>
  <c r="B397" i="4"/>
  <c r="A397" i="4"/>
  <c r="F396" i="4"/>
  <c r="C396" i="4"/>
  <c r="B396" i="4"/>
  <c r="A396" i="4"/>
  <c r="F395" i="4"/>
  <c r="C395" i="4"/>
  <c r="B395" i="4"/>
  <c r="A395" i="4"/>
  <c r="F394" i="4"/>
  <c r="C394" i="4"/>
  <c r="B394" i="4"/>
  <c r="A394" i="4"/>
  <c r="F393" i="4"/>
  <c r="C393" i="4"/>
  <c r="B393" i="4"/>
  <c r="A393" i="4"/>
  <c r="F392" i="4"/>
  <c r="C392" i="4"/>
  <c r="B392" i="4"/>
  <c r="A392" i="4"/>
  <c r="F391" i="4"/>
  <c r="C391" i="4"/>
  <c r="B391" i="4"/>
  <c r="A391" i="4"/>
  <c r="F390" i="4"/>
  <c r="C390" i="4"/>
  <c r="B390" i="4"/>
  <c r="A390" i="4"/>
  <c r="F389" i="4"/>
  <c r="C389" i="4"/>
  <c r="B389" i="4"/>
  <c r="A389" i="4"/>
  <c r="F388" i="4"/>
  <c r="C388" i="4"/>
  <c r="B388" i="4"/>
  <c r="A388" i="4"/>
  <c r="F387" i="4"/>
  <c r="C387" i="4"/>
  <c r="B387" i="4"/>
  <c r="A387" i="4"/>
  <c r="F386" i="4"/>
  <c r="C386" i="4"/>
  <c r="B386" i="4"/>
  <c r="A386" i="4"/>
  <c r="F385" i="4"/>
  <c r="C385" i="4"/>
  <c r="B385" i="4"/>
  <c r="A385" i="4"/>
  <c r="F384" i="4"/>
  <c r="C384" i="4"/>
  <c r="B384" i="4"/>
  <c r="A384" i="4"/>
  <c r="F383" i="4"/>
  <c r="C383" i="4"/>
  <c r="B383" i="4"/>
  <c r="A383" i="4"/>
  <c r="F382" i="4"/>
  <c r="C382" i="4"/>
  <c r="B382" i="4"/>
  <c r="A382" i="4"/>
  <c r="F381" i="4"/>
  <c r="C381" i="4"/>
  <c r="B381" i="4"/>
  <c r="A381" i="4"/>
  <c r="F380" i="4"/>
  <c r="C380" i="4"/>
  <c r="B380" i="4"/>
  <c r="A380" i="4"/>
  <c r="F379" i="4"/>
  <c r="C379" i="4"/>
  <c r="B379" i="4"/>
  <c r="A379" i="4"/>
  <c r="F378" i="4"/>
  <c r="C378" i="4"/>
  <c r="B378" i="4"/>
  <c r="A378" i="4"/>
  <c r="F377" i="4"/>
  <c r="C377" i="4"/>
  <c r="B377" i="4"/>
  <c r="A377" i="4"/>
  <c r="F376" i="4"/>
  <c r="C376" i="4"/>
  <c r="B376" i="4"/>
  <c r="A376" i="4"/>
  <c r="F375" i="4"/>
  <c r="C375" i="4"/>
  <c r="B375" i="4"/>
  <c r="A375" i="4"/>
  <c r="F374" i="4"/>
  <c r="C374" i="4"/>
  <c r="B374" i="4"/>
  <c r="A374" i="4"/>
  <c r="F373" i="4"/>
  <c r="C373" i="4"/>
  <c r="B373" i="4"/>
  <c r="A373" i="4"/>
  <c r="F372" i="4"/>
  <c r="C372" i="4"/>
  <c r="B372" i="4"/>
  <c r="A372" i="4"/>
  <c r="F371" i="4"/>
  <c r="C371" i="4"/>
  <c r="B371" i="4"/>
  <c r="A371" i="4"/>
  <c r="F370" i="4"/>
  <c r="C370" i="4"/>
  <c r="B370" i="4"/>
  <c r="A370" i="4"/>
  <c r="F369" i="4"/>
  <c r="C369" i="4"/>
  <c r="B369" i="4"/>
  <c r="A369" i="4"/>
  <c r="F368" i="4"/>
  <c r="C368" i="4"/>
  <c r="B368" i="4"/>
  <c r="A368" i="4"/>
  <c r="F367" i="4"/>
  <c r="C367" i="4"/>
  <c r="B367" i="4"/>
  <c r="A367" i="4"/>
  <c r="F366" i="4"/>
  <c r="C366" i="4"/>
  <c r="B366" i="4"/>
  <c r="A366" i="4"/>
  <c r="F365" i="4"/>
  <c r="C365" i="4"/>
  <c r="B365" i="4"/>
  <c r="A365" i="4"/>
  <c r="F364" i="4"/>
  <c r="C364" i="4"/>
  <c r="B364" i="4"/>
  <c r="A364" i="4"/>
  <c r="F363" i="4"/>
  <c r="C363" i="4"/>
  <c r="B363" i="4"/>
  <c r="A363" i="4"/>
  <c r="F362" i="4"/>
  <c r="C362" i="4"/>
  <c r="B362" i="4"/>
  <c r="A362" i="4"/>
  <c r="F361" i="4"/>
  <c r="C361" i="4"/>
  <c r="B361" i="4"/>
  <c r="A361" i="4"/>
  <c r="F360" i="4"/>
  <c r="C360" i="4"/>
  <c r="B360" i="4"/>
  <c r="A360" i="4"/>
  <c r="F359" i="4"/>
  <c r="C359" i="4"/>
  <c r="B359" i="4"/>
  <c r="A359" i="4"/>
  <c r="F358" i="4"/>
  <c r="C358" i="4"/>
  <c r="B358" i="4"/>
  <c r="A358" i="4"/>
  <c r="F357" i="4"/>
  <c r="C357" i="4"/>
  <c r="B357" i="4"/>
  <c r="A357" i="4"/>
  <c r="F356" i="4"/>
  <c r="C356" i="4"/>
  <c r="B356" i="4"/>
  <c r="A356" i="4"/>
  <c r="F355" i="4"/>
  <c r="C355" i="4"/>
  <c r="B355" i="4"/>
  <c r="A355" i="4"/>
  <c r="F354" i="4"/>
  <c r="C354" i="4"/>
  <c r="B354" i="4"/>
  <c r="A354" i="4"/>
  <c r="F353" i="4"/>
  <c r="C353" i="4"/>
  <c r="B353" i="4"/>
  <c r="A353" i="4"/>
  <c r="F352" i="4"/>
  <c r="C352" i="4"/>
  <c r="B352" i="4"/>
  <c r="A352" i="4"/>
  <c r="F351" i="4"/>
  <c r="C351" i="4"/>
  <c r="B351" i="4"/>
  <c r="A351" i="4"/>
  <c r="F350" i="4"/>
  <c r="C350" i="4"/>
  <c r="B350" i="4"/>
  <c r="A350" i="4"/>
  <c r="F349" i="4"/>
  <c r="C349" i="4"/>
  <c r="B349" i="4"/>
  <c r="A349" i="4"/>
  <c r="F348" i="4"/>
  <c r="C348" i="4"/>
  <c r="B348" i="4"/>
  <c r="A348" i="4"/>
  <c r="F347" i="4"/>
  <c r="C347" i="4"/>
  <c r="B347" i="4"/>
  <c r="A347" i="4"/>
  <c r="F346" i="4"/>
  <c r="C346" i="4"/>
  <c r="B346" i="4"/>
  <c r="A346" i="4"/>
  <c r="F345" i="4"/>
  <c r="C345" i="4"/>
  <c r="B345" i="4"/>
  <c r="A345" i="4"/>
  <c r="F344" i="4"/>
  <c r="C344" i="4"/>
  <c r="B344" i="4"/>
  <c r="A344" i="4"/>
  <c r="F343" i="4"/>
  <c r="C343" i="4"/>
  <c r="B343" i="4"/>
  <c r="A343" i="4"/>
  <c r="F342" i="4"/>
  <c r="C342" i="4"/>
  <c r="B342" i="4"/>
  <c r="A342" i="4"/>
  <c r="F341" i="4"/>
  <c r="C341" i="4"/>
  <c r="B341" i="4"/>
  <c r="A341" i="4"/>
  <c r="F340" i="4"/>
  <c r="C340" i="4"/>
  <c r="B340" i="4"/>
  <c r="A340" i="4"/>
  <c r="F339" i="4"/>
  <c r="C339" i="4"/>
  <c r="B339" i="4"/>
  <c r="A339" i="4"/>
  <c r="F338" i="4"/>
  <c r="C338" i="4"/>
  <c r="B338" i="4"/>
  <c r="A338" i="4"/>
  <c r="F337" i="4"/>
  <c r="C337" i="4"/>
  <c r="B337" i="4"/>
  <c r="A337" i="4"/>
  <c r="F336" i="4"/>
  <c r="C336" i="4"/>
  <c r="B336" i="4"/>
  <c r="A336" i="4"/>
  <c r="F335" i="4"/>
  <c r="C335" i="4"/>
  <c r="B335" i="4"/>
  <c r="A335" i="4"/>
  <c r="F334" i="4"/>
  <c r="C334" i="4"/>
  <c r="B334" i="4"/>
  <c r="A334" i="4"/>
  <c r="F333" i="4"/>
  <c r="C333" i="4"/>
  <c r="B333" i="4"/>
  <c r="A333" i="4"/>
  <c r="F332" i="4"/>
  <c r="C332" i="4"/>
  <c r="B332" i="4"/>
  <c r="A332" i="4"/>
  <c r="F331" i="4"/>
  <c r="C331" i="4"/>
  <c r="B331" i="4"/>
  <c r="A331" i="4"/>
  <c r="F330" i="4"/>
  <c r="C330" i="4"/>
  <c r="B330" i="4"/>
  <c r="A330" i="4"/>
  <c r="F329" i="4"/>
  <c r="C329" i="4"/>
  <c r="B329" i="4"/>
  <c r="A329" i="4"/>
  <c r="X264" i="3"/>
  <c r="O264" i="3"/>
  <c r="X263" i="3"/>
  <c r="O263" i="3"/>
  <c r="X262" i="3"/>
  <c r="O262" i="3"/>
  <c r="X261" i="3"/>
  <c r="O261" i="3"/>
  <c r="X260" i="3"/>
  <c r="O260" i="3"/>
  <c r="X259" i="3"/>
  <c r="O259" i="3"/>
  <c r="X258" i="3"/>
  <c r="O258" i="3"/>
  <c r="X257" i="3"/>
  <c r="O257" i="3"/>
  <c r="X256" i="3"/>
  <c r="O256" i="3"/>
  <c r="X255" i="3"/>
  <c r="O255" i="3"/>
  <c r="X254" i="3"/>
  <c r="O254" i="3"/>
  <c r="X253" i="3"/>
  <c r="O253" i="3"/>
  <c r="X252" i="3"/>
  <c r="O252" i="3"/>
  <c r="X251" i="3"/>
  <c r="O251" i="3"/>
  <c r="X250" i="3"/>
  <c r="O250" i="3"/>
  <c r="X249" i="3"/>
  <c r="O249" i="3"/>
  <c r="X248" i="3"/>
  <c r="O248" i="3"/>
  <c r="X247" i="3"/>
  <c r="O247" i="3"/>
  <c r="X246" i="3"/>
  <c r="O246" i="3"/>
  <c r="X245" i="3"/>
  <c r="O245" i="3"/>
  <c r="X244" i="3"/>
  <c r="O244" i="3"/>
  <c r="X243" i="3"/>
  <c r="O243" i="3"/>
  <c r="X242" i="3"/>
  <c r="O242" i="3"/>
  <c r="X241" i="3"/>
  <c r="O241" i="3"/>
  <c r="X240" i="3"/>
  <c r="O240" i="3"/>
  <c r="X239" i="3"/>
  <c r="O239" i="3"/>
  <c r="X238" i="3"/>
  <c r="O238" i="3"/>
  <c r="X237" i="3"/>
  <c r="O237" i="3"/>
  <c r="X236" i="3"/>
  <c r="O236" i="3"/>
  <c r="X235" i="3"/>
  <c r="O235" i="3"/>
  <c r="X234" i="3"/>
  <c r="O234" i="3"/>
  <c r="X233" i="3"/>
  <c r="O233" i="3"/>
  <c r="X232" i="3"/>
  <c r="O232" i="3"/>
  <c r="X231" i="3"/>
  <c r="O231" i="3"/>
  <c r="X230" i="3"/>
  <c r="O230" i="3"/>
  <c r="X229" i="3"/>
  <c r="O229" i="3"/>
  <c r="X228" i="3"/>
  <c r="O228" i="3"/>
  <c r="X227" i="3"/>
  <c r="O227" i="3"/>
  <c r="X226" i="3"/>
  <c r="O226" i="3"/>
  <c r="X225" i="3"/>
  <c r="O225" i="3"/>
  <c r="X224" i="3"/>
  <c r="O224" i="3"/>
  <c r="X223" i="3"/>
  <c r="O223" i="3"/>
  <c r="X222" i="3"/>
  <c r="O222" i="3"/>
  <c r="X221" i="3"/>
  <c r="O221" i="3"/>
  <c r="X220" i="3"/>
  <c r="O220" i="3"/>
  <c r="X219" i="3"/>
  <c r="O219" i="3"/>
  <c r="X218" i="3"/>
  <c r="O218" i="3"/>
  <c r="X217" i="3"/>
  <c r="O217" i="3"/>
  <c r="X216" i="3"/>
  <c r="O216" i="3"/>
  <c r="X215" i="3"/>
  <c r="O215" i="3"/>
  <c r="X214" i="3"/>
  <c r="O214" i="3"/>
  <c r="X213" i="3"/>
  <c r="O213" i="3"/>
  <c r="X212" i="3"/>
  <c r="O212" i="3"/>
  <c r="X211" i="3"/>
  <c r="O211" i="3"/>
  <c r="X210" i="3"/>
  <c r="O210" i="3"/>
  <c r="X209" i="3"/>
  <c r="O209" i="3"/>
  <c r="X208" i="3"/>
  <c r="O208" i="3"/>
  <c r="X207" i="3"/>
  <c r="O207" i="3"/>
  <c r="B264" i="3"/>
  <c r="C264" i="3" s="1"/>
  <c r="A264" i="3"/>
  <c r="B263" i="3"/>
  <c r="Q263" i="3" s="1"/>
  <c r="A263" i="3"/>
  <c r="B262" i="3"/>
  <c r="Q262" i="3" s="1"/>
  <c r="A262" i="3"/>
  <c r="B261" i="3"/>
  <c r="Q261" i="3" s="1"/>
  <c r="A261" i="3"/>
  <c r="B260" i="3"/>
  <c r="C260" i="3" s="1"/>
  <c r="A260" i="3"/>
  <c r="B259" i="3"/>
  <c r="Q259" i="3" s="1"/>
  <c r="A259" i="3"/>
  <c r="B258" i="3"/>
  <c r="C258" i="3" s="1"/>
  <c r="A258" i="3"/>
  <c r="B257" i="3"/>
  <c r="C257" i="3" s="1"/>
  <c r="A257" i="3"/>
  <c r="B256" i="3"/>
  <c r="C256" i="3" s="1"/>
  <c r="A256" i="3"/>
  <c r="B255" i="3"/>
  <c r="Q255" i="3" s="1"/>
  <c r="A255" i="3"/>
  <c r="B254" i="3"/>
  <c r="C254" i="3" s="1"/>
  <c r="A254" i="3"/>
  <c r="B253" i="3"/>
  <c r="C253" i="3" s="1"/>
  <c r="A253" i="3"/>
  <c r="B252" i="3"/>
  <c r="C252" i="3" s="1"/>
  <c r="A252" i="3"/>
  <c r="B251" i="3"/>
  <c r="Q251" i="3" s="1"/>
  <c r="A251" i="3"/>
  <c r="B250" i="3"/>
  <c r="Q250" i="3" s="1"/>
  <c r="A250" i="3"/>
  <c r="B249" i="3"/>
  <c r="C249" i="3" s="1"/>
  <c r="A249" i="3"/>
  <c r="B248" i="3"/>
  <c r="C248" i="3" s="1"/>
  <c r="A248" i="3"/>
  <c r="B247" i="3"/>
  <c r="Q247" i="3" s="1"/>
  <c r="A247" i="3"/>
  <c r="B246" i="3"/>
  <c r="C246" i="3" s="1"/>
  <c r="A246" i="3"/>
  <c r="B245" i="3"/>
  <c r="C245" i="3" s="1"/>
  <c r="A245" i="3"/>
  <c r="B244" i="3"/>
  <c r="C244" i="3" s="1"/>
  <c r="A244" i="3"/>
  <c r="B243" i="3"/>
  <c r="Q243" i="3" s="1"/>
  <c r="A243" i="3"/>
  <c r="B242" i="3"/>
  <c r="C242" i="3" s="1"/>
  <c r="A242" i="3"/>
  <c r="B241" i="3"/>
  <c r="C241" i="3" s="1"/>
  <c r="A241" i="3"/>
  <c r="B240" i="3"/>
  <c r="C240" i="3" s="1"/>
  <c r="A240" i="3"/>
  <c r="B239" i="3"/>
  <c r="Q239" i="3" s="1"/>
  <c r="A239" i="3"/>
  <c r="B238" i="3"/>
  <c r="C238" i="3" s="1"/>
  <c r="A238" i="3"/>
  <c r="B237" i="3"/>
  <c r="C237" i="3" s="1"/>
  <c r="A237" i="3"/>
  <c r="B236" i="3"/>
  <c r="C236" i="3" s="1"/>
  <c r="A236" i="3"/>
  <c r="B235" i="3"/>
  <c r="Q235" i="3" s="1"/>
  <c r="A235" i="3"/>
  <c r="B234" i="3"/>
  <c r="C234" i="3" s="1"/>
  <c r="A234" i="3"/>
  <c r="B233" i="3"/>
  <c r="C233" i="3" s="1"/>
  <c r="A233" i="3"/>
  <c r="B232" i="3"/>
  <c r="C232" i="3" s="1"/>
  <c r="A232" i="3"/>
  <c r="B231" i="3"/>
  <c r="Q231" i="3" s="1"/>
  <c r="A231" i="3"/>
  <c r="B230" i="3"/>
  <c r="C230" i="3" s="1"/>
  <c r="A230" i="3"/>
  <c r="B229" i="3"/>
  <c r="C229" i="3" s="1"/>
  <c r="A229" i="3"/>
  <c r="B228" i="3"/>
  <c r="C228" i="3" s="1"/>
  <c r="A228" i="3"/>
  <c r="B227" i="3"/>
  <c r="Q227" i="3" s="1"/>
  <c r="A227" i="3"/>
  <c r="B226" i="3"/>
  <c r="Q226" i="3" s="1"/>
  <c r="A226" i="3"/>
  <c r="B225" i="3"/>
  <c r="C225" i="3" s="1"/>
  <c r="A225" i="3"/>
  <c r="B224" i="3"/>
  <c r="C224" i="3" s="1"/>
  <c r="A224" i="3"/>
  <c r="B223" i="3"/>
  <c r="Q223" i="3" s="1"/>
  <c r="A223" i="3"/>
  <c r="B222" i="3"/>
  <c r="A222" i="3"/>
  <c r="B221" i="3"/>
  <c r="C221" i="3" s="1"/>
  <c r="A221" i="3"/>
  <c r="B220" i="3"/>
  <c r="C220" i="3" s="1"/>
  <c r="A220" i="3"/>
  <c r="B219" i="3"/>
  <c r="Q219" i="3" s="1"/>
  <c r="A219" i="3"/>
  <c r="B218" i="3"/>
  <c r="C218" i="3" s="1"/>
  <c r="A218" i="3"/>
  <c r="B217" i="3"/>
  <c r="C217" i="3" s="1"/>
  <c r="A217" i="3"/>
  <c r="B216" i="3"/>
  <c r="C216" i="3" s="1"/>
  <c r="A216" i="3"/>
  <c r="B215" i="3"/>
  <c r="Q215" i="3" s="1"/>
  <c r="A215" i="3"/>
  <c r="B214" i="3"/>
  <c r="C214" i="3" s="1"/>
  <c r="A214" i="3"/>
  <c r="B213" i="3"/>
  <c r="C213" i="3" s="1"/>
  <c r="A213" i="3"/>
  <c r="B212" i="3"/>
  <c r="C212" i="3" s="1"/>
  <c r="A212" i="3"/>
  <c r="B211" i="3"/>
  <c r="Q211" i="3" s="1"/>
  <c r="A211" i="3"/>
  <c r="B210" i="3"/>
  <c r="C210" i="3" s="1"/>
  <c r="A210" i="3"/>
  <c r="B209" i="3"/>
  <c r="C209" i="3" s="1"/>
  <c r="A209" i="3"/>
  <c r="B208" i="3"/>
  <c r="C208" i="3" s="1"/>
  <c r="A208" i="3"/>
  <c r="B207" i="3"/>
  <c r="Q207" i="3" s="1"/>
  <c r="A207" i="3"/>
  <c r="W328" i="4"/>
  <c r="V328" i="4"/>
  <c r="N328" i="4"/>
  <c r="W327" i="4"/>
  <c r="V327" i="4"/>
  <c r="N327" i="4"/>
  <c r="W326" i="4"/>
  <c r="V326" i="4"/>
  <c r="N326" i="4"/>
  <c r="W325" i="4"/>
  <c r="V325" i="4"/>
  <c r="N325" i="4"/>
  <c r="W324" i="4"/>
  <c r="V324" i="4"/>
  <c r="N324" i="4"/>
  <c r="W323" i="4"/>
  <c r="V323" i="4"/>
  <c r="N323" i="4"/>
  <c r="W322" i="4"/>
  <c r="V322" i="4"/>
  <c r="N322" i="4"/>
  <c r="W321" i="4"/>
  <c r="V321" i="4"/>
  <c r="N321" i="4"/>
  <c r="W320" i="4"/>
  <c r="V320" i="4"/>
  <c r="N320" i="4"/>
  <c r="W319" i="4"/>
  <c r="V319" i="4"/>
  <c r="N319" i="4"/>
  <c r="W318" i="4"/>
  <c r="V318" i="4"/>
  <c r="N318" i="4"/>
  <c r="W317" i="4"/>
  <c r="V317" i="4"/>
  <c r="N317" i="4"/>
  <c r="W316" i="4"/>
  <c r="V316" i="4"/>
  <c r="N316" i="4"/>
  <c r="W315" i="4"/>
  <c r="V315" i="4"/>
  <c r="N315" i="4"/>
  <c r="W314" i="4"/>
  <c r="V314" i="4"/>
  <c r="N314" i="4"/>
  <c r="W313" i="4"/>
  <c r="V313" i="4"/>
  <c r="N313" i="4"/>
  <c r="W312" i="4"/>
  <c r="V312" i="4"/>
  <c r="N312" i="4"/>
  <c r="W311" i="4"/>
  <c r="V311" i="4"/>
  <c r="N311" i="4"/>
  <c r="W310" i="4"/>
  <c r="V310" i="4"/>
  <c r="N310" i="4"/>
  <c r="W309" i="4"/>
  <c r="V309" i="4"/>
  <c r="N309" i="4"/>
  <c r="W308" i="4"/>
  <c r="V308" i="4"/>
  <c r="N308" i="4"/>
  <c r="W307" i="4"/>
  <c r="V307" i="4"/>
  <c r="N307" i="4"/>
  <c r="W306" i="4"/>
  <c r="V306" i="4"/>
  <c r="N306" i="4"/>
  <c r="W305" i="4"/>
  <c r="V305" i="4"/>
  <c r="N305" i="4"/>
  <c r="W304" i="4"/>
  <c r="V304" i="4"/>
  <c r="N304" i="4"/>
  <c r="W303" i="4"/>
  <c r="V303" i="4"/>
  <c r="N303" i="4"/>
  <c r="W302" i="4"/>
  <c r="V302" i="4"/>
  <c r="N302" i="4"/>
  <c r="W301" i="4"/>
  <c r="V301" i="4"/>
  <c r="N301" i="4"/>
  <c r="W300" i="4"/>
  <c r="V300" i="4"/>
  <c r="N300" i="4"/>
  <c r="W299" i="4"/>
  <c r="V299" i="4"/>
  <c r="N299" i="4"/>
  <c r="W298" i="4"/>
  <c r="V298" i="4"/>
  <c r="N298" i="4"/>
  <c r="W297" i="4"/>
  <c r="V297" i="4"/>
  <c r="N297" i="4"/>
  <c r="W296" i="4"/>
  <c r="V296" i="4"/>
  <c r="N296" i="4"/>
  <c r="W295" i="4"/>
  <c r="V295" i="4"/>
  <c r="N295" i="4"/>
  <c r="W294" i="4"/>
  <c r="V294" i="4"/>
  <c r="N294" i="4"/>
  <c r="W293" i="4"/>
  <c r="V293" i="4"/>
  <c r="N293" i="4"/>
  <c r="W292" i="4"/>
  <c r="V292" i="4"/>
  <c r="N292" i="4"/>
  <c r="W291" i="4"/>
  <c r="V291" i="4"/>
  <c r="N291" i="4"/>
  <c r="W290" i="4"/>
  <c r="V290" i="4"/>
  <c r="N290" i="4"/>
  <c r="W289" i="4"/>
  <c r="V289" i="4"/>
  <c r="N289" i="4"/>
  <c r="W288" i="4"/>
  <c r="V288" i="4"/>
  <c r="N288" i="4"/>
  <c r="W287" i="4"/>
  <c r="V287" i="4"/>
  <c r="N287" i="4"/>
  <c r="W286" i="4"/>
  <c r="V286" i="4"/>
  <c r="N286" i="4"/>
  <c r="W285" i="4"/>
  <c r="V285" i="4"/>
  <c r="N285" i="4"/>
  <c r="W284" i="4"/>
  <c r="V284" i="4"/>
  <c r="N284" i="4"/>
  <c r="W283" i="4"/>
  <c r="V283" i="4"/>
  <c r="N283" i="4"/>
  <c r="W282" i="4"/>
  <c r="V282" i="4"/>
  <c r="N282" i="4"/>
  <c r="W281" i="4"/>
  <c r="V281" i="4"/>
  <c r="N281" i="4"/>
  <c r="W280" i="4"/>
  <c r="V280" i="4"/>
  <c r="N280" i="4"/>
  <c r="W279" i="4"/>
  <c r="V279" i="4"/>
  <c r="N279" i="4"/>
  <c r="W278" i="4"/>
  <c r="V278" i="4"/>
  <c r="N278" i="4"/>
  <c r="W277" i="4"/>
  <c r="V277" i="4"/>
  <c r="N277" i="4"/>
  <c r="W276" i="4"/>
  <c r="V276" i="4"/>
  <c r="N276" i="4"/>
  <c r="W275" i="4"/>
  <c r="V275" i="4"/>
  <c r="N275" i="4"/>
  <c r="W274" i="4"/>
  <c r="V274" i="4"/>
  <c r="N274" i="4"/>
  <c r="W273" i="4"/>
  <c r="V273" i="4"/>
  <c r="N273" i="4"/>
  <c r="W272" i="4"/>
  <c r="V272" i="4"/>
  <c r="N272" i="4"/>
  <c r="W271" i="4"/>
  <c r="V271" i="4"/>
  <c r="N271" i="4"/>
  <c r="W270" i="4"/>
  <c r="V270" i="4"/>
  <c r="N270" i="4"/>
  <c r="W269" i="4"/>
  <c r="V269" i="4"/>
  <c r="N269" i="4"/>
  <c r="W268" i="4"/>
  <c r="V268" i="4"/>
  <c r="N268" i="4"/>
  <c r="W267" i="4"/>
  <c r="V267" i="4"/>
  <c r="N267" i="4"/>
  <c r="W266" i="4"/>
  <c r="V266" i="4"/>
  <c r="N266" i="4"/>
  <c r="W265" i="4"/>
  <c r="V265" i="4"/>
  <c r="N265" i="4"/>
  <c r="W264" i="4"/>
  <c r="V264" i="4"/>
  <c r="N264" i="4"/>
  <c r="W263" i="4"/>
  <c r="V263" i="4"/>
  <c r="N263" i="4"/>
  <c r="F328" i="4"/>
  <c r="C328" i="4"/>
  <c r="B328" i="4"/>
  <c r="A328" i="4"/>
  <c r="F327" i="4"/>
  <c r="C327" i="4"/>
  <c r="B327" i="4"/>
  <c r="A327" i="4"/>
  <c r="F326" i="4"/>
  <c r="C326" i="4"/>
  <c r="B326" i="4"/>
  <c r="A326" i="4"/>
  <c r="F325" i="4"/>
  <c r="C325" i="4"/>
  <c r="B325" i="4"/>
  <c r="A325" i="4"/>
  <c r="F324" i="4"/>
  <c r="C324" i="4"/>
  <c r="B324" i="4"/>
  <c r="A324" i="4"/>
  <c r="F323" i="4"/>
  <c r="C323" i="4"/>
  <c r="B323" i="4"/>
  <c r="A323" i="4"/>
  <c r="F322" i="4"/>
  <c r="C322" i="4"/>
  <c r="B322" i="4"/>
  <c r="A322" i="4"/>
  <c r="F321" i="4"/>
  <c r="C321" i="4"/>
  <c r="B321" i="4"/>
  <c r="A321" i="4"/>
  <c r="F320" i="4"/>
  <c r="C320" i="4"/>
  <c r="B320" i="4"/>
  <c r="A320" i="4"/>
  <c r="F319" i="4"/>
  <c r="C319" i="4"/>
  <c r="B319" i="4"/>
  <c r="A319" i="4"/>
  <c r="F318" i="4"/>
  <c r="C318" i="4"/>
  <c r="B318" i="4"/>
  <c r="A318" i="4"/>
  <c r="F317" i="4"/>
  <c r="C317" i="4"/>
  <c r="B317" i="4"/>
  <c r="A317" i="4"/>
  <c r="F316" i="4"/>
  <c r="C316" i="4"/>
  <c r="B316" i="4"/>
  <c r="A316" i="4"/>
  <c r="F315" i="4"/>
  <c r="C315" i="4"/>
  <c r="B315" i="4"/>
  <c r="A315" i="4"/>
  <c r="F314" i="4"/>
  <c r="C314" i="4"/>
  <c r="B314" i="4"/>
  <c r="A314" i="4"/>
  <c r="F313" i="4"/>
  <c r="C313" i="4"/>
  <c r="B313" i="4"/>
  <c r="A313" i="4"/>
  <c r="F312" i="4"/>
  <c r="C312" i="4"/>
  <c r="B312" i="4"/>
  <c r="A312" i="4"/>
  <c r="F311" i="4"/>
  <c r="C311" i="4"/>
  <c r="B311" i="4"/>
  <c r="A311" i="4"/>
  <c r="F310" i="4"/>
  <c r="C310" i="4"/>
  <c r="B310" i="4"/>
  <c r="A310" i="4"/>
  <c r="F309" i="4"/>
  <c r="C309" i="4"/>
  <c r="B309" i="4"/>
  <c r="A309" i="4"/>
  <c r="F308" i="4"/>
  <c r="C308" i="4"/>
  <c r="B308" i="4"/>
  <c r="A308" i="4"/>
  <c r="F307" i="4"/>
  <c r="C307" i="4"/>
  <c r="B307" i="4"/>
  <c r="A307" i="4"/>
  <c r="F306" i="4"/>
  <c r="C306" i="4"/>
  <c r="B306" i="4"/>
  <c r="A306" i="4"/>
  <c r="F305" i="4"/>
  <c r="C305" i="4"/>
  <c r="B305" i="4"/>
  <c r="A305" i="4"/>
  <c r="F304" i="4"/>
  <c r="C304" i="4"/>
  <c r="B304" i="4"/>
  <c r="A304" i="4"/>
  <c r="F303" i="4"/>
  <c r="C303" i="4"/>
  <c r="B303" i="4"/>
  <c r="A303" i="4"/>
  <c r="F302" i="4"/>
  <c r="C302" i="4"/>
  <c r="B302" i="4"/>
  <c r="A302" i="4"/>
  <c r="F301" i="4"/>
  <c r="C301" i="4"/>
  <c r="B301" i="4"/>
  <c r="A301" i="4"/>
  <c r="F300" i="4"/>
  <c r="C300" i="4"/>
  <c r="B300" i="4"/>
  <c r="A300" i="4"/>
  <c r="F299" i="4"/>
  <c r="C299" i="4"/>
  <c r="B299" i="4"/>
  <c r="A299" i="4"/>
  <c r="F298" i="4"/>
  <c r="C298" i="4"/>
  <c r="B298" i="4"/>
  <c r="A298" i="4"/>
  <c r="F297" i="4"/>
  <c r="C297" i="4"/>
  <c r="B297" i="4"/>
  <c r="A297" i="4"/>
  <c r="F296" i="4"/>
  <c r="C296" i="4"/>
  <c r="B296" i="4"/>
  <c r="A296" i="4"/>
  <c r="F295" i="4"/>
  <c r="C295" i="4"/>
  <c r="B295" i="4"/>
  <c r="A295" i="4"/>
  <c r="F294" i="4"/>
  <c r="C294" i="4"/>
  <c r="B294" i="4"/>
  <c r="A294" i="4"/>
  <c r="F293" i="4"/>
  <c r="C293" i="4"/>
  <c r="B293" i="4"/>
  <c r="A293" i="4"/>
  <c r="F292" i="4"/>
  <c r="C292" i="4"/>
  <c r="B292" i="4"/>
  <c r="A292" i="4"/>
  <c r="F291" i="4"/>
  <c r="C291" i="4"/>
  <c r="B291" i="4"/>
  <c r="A291" i="4"/>
  <c r="F290" i="4"/>
  <c r="C290" i="4"/>
  <c r="B290" i="4"/>
  <c r="A290" i="4"/>
  <c r="F289" i="4"/>
  <c r="C289" i="4"/>
  <c r="B289" i="4"/>
  <c r="A289" i="4"/>
  <c r="F288" i="4"/>
  <c r="C288" i="4"/>
  <c r="B288" i="4"/>
  <c r="A288" i="4"/>
  <c r="F287" i="4"/>
  <c r="C287" i="4"/>
  <c r="B287" i="4"/>
  <c r="A287" i="4"/>
  <c r="F286" i="4"/>
  <c r="C286" i="4"/>
  <c r="B286" i="4"/>
  <c r="A286" i="4"/>
  <c r="F285" i="4"/>
  <c r="C285" i="4"/>
  <c r="B285" i="4"/>
  <c r="A285" i="4"/>
  <c r="F284" i="4"/>
  <c r="C284" i="4"/>
  <c r="B284" i="4"/>
  <c r="A284" i="4"/>
  <c r="F283" i="4"/>
  <c r="C283" i="4"/>
  <c r="B283" i="4"/>
  <c r="A283" i="4"/>
  <c r="F282" i="4"/>
  <c r="C282" i="4"/>
  <c r="B282" i="4"/>
  <c r="A282" i="4"/>
  <c r="F281" i="4"/>
  <c r="C281" i="4"/>
  <c r="B281" i="4"/>
  <c r="A281" i="4"/>
  <c r="F280" i="4"/>
  <c r="C280" i="4"/>
  <c r="B280" i="4"/>
  <c r="A280" i="4"/>
  <c r="F279" i="4"/>
  <c r="C279" i="4"/>
  <c r="B279" i="4"/>
  <c r="A279" i="4"/>
  <c r="F278" i="4"/>
  <c r="C278" i="4"/>
  <c r="B278" i="4"/>
  <c r="A278" i="4"/>
  <c r="F277" i="4"/>
  <c r="C277" i="4"/>
  <c r="B277" i="4"/>
  <c r="A277" i="4"/>
  <c r="F276" i="4"/>
  <c r="C276" i="4"/>
  <c r="B276" i="4"/>
  <c r="A276" i="4"/>
  <c r="F275" i="4"/>
  <c r="C275" i="4"/>
  <c r="B275" i="4"/>
  <c r="A275" i="4"/>
  <c r="F274" i="4"/>
  <c r="C274" i="4"/>
  <c r="B274" i="4"/>
  <c r="A274" i="4"/>
  <c r="F273" i="4"/>
  <c r="C273" i="4"/>
  <c r="B273" i="4"/>
  <c r="A273" i="4"/>
  <c r="F272" i="4"/>
  <c r="C272" i="4"/>
  <c r="B272" i="4"/>
  <c r="A272" i="4"/>
  <c r="F271" i="4"/>
  <c r="C271" i="4"/>
  <c r="B271" i="4"/>
  <c r="A271" i="4"/>
  <c r="F270" i="4"/>
  <c r="C270" i="4"/>
  <c r="B270" i="4"/>
  <c r="A270" i="4"/>
  <c r="F269" i="4"/>
  <c r="C269" i="4"/>
  <c r="B269" i="4"/>
  <c r="A269" i="4"/>
  <c r="F268" i="4"/>
  <c r="C268" i="4"/>
  <c r="B268" i="4"/>
  <c r="A268" i="4"/>
  <c r="F267" i="4"/>
  <c r="C267" i="4"/>
  <c r="B267" i="4"/>
  <c r="A267" i="4"/>
  <c r="F266" i="4"/>
  <c r="C266" i="4"/>
  <c r="B266" i="4"/>
  <c r="A266" i="4"/>
  <c r="F265" i="4"/>
  <c r="C265" i="4"/>
  <c r="B265" i="4"/>
  <c r="A265" i="4"/>
  <c r="F264" i="4"/>
  <c r="C264" i="4"/>
  <c r="B264" i="4"/>
  <c r="A264" i="4"/>
  <c r="F263" i="4"/>
  <c r="C263" i="4"/>
  <c r="B263" i="4"/>
  <c r="A263" i="4"/>
  <c r="F262" i="4"/>
  <c r="C262" i="4"/>
  <c r="B262" i="4"/>
  <c r="A262" i="4"/>
  <c r="F261" i="4"/>
  <c r="C261" i="4"/>
  <c r="B261" i="4"/>
  <c r="A261" i="4"/>
  <c r="F260" i="4"/>
  <c r="C260" i="4"/>
  <c r="B260" i="4"/>
  <c r="A260" i="4"/>
  <c r="F259" i="4"/>
  <c r="C259" i="4"/>
  <c r="B259" i="4"/>
  <c r="A259" i="4"/>
  <c r="F258" i="4"/>
  <c r="C258" i="4"/>
  <c r="B258" i="4"/>
  <c r="A258" i="4"/>
  <c r="F257" i="4"/>
  <c r="C257" i="4"/>
  <c r="B257" i="4"/>
  <c r="A257" i="4"/>
  <c r="F256" i="4"/>
  <c r="C256" i="4"/>
  <c r="B256" i="4"/>
  <c r="A256" i="4"/>
  <c r="F255" i="4"/>
  <c r="C255" i="4"/>
  <c r="B255" i="4"/>
  <c r="A255" i="4"/>
  <c r="F254" i="4"/>
  <c r="C254" i="4"/>
  <c r="B254" i="4"/>
  <c r="A254" i="4"/>
  <c r="F253" i="4"/>
  <c r="C253" i="4"/>
  <c r="B253" i="4"/>
  <c r="A253" i="4"/>
  <c r="F252" i="4"/>
  <c r="C252" i="4"/>
  <c r="B252" i="4"/>
  <c r="A252" i="4"/>
  <c r="F251" i="4"/>
  <c r="C251" i="4"/>
  <c r="B251" i="4"/>
  <c r="A251" i="4"/>
  <c r="F250" i="4"/>
  <c r="C250" i="4"/>
  <c r="B250" i="4"/>
  <c r="A250" i="4"/>
  <c r="F249" i="4"/>
  <c r="C249" i="4"/>
  <c r="B249" i="4"/>
  <c r="A249" i="4"/>
  <c r="F248" i="4"/>
  <c r="C248" i="4"/>
  <c r="B248" i="4"/>
  <c r="A248" i="4"/>
  <c r="F247" i="4"/>
  <c r="C247" i="4"/>
  <c r="B247" i="4"/>
  <c r="A247" i="4"/>
  <c r="F246" i="4"/>
  <c r="C246" i="4"/>
  <c r="B246" i="4"/>
  <c r="A246" i="4"/>
  <c r="F245" i="4"/>
  <c r="C245" i="4"/>
  <c r="B245" i="4"/>
  <c r="A245" i="4"/>
  <c r="F244" i="4"/>
  <c r="C244" i="4"/>
  <c r="B244" i="4"/>
  <c r="A244" i="4"/>
  <c r="F243" i="4"/>
  <c r="C243" i="4"/>
  <c r="B243" i="4"/>
  <c r="A243" i="4"/>
  <c r="F242" i="4"/>
  <c r="C242" i="4"/>
  <c r="B242" i="4"/>
  <c r="A242" i="4"/>
  <c r="B206" i="3"/>
  <c r="C206" i="3" s="1"/>
  <c r="A206" i="3"/>
  <c r="B205" i="3"/>
  <c r="C205" i="3" s="1"/>
  <c r="A205" i="3"/>
  <c r="B204" i="3"/>
  <c r="C204" i="3" s="1"/>
  <c r="A204" i="3"/>
  <c r="B203" i="3"/>
  <c r="C203" i="3" s="1"/>
  <c r="A203" i="3"/>
  <c r="B202" i="3"/>
  <c r="C202" i="3" s="1"/>
  <c r="A202" i="3"/>
  <c r="B201" i="3"/>
  <c r="C201" i="3" s="1"/>
  <c r="A201" i="3"/>
  <c r="B200" i="3"/>
  <c r="A200" i="3"/>
  <c r="B199" i="3"/>
  <c r="C199" i="3" s="1"/>
  <c r="A199" i="3"/>
  <c r="B198" i="3"/>
  <c r="C198" i="3" s="1"/>
  <c r="A198" i="3"/>
  <c r="B197" i="3"/>
  <c r="C197" i="3" s="1"/>
  <c r="A197" i="3"/>
  <c r="B196" i="3"/>
  <c r="C196" i="3" s="1"/>
  <c r="A196" i="3"/>
  <c r="B195" i="3"/>
  <c r="C195" i="3" s="1"/>
  <c r="A195" i="3"/>
  <c r="B194" i="3"/>
  <c r="C194" i="3" s="1"/>
  <c r="A194" i="3"/>
  <c r="B193" i="3"/>
  <c r="C193" i="3" s="1"/>
  <c r="A193" i="3"/>
  <c r="B192" i="3"/>
  <c r="C192" i="3" s="1"/>
  <c r="A192" i="3"/>
  <c r="B191" i="3"/>
  <c r="C191" i="3" s="1"/>
  <c r="A191" i="3"/>
  <c r="B190" i="3"/>
  <c r="C190" i="3" s="1"/>
  <c r="A190" i="3"/>
  <c r="B189" i="3"/>
  <c r="C189" i="3" s="1"/>
  <c r="A189" i="3"/>
  <c r="B188" i="3"/>
  <c r="C188" i="3" s="1"/>
  <c r="A188" i="3"/>
  <c r="B187" i="3"/>
  <c r="C187" i="3" s="1"/>
  <c r="A187" i="3"/>
  <c r="B186" i="3"/>
  <c r="C186" i="3" s="1"/>
  <c r="A186" i="3"/>
  <c r="B185" i="3"/>
  <c r="C185" i="3" s="1"/>
  <c r="A185" i="3"/>
  <c r="B184" i="3"/>
  <c r="C184" i="3" s="1"/>
  <c r="A184" i="3"/>
  <c r="B183" i="3"/>
  <c r="C183" i="3" s="1"/>
  <c r="A183" i="3"/>
  <c r="B182" i="3"/>
  <c r="C182" i="3" s="1"/>
  <c r="A182" i="3"/>
  <c r="B181" i="3"/>
  <c r="C181" i="3" s="1"/>
  <c r="A181" i="3"/>
  <c r="B180" i="3"/>
  <c r="C180" i="3" s="1"/>
  <c r="A180" i="3"/>
  <c r="B179" i="3"/>
  <c r="C179" i="3" s="1"/>
  <c r="A179" i="3"/>
  <c r="B178" i="3"/>
  <c r="C178" i="3" s="1"/>
  <c r="A178" i="3"/>
  <c r="B177" i="3"/>
  <c r="C177" i="3" s="1"/>
  <c r="A177" i="3"/>
  <c r="B176" i="3"/>
  <c r="C176" i="3" s="1"/>
  <c r="A176" i="3"/>
  <c r="B175" i="3"/>
  <c r="C175" i="3" s="1"/>
  <c r="A175" i="3"/>
  <c r="B174" i="3"/>
  <c r="C174" i="3" s="1"/>
  <c r="A174" i="3"/>
  <c r="B173" i="3"/>
  <c r="C173" i="3" s="1"/>
  <c r="A173" i="3"/>
  <c r="B172" i="3"/>
  <c r="C172" i="3" s="1"/>
  <c r="A172" i="3"/>
  <c r="B171" i="3"/>
  <c r="C171" i="3" s="1"/>
  <c r="A171" i="3"/>
  <c r="B170" i="3"/>
  <c r="C170" i="3" s="1"/>
  <c r="A170" i="3"/>
  <c r="B169" i="3"/>
  <c r="C169" i="3" s="1"/>
  <c r="A169" i="3"/>
  <c r="B168" i="3"/>
  <c r="A168" i="3"/>
  <c r="B167" i="3"/>
  <c r="C167" i="3" s="1"/>
  <c r="A167" i="3"/>
  <c r="B166" i="3"/>
  <c r="C166" i="3" s="1"/>
  <c r="A166" i="3"/>
  <c r="B165" i="3"/>
  <c r="C165" i="3" s="1"/>
  <c r="A165" i="3"/>
  <c r="B164" i="3"/>
  <c r="A164" i="3"/>
  <c r="B163" i="3"/>
  <c r="C163" i="3" s="1"/>
  <c r="A163" i="3"/>
  <c r="B162" i="3"/>
  <c r="C162" i="3" s="1"/>
  <c r="A162" i="3"/>
  <c r="B161" i="3"/>
  <c r="C161" i="3" s="1"/>
  <c r="A161" i="3"/>
  <c r="B160" i="3"/>
  <c r="C160" i="3" s="1"/>
  <c r="A160" i="3"/>
  <c r="B159" i="3"/>
  <c r="C159" i="3" s="1"/>
  <c r="A159" i="3"/>
  <c r="B158" i="3"/>
  <c r="C158" i="3" s="1"/>
  <c r="A158" i="3"/>
  <c r="B157" i="3"/>
  <c r="C157" i="3" s="1"/>
  <c r="A157" i="3"/>
  <c r="B156" i="3"/>
  <c r="C156" i="3" s="1"/>
  <c r="A156" i="3"/>
  <c r="B155" i="3"/>
  <c r="C155" i="3" s="1"/>
  <c r="A155" i="3"/>
  <c r="B154" i="3"/>
  <c r="C154" i="3" s="1"/>
  <c r="A154" i="3"/>
  <c r="B153" i="3"/>
  <c r="C153" i="3" s="1"/>
  <c r="A153" i="3"/>
  <c r="B152" i="3"/>
  <c r="A152" i="3"/>
  <c r="B151" i="3"/>
  <c r="C151" i="3" s="1"/>
  <c r="A151" i="3"/>
  <c r="B150" i="3"/>
  <c r="C150" i="3" s="1"/>
  <c r="A150" i="3"/>
  <c r="B149" i="3"/>
  <c r="C149" i="3" s="1"/>
  <c r="A149" i="3"/>
  <c r="B148" i="3"/>
  <c r="A148" i="3"/>
  <c r="B147" i="3"/>
  <c r="C147" i="3" s="1"/>
  <c r="A147" i="3"/>
  <c r="B146" i="3"/>
  <c r="C146" i="3" s="1"/>
  <c r="A146" i="3"/>
  <c r="B145" i="3"/>
  <c r="C145" i="3" s="1"/>
  <c r="A145" i="3"/>
  <c r="B144" i="3"/>
  <c r="C144" i="3" s="1"/>
  <c r="A144" i="3"/>
  <c r="B143" i="3"/>
  <c r="C143" i="3" s="1"/>
  <c r="A143" i="3"/>
  <c r="B142" i="3"/>
  <c r="C142" i="3" s="1"/>
  <c r="A142" i="3"/>
  <c r="B141" i="3"/>
  <c r="C141" i="3" s="1"/>
  <c r="A141" i="3"/>
  <c r="B140" i="3"/>
  <c r="C140" i="3" s="1"/>
  <c r="A140" i="3"/>
  <c r="B139" i="3"/>
  <c r="C139" i="3" s="1"/>
  <c r="A139" i="3"/>
  <c r="B138" i="3"/>
  <c r="C138" i="3" s="1"/>
  <c r="A138" i="3"/>
  <c r="B137" i="3"/>
  <c r="C137" i="3" s="1"/>
  <c r="A137" i="3"/>
  <c r="B136" i="3"/>
  <c r="A136" i="3"/>
  <c r="B135" i="3"/>
  <c r="C135" i="3" s="1"/>
  <c r="A135" i="3"/>
  <c r="B134" i="3"/>
  <c r="C134" i="3" s="1"/>
  <c r="A134" i="3"/>
  <c r="B133" i="3"/>
  <c r="C133" i="3" s="1"/>
  <c r="A133" i="3"/>
  <c r="B132" i="3"/>
  <c r="A132" i="3"/>
  <c r="B131" i="3"/>
  <c r="C131" i="3" s="1"/>
  <c r="A131" i="3"/>
  <c r="B130" i="3"/>
  <c r="C130" i="3" s="1"/>
  <c r="A130" i="3"/>
  <c r="B129" i="3"/>
  <c r="C129" i="3" s="1"/>
  <c r="A129" i="3"/>
  <c r="B128" i="3"/>
  <c r="C128" i="3" s="1"/>
  <c r="A128" i="3"/>
  <c r="B127" i="3"/>
  <c r="C127" i="3" s="1"/>
  <c r="A127" i="3"/>
  <c r="B126" i="3"/>
  <c r="C126" i="3" s="1"/>
  <c r="A126" i="3"/>
  <c r="B125" i="3"/>
  <c r="C125" i="3" s="1"/>
  <c r="A125" i="3"/>
  <c r="B124" i="3"/>
  <c r="C124" i="3" s="1"/>
  <c r="A124" i="3"/>
  <c r="B123" i="3"/>
  <c r="C123" i="3" s="1"/>
  <c r="A123" i="3"/>
  <c r="B122" i="3"/>
  <c r="C122" i="3" s="1"/>
  <c r="A122" i="3"/>
  <c r="B121" i="3"/>
  <c r="C121" i="3" s="1"/>
  <c r="A121" i="3"/>
  <c r="B120" i="3"/>
  <c r="C120" i="3" s="1"/>
  <c r="A120" i="3"/>
  <c r="B119" i="3"/>
  <c r="C119" i="3" s="1"/>
  <c r="A119" i="3"/>
  <c r="B118" i="3"/>
  <c r="C118" i="3" s="1"/>
  <c r="A118" i="3"/>
  <c r="B117" i="3"/>
  <c r="C117" i="3" s="1"/>
  <c r="A117" i="3"/>
  <c r="B116" i="3"/>
  <c r="C116" i="3" s="1"/>
  <c r="A116" i="3"/>
  <c r="B115" i="3"/>
  <c r="C115" i="3" s="1"/>
  <c r="A115" i="3"/>
  <c r="B114" i="3"/>
  <c r="C114" i="3" s="1"/>
  <c r="A114" i="3"/>
  <c r="B113" i="3"/>
  <c r="C113" i="3" s="1"/>
  <c r="A113" i="3"/>
  <c r="B112" i="3"/>
  <c r="C112" i="3" s="1"/>
  <c r="A112" i="3"/>
  <c r="B111" i="3"/>
  <c r="C111" i="3" s="1"/>
  <c r="A111" i="3"/>
  <c r="B110" i="3"/>
  <c r="C110" i="3" s="1"/>
  <c r="A110" i="3"/>
  <c r="B109" i="3"/>
  <c r="C109" i="3" s="1"/>
  <c r="A109" i="3"/>
  <c r="B108" i="3"/>
  <c r="C108" i="3" s="1"/>
  <c r="A108" i="3"/>
  <c r="B107" i="3"/>
  <c r="C107" i="3" s="1"/>
  <c r="A107" i="3"/>
  <c r="B106" i="3"/>
  <c r="C106" i="3" s="1"/>
  <c r="A106" i="3"/>
  <c r="B105" i="3"/>
  <c r="C105" i="3" s="1"/>
  <c r="A105" i="3"/>
  <c r="B104" i="3"/>
  <c r="C104" i="3" s="1"/>
  <c r="A104" i="3"/>
  <c r="B103" i="3"/>
  <c r="C103" i="3" s="1"/>
  <c r="A103" i="3"/>
  <c r="B102" i="3"/>
  <c r="C102" i="3" s="1"/>
  <c r="A102" i="3"/>
  <c r="B101" i="3"/>
  <c r="C101" i="3" s="1"/>
  <c r="A101" i="3"/>
  <c r="B100" i="3"/>
  <c r="C100" i="3" s="1"/>
  <c r="A100" i="3"/>
  <c r="B99" i="3"/>
  <c r="A99" i="3"/>
  <c r="B98" i="3"/>
  <c r="C98" i="3" s="1"/>
  <c r="A98" i="3"/>
  <c r="B97" i="3"/>
  <c r="C97" i="3" s="1"/>
  <c r="A97" i="3"/>
  <c r="B96" i="3"/>
  <c r="C96" i="3" s="1"/>
  <c r="A96" i="3"/>
  <c r="B95" i="3"/>
  <c r="A95" i="3"/>
  <c r="B94" i="3"/>
  <c r="C94" i="3" s="1"/>
  <c r="A94" i="3"/>
  <c r="B93" i="3"/>
  <c r="C93" i="3" s="1"/>
  <c r="A93" i="3"/>
  <c r="B92" i="3"/>
  <c r="A92" i="3"/>
  <c r="B91" i="3"/>
  <c r="C91" i="3" s="1"/>
  <c r="A91" i="3"/>
  <c r="B90" i="3"/>
  <c r="C90" i="3" s="1"/>
  <c r="A90" i="3"/>
  <c r="B89" i="3"/>
  <c r="C89" i="3" s="1"/>
  <c r="A89" i="3"/>
  <c r="B88" i="3"/>
  <c r="A88" i="3"/>
  <c r="B87" i="3"/>
  <c r="C87" i="3" s="1"/>
  <c r="A87" i="3"/>
  <c r="B86" i="3"/>
  <c r="C86" i="3" s="1"/>
  <c r="A86" i="3"/>
  <c r="B85" i="3"/>
  <c r="C85" i="3" s="1"/>
  <c r="A85" i="3"/>
  <c r="B84" i="3"/>
  <c r="C84" i="3" s="1"/>
  <c r="A84" i="3"/>
  <c r="B83" i="3"/>
  <c r="C83" i="3" s="1"/>
  <c r="A83" i="3"/>
  <c r="B82" i="3"/>
  <c r="C82" i="3" s="1"/>
  <c r="A82" i="3"/>
  <c r="B81" i="3"/>
  <c r="C81" i="3" s="1"/>
  <c r="A81" i="3"/>
  <c r="B80" i="3"/>
  <c r="C80" i="3" s="1"/>
  <c r="A80" i="3"/>
  <c r="B79" i="3"/>
  <c r="C79" i="3" s="1"/>
  <c r="A79" i="3"/>
  <c r="B78" i="3"/>
  <c r="C78" i="3" s="1"/>
  <c r="A78" i="3"/>
  <c r="B77" i="3"/>
  <c r="C77" i="3" s="1"/>
  <c r="A77" i="3"/>
  <c r="B76" i="3"/>
  <c r="A76" i="3"/>
  <c r="B75" i="3"/>
  <c r="C75" i="3" s="1"/>
  <c r="A75" i="3"/>
  <c r="B74" i="3"/>
  <c r="C74" i="3" s="1"/>
  <c r="A74" i="3"/>
  <c r="B73" i="3"/>
  <c r="C73" i="3" s="1"/>
  <c r="A73" i="3"/>
  <c r="B72" i="3"/>
  <c r="A72" i="3"/>
  <c r="B71" i="3"/>
  <c r="C71" i="3" s="1"/>
  <c r="A71" i="3"/>
  <c r="B70" i="3"/>
  <c r="C70" i="3" s="1"/>
  <c r="A70" i="3"/>
  <c r="B69" i="3"/>
  <c r="C69" i="3" s="1"/>
  <c r="A69" i="3"/>
  <c r="B68" i="3"/>
  <c r="C68" i="3" s="1"/>
  <c r="A68" i="3"/>
  <c r="B67" i="3"/>
  <c r="C67" i="3" s="1"/>
  <c r="A67" i="3"/>
  <c r="B66" i="3"/>
  <c r="C66" i="3" s="1"/>
  <c r="A66" i="3"/>
  <c r="B65" i="3"/>
  <c r="C65" i="3" s="1"/>
  <c r="A65" i="3"/>
  <c r="B64" i="3"/>
  <c r="C64" i="3" s="1"/>
  <c r="A64" i="3"/>
  <c r="B63" i="3"/>
  <c r="C63" i="3" s="1"/>
  <c r="A63" i="3"/>
  <c r="B62" i="3"/>
  <c r="C62" i="3" s="1"/>
  <c r="A62" i="3"/>
  <c r="B61" i="3"/>
  <c r="C61" i="3" s="1"/>
  <c r="A61" i="3"/>
  <c r="B60" i="3"/>
  <c r="A60" i="3"/>
  <c r="B59" i="3"/>
  <c r="C59" i="3" s="1"/>
  <c r="A59" i="3"/>
  <c r="B58" i="3"/>
  <c r="C58" i="3" s="1"/>
  <c r="A58" i="3"/>
  <c r="B57" i="3"/>
  <c r="C57" i="3" s="1"/>
  <c r="A57" i="3"/>
  <c r="B56" i="3"/>
  <c r="A56" i="3"/>
  <c r="B55" i="3"/>
  <c r="C55" i="3" s="1"/>
  <c r="A55" i="3"/>
  <c r="B54" i="3"/>
  <c r="C54" i="3" s="1"/>
  <c r="A54" i="3"/>
  <c r="B53" i="3"/>
  <c r="C53" i="3" s="1"/>
  <c r="A53" i="3"/>
  <c r="B52" i="3"/>
  <c r="C52" i="3" s="1"/>
  <c r="A52" i="3"/>
  <c r="B51" i="3"/>
  <c r="C51" i="3" s="1"/>
  <c r="A51" i="3"/>
  <c r="B50" i="3"/>
  <c r="C50" i="3" s="1"/>
  <c r="A50" i="3"/>
  <c r="B49" i="3"/>
  <c r="C49" i="3" s="1"/>
  <c r="A49" i="3"/>
  <c r="B48" i="3"/>
  <c r="C48" i="3" s="1"/>
  <c r="A48" i="3"/>
  <c r="B47" i="3"/>
  <c r="C47" i="3" s="1"/>
  <c r="A47" i="3"/>
  <c r="B46" i="3"/>
  <c r="C46" i="3" s="1"/>
  <c r="A46" i="3"/>
  <c r="B45" i="3"/>
  <c r="C45" i="3" s="1"/>
  <c r="A45" i="3"/>
  <c r="B44" i="3"/>
  <c r="A44" i="3"/>
  <c r="B43" i="3"/>
  <c r="C43" i="3" s="1"/>
  <c r="A43" i="3"/>
  <c r="B42" i="3"/>
  <c r="C42" i="3" s="1"/>
  <c r="A42" i="3"/>
  <c r="B41" i="3"/>
  <c r="C41" i="3" s="1"/>
  <c r="A41" i="3"/>
  <c r="B40" i="3"/>
  <c r="A40" i="3"/>
  <c r="B39" i="3"/>
  <c r="C39" i="3" s="1"/>
  <c r="A39" i="3"/>
  <c r="B38" i="3"/>
  <c r="C38" i="3" s="1"/>
  <c r="A38" i="3"/>
  <c r="B37" i="3"/>
  <c r="C37" i="3" s="1"/>
  <c r="A37" i="3"/>
  <c r="B36" i="3"/>
  <c r="C36" i="3" s="1"/>
  <c r="A36" i="3"/>
  <c r="B35" i="3"/>
  <c r="C35" i="3" s="1"/>
  <c r="A35" i="3"/>
  <c r="B34" i="3"/>
  <c r="C34" i="3" s="1"/>
  <c r="A34" i="3"/>
  <c r="B33" i="3"/>
  <c r="C33" i="3" s="1"/>
  <c r="A33" i="3"/>
  <c r="B32" i="3"/>
  <c r="A32" i="3"/>
  <c r="B31" i="3"/>
  <c r="C31" i="3" s="1"/>
  <c r="A31" i="3"/>
  <c r="B30" i="3"/>
  <c r="C30" i="3" s="1"/>
  <c r="A30" i="3"/>
  <c r="B29" i="3"/>
  <c r="A29" i="3"/>
  <c r="B28" i="3"/>
  <c r="C28" i="3" s="1"/>
  <c r="A28" i="3"/>
  <c r="B27" i="3"/>
  <c r="C27" i="3" s="1"/>
  <c r="A27" i="3"/>
  <c r="B26" i="3"/>
  <c r="C26" i="3" s="1"/>
  <c r="A26" i="3"/>
  <c r="B25" i="3"/>
  <c r="C25" i="3" s="1"/>
  <c r="A25" i="3"/>
  <c r="B24" i="3"/>
  <c r="A24" i="3"/>
  <c r="B23" i="3"/>
  <c r="C23" i="3" s="1"/>
  <c r="A23" i="3"/>
  <c r="B22" i="3"/>
  <c r="C22" i="3" s="1"/>
  <c r="A22" i="3"/>
  <c r="B21" i="3"/>
  <c r="C21" i="3" s="1"/>
  <c r="A21" i="3"/>
  <c r="B20" i="3"/>
  <c r="C20" i="3" s="1"/>
  <c r="A20" i="3"/>
  <c r="B19" i="3"/>
  <c r="C19" i="3" s="1"/>
  <c r="A19" i="3"/>
  <c r="B18" i="3"/>
  <c r="C18" i="3" s="1"/>
  <c r="A18" i="3"/>
  <c r="B17" i="3"/>
  <c r="C17" i="3" s="1"/>
  <c r="A17" i="3"/>
  <c r="B16" i="3"/>
  <c r="A16" i="3"/>
  <c r="B15" i="3"/>
  <c r="C15" i="3" s="1"/>
  <c r="A15" i="3"/>
  <c r="B14" i="3"/>
  <c r="C14" i="3" s="1"/>
  <c r="A14" i="3"/>
  <c r="B13" i="3"/>
  <c r="A13" i="3"/>
  <c r="B12" i="3"/>
  <c r="C12" i="3" s="1"/>
  <c r="A12" i="3"/>
  <c r="B11" i="3"/>
  <c r="C11" i="3" s="1"/>
  <c r="A11" i="3"/>
  <c r="B10" i="3"/>
  <c r="C10" i="3" s="1"/>
  <c r="A10" i="3"/>
  <c r="B9" i="3"/>
  <c r="C9" i="3" s="1"/>
  <c r="A9" i="3"/>
  <c r="B8" i="3"/>
  <c r="A8" i="3"/>
  <c r="B7" i="3"/>
  <c r="C7" i="3" s="1"/>
  <c r="A7" i="3"/>
  <c r="B6" i="3"/>
  <c r="C6" i="3" s="1"/>
  <c r="A6" i="3"/>
  <c r="B5" i="3"/>
  <c r="C5" i="3" s="1"/>
  <c r="A5" i="3"/>
  <c r="B4" i="3"/>
  <c r="C4" i="3" s="1"/>
  <c r="A4" i="3"/>
  <c r="B3" i="3"/>
  <c r="C3" i="3" s="1"/>
  <c r="A3" i="3"/>
  <c r="W262" i="4"/>
  <c r="V262" i="4"/>
  <c r="N262" i="4"/>
  <c r="W261" i="4"/>
  <c r="V261" i="4"/>
  <c r="N261" i="4"/>
  <c r="W260" i="4"/>
  <c r="V260" i="4"/>
  <c r="N260" i="4"/>
  <c r="W259" i="4"/>
  <c r="V259" i="4"/>
  <c r="N259" i="4"/>
  <c r="W258" i="4"/>
  <c r="V258" i="4"/>
  <c r="N258" i="4"/>
  <c r="W257" i="4"/>
  <c r="V257" i="4"/>
  <c r="N257" i="4"/>
  <c r="W256" i="4"/>
  <c r="V256" i="4"/>
  <c r="N256" i="4"/>
  <c r="W255" i="4"/>
  <c r="V255" i="4"/>
  <c r="N255" i="4"/>
  <c r="W254" i="4"/>
  <c r="V254" i="4"/>
  <c r="N254" i="4"/>
  <c r="W253" i="4"/>
  <c r="V253" i="4"/>
  <c r="N253" i="4"/>
  <c r="W252" i="4"/>
  <c r="V252" i="4"/>
  <c r="N252" i="4"/>
  <c r="W251" i="4"/>
  <c r="V251" i="4"/>
  <c r="N251" i="4"/>
  <c r="W250" i="4"/>
  <c r="V250" i="4"/>
  <c r="N250" i="4"/>
  <c r="W249" i="4"/>
  <c r="V249" i="4"/>
  <c r="N249" i="4"/>
  <c r="W248" i="4"/>
  <c r="V248" i="4"/>
  <c r="N248" i="4"/>
  <c r="W247" i="4"/>
  <c r="V247" i="4"/>
  <c r="N247" i="4"/>
  <c r="W246" i="4"/>
  <c r="V246" i="4"/>
  <c r="N246" i="4"/>
  <c r="W245" i="4"/>
  <c r="V245" i="4"/>
  <c r="N245" i="4"/>
  <c r="W244" i="4"/>
  <c r="V244" i="4"/>
  <c r="N244" i="4"/>
  <c r="W243" i="4"/>
  <c r="V243" i="4"/>
  <c r="N243" i="4"/>
  <c r="W242" i="4"/>
  <c r="V242" i="4"/>
  <c r="N242" i="4"/>
  <c r="W241" i="4"/>
  <c r="V241" i="4"/>
  <c r="N241" i="4"/>
  <c r="W240" i="4"/>
  <c r="V240" i="4"/>
  <c r="N240" i="4"/>
  <c r="W239" i="4"/>
  <c r="V239" i="4"/>
  <c r="N239" i="4"/>
  <c r="W238" i="4"/>
  <c r="V238" i="4"/>
  <c r="N238" i="4"/>
  <c r="W237" i="4"/>
  <c r="V237" i="4"/>
  <c r="N237" i="4"/>
  <c r="W236" i="4"/>
  <c r="V236" i="4"/>
  <c r="N236" i="4"/>
  <c r="W235" i="4"/>
  <c r="V235" i="4"/>
  <c r="N235" i="4"/>
  <c r="W234" i="4"/>
  <c r="V234" i="4"/>
  <c r="N234" i="4"/>
  <c r="W233" i="4"/>
  <c r="V233" i="4"/>
  <c r="N233" i="4"/>
  <c r="W232" i="4"/>
  <c r="V232" i="4"/>
  <c r="N232" i="4"/>
  <c r="W231" i="4"/>
  <c r="V231" i="4"/>
  <c r="N231" i="4"/>
  <c r="W230" i="4"/>
  <c r="V230" i="4"/>
  <c r="N230" i="4"/>
  <c r="W229" i="4"/>
  <c r="V229" i="4"/>
  <c r="N229" i="4"/>
  <c r="W228" i="4"/>
  <c r="V228" i="4"/>
  <c r="N228" i="4"/>
  <c r="W227" i="4"/>
  <c r="V227" i="4"/>
  <c r="N227" i="4"/>
  <c r="W226" i="4"/>
  <c r="V226" i="4"/>
  <c r="N226" i="4"/>
  <c r="W225" i="4"/>
  <c r="V225" i="4"/>
  <c r="N225" i="4"/>
  <c r="W224" i="4"/>
  <c r="V224" i="4"/>
  <c r="N224" i="4"/>
  <c r="W223" i="4"/>
  <c r="V223" i="4"/>
  <c r="N223" i="4"/>
  <c r="W222" i="4"/>
  <c r="V222" i="4"/>
  <c r="N222" i="4"/>
  <c r="W221" i="4"/>
  <c r="V221" i="4"/>
  <c r="N221" i="4"/>
  <c r="W220" i="4"/>
  <c r="V220" i="4"/>
  <c r="N220" i="4"/>
  <c r="W219" i="4"/>
  <c r="V219" i="4"/>
  <c r="N219" i="4"/>
  <c r="W218" i="4"/>
  <c r="V218" i="4"/>
  <c r="N218" i="4"/>
  <c r="W217" i="4"/>
  <c r="V217" i="4"/>
  <c r="N217" i="4"/>
  <c r="W216" i="4"/>
  <c r="V216" i="4"/>
  <c r="N216" i="4"/>
  <c r="W215" i="4"/>
  <c r="V215" i="4"/>
  <c r="N215" i="4"/>
  <c r="W214" i="4"/>
  <c r="V214" i="4"/>
  <c r="N214" i="4"/>
  <c r="W213" i="4"/>
  <c r="V213" i="4"/>
  <c r="N213" i="4"/>
  <c r="W212" i="4"/>
  <c r="V212" i="4"/>
  <c r="N212" i="4"/>
  <c r="W211" i="4"/>
  <c r="V211" i="4"/>
  <c r="N211" i="4"/>
  <c r="W210" i="4"/>
  <c r="V210" i="4"/>
  <c r="N210" i="4"/>
  <c r="W209" i="4"/>
  <c r="V209" i="4"/>
  <c r="N209" i="4"/>
  <c r="W208" i="4"/>
  <c r="V208" i="4"/>
  <c r="N208" i="4"/>
  <c r="W207" i="4"/>
  <c r="V207" i="4"/>
  <c r="N207" i="4"/>
  <c r="W206" i="4"/>
  <c r="V206" i="4"/>
  <c r="N206" i="4"/>
  <c r="W205" i="4"/>
  <c r="V205" i="4"/>
  <c r="N205" i="4"/>
  <c r="W204" i="4"/>
  <c r="V204" i="4"/>
  <c r="N204" i="4"/>
  <c r="W203" i="4"/>
  <c r="V203" i="4"/>
  <c r="N203" i="4"/>
  <c r="W202" i="4"/>
  <c r="V202" i="4"/>
  <c r="N202" i="4"/>
  <c r="W201" i="4"/>
  <c r="V201" i="4"/>
  <c r="N201" i="4"/>
  <c r="W200" i="4"/>
  <c r="V200" i="4"/>
  <c r="N200" i="4"/>
  <c r="W199" i="4"/>
  <c r="V199" i="4"/>
  <c r="N199" i="4"/>
  <c r="W198" i="4"/>
  <c r="V198" i="4"/>
  <c r="N198" i="4"/>
  <c r="W197" i="4"/>
  <c r="V197" i="4"/>
  <c r="N197" i="4"/>
  <c r="W196" i="4"/>
  <c r="V196" i="4"/>
  <c r="N196" i="4"/>
  <c r="W195" i="4"/>
  <c r="V195" i="4"/>
  <c r="N195" i="4"/>
  <c r="W194" i="4"/>
  <c r="V194" i="4"/>
  <c r="N194" i="4"/>
  <c r="W193" i="4"/>
  <c r="V193" i="4"/>
  <c r="N193" i="4"/>
  <c r="W192" i="4"/>
  <c r="V192" i="4"/>
  <c r="N192" i="4"/>
  <c r="W191" i="4"/>
  <c r="V191" i="4"/>
  <c r="N191" i="4"/>
  <c r="W190" i="4"/>
  <c r="V190" i="4"/>
  <c r="N190" i="4"/>
  <c r="W189" i="4"/>
  <c r="V189" i="4"/>
  <c r="N189" i="4"/>
  <c r="W188" i="4"/>
  <c r="V188" i="4"/>
  <c r="N188" i="4"/>
  <c r="W187" i="4"/>
  <c r="V187" i="4"/>
  <c r="N187" i="4"/>
  <c r="W186" i="4"/>
  <c r="V186" i="4"/>
  <c r="N186" i="4"/>
  <c r="W185" i="4"/>
  <c r="V185" i="4"/>
  <c r="N185" i="4"/>
  <c r="W184" i="4"/>
  <c r="V184" i="4"/>
  <c r="N184" i="4"/>
  <c r="W183" i="4"/>
  <c r="V183" i="4"/>
  <c r="N183" i="4"/>
  <c r="W182" i="4"/>
  <c r="V182" i="4"/>
  <c r="N182" i="4"/>
  <c r="W181" i="4"/>
  <c r="V181" i="4"/>
  <c r="N181" i="4"/>
  <c r="W180" i="4"/>
  <c r="V180" i="4"/>
  <c r="N180" i="4"/>
  <c r="W179" i="4"/>
  <c r="V179" i="4"/>
  <c r="N179" i="4"/>
  <c r="W178" i="4"/>
  <c r="V178" i="4"/>
  <c r="N178" i="4"/>
  <c r="W177" i="4"/>
  <c r="V177" i="4"/>
  <c r="N177" i="4"/>
  <c r="W176" i="4"/>
  <c r="V176" i="4"/>
  <c r="N176" i="4"/>
  <c r="W175" i="4"/>
  <c r="V175" i="4"/>
  <c r="N175" i="4"/>
  <c r="W174" i="4"/>
  <c r="V174" i="4"/>
  <c r="N174" i="4"/>
  <c r="F241" i="4"/>
  <c r="C241" i="4"/>
  <c r="B241" i="4"/>
  <c r="A241" i="4"/>
  <c r="F240" i="4"/>
  <c r="C240" i="4"/>
  <c r="B240" i="4"/>
  <c r="A240" i="4"/>
  <c r="F239" i="4"/>
  <c r="C239" i="4"/>
  <c r="B239" i="4"/>
  <c r="A239" i="4"/>
  <c r="F238" i="4"/>
  <c r="C238" i="4"/>
  <c r="B238" i="4"/>
  <c r="A238" i="4"/>
  <c r="F237" i="4"/>
  <c r="C237" i="4"/>
  <c r="B237" i="4"/>
  <c r="A237" i="4"/>
  <c r="F236" i="4"/>
  <c r="C236" i="4"/>
  <c r="B236" i="4"/>
  <c r="A236" i="4"/>
  <c r="F235" i="4"/>
  <c r="C235" i="4"/>
  <c r="B235" i="4"/>
  <c r="A235" i="4"/>
  <c r="F234" i="4"/>
  <c r="C234" i="4"/>
  <c r="B234" i="4"/>
  <c r="A234" i="4"/>
  <c r="F233" i="4"/>
  <c r="C233" i="4"/>
  <c r="B233" i="4"/>
  <c r="A233" i="4"/>
  <c r="F232" i="4"/>
  <c r="C232" i="4"/>
  <c r="B232" i="4"/>
  <c r="A232" i="4"/>
  <c r="F231" i="4"/>
  <c r="C231" i="4"/>
  <c r="B231" i="4"/>
  <c r="A231" i="4"/>
  <c r="F230" i="4"/>
  <c r="C230" i="4"/>
  <c r="B230" i="4"/>
  <c r="A230" i="4"/>
  <c r="F229" i="4"/>
  <c r="C229" i="4"/>
  <c r="B229" i="4"/>
  <c r="A229" i="4"/>
  <c r="F228" i="4"/>
  <c r="C228" i="4"/>
  <c r="B228" i="4"/>
  <c r="A228" i="4"/>
  <c r="F227" i="4"/>
  <c r="C227" i="4"/>
  <c r="B227" i="4"/>
  <c r="A227" i="4"/>
  <c r="F226" i="4"/>
  <c r="C226" i="4"/>
  <c r="B226" i="4"/>
  <c r="A226" i="4"/>
  <c r="F225" i="4"/>
  <c r="C225" i="4"/>
  <c r="B225" i="4"/>
  <c r="A225" i="4"/>
  <c r="F224" i="4"/>
  <c r="C224" i="4"/>
  <c r="B224" i="4"/>
  <c r="A224" i="4"/>
  <c r="F223" i="4"/>
  <c r="C223" i="4"/>
  <c r="B223" i="4"/>
  <c r="A223" i="4"/>
  <c r="F222" i="4"/>
  <c r="C222" i="4"/>
  <c r="B222" i="4"/>
  <c r="A222" i="4"/>
  <c r="F221" i="4"/>
  <c r="C221" i="4"/>
  <c r="B221" i="4"/>
  <c r="A221" i="4"/>
  <c r="F220" i="4"/>
  <c r="C220" i="4"/>
  <c r="B220" i="4"/>
  <c r="A220" i="4"/>
  <c r="F219" i="4"/>
  <c r="C219" i="4"/>
  <c r="B219" i="4"/>
  <c r="A219" i="4"/>
  <c r="F218" i="4"/>
  <c r="C218" i="4"/>
  <c r="B218" i="4"/>
  <c r="A218" i="4"/>
  <c r="F217" i="4"/>
  <c r="C217" i="4"/>
  <c r="B217" i="4"/>
  <c r="A217" i="4"/>
  <c r="F216" i="4"/>
  <c r="C216" i="4"/>
  <c r="B216" i="4"/>
  <c r="A216" i="4"/>
  <c r="F215" i="4"/>
  <c r="C215" i="4"/>
  <c r="B215" i="4"/>
  <c r="A215" i="4"/>
  <c r="F214" i="4"/>
  <c r="C214" i="4"/>
  <c r="B214" i="4"/>
  <c r="A214" i="4"/>
  <c r="F213" i="4"/>
  <c r="C213" i="4"/>
  <c r="B213" i="4"/>
  <c r="A213" i="4"/>
  <c r="F212" i="4"/>
  <c r="C212" i="4"/>
  <c r="B212" i="4"/>
  <c r="A212" i="4"/>
  <c r="F211" i="4"/>
  <c r="C211" i="4"/>
  <c r="B211" i="4"/>
  <c r="A211" i="4"/>
  <c r="F210" i="4"/>
  <c r="C210" i="4"/>
  <c r="B210" i="4"/>
  <c r="A210" i="4"/>
  <c r="F209" i="4"/>
  <c r="C209" i="4"/>
  <c r="B209" i="4"/>
  <c r="A209" i="4"/>
  <c r="F208" i="4"/>
  <c r="C208" i="4"/>
  <c r="B208" i="4"/>
  <c r="A208" i="4"/>
  <c r="F207" i="4"/>
  <c r="C207" i="4"/>
  <c r="B207" i="4"/>
  <c r="A207" i="4"/>
  <c r="F206" i="4"/>
  <c r="C206" i="4"/>
  <c r="B206" i="4"/>
  <c r="A206" i="4"/>
  <c r="F205" i="4"/>
  <c r="C205" i="4"/>
  <c r="B205" i="4"/>
  <c r="A205" i="4"/>
  <c r="F204" i="4"/>
  <c r="C204" i="4"/>
  <c r="B204" i="4"/>
  <c r="A204" i="4"/>
  <c r="F203" i="4"/>
  <c r="C203" i="4"/>
  <c r="B203" i="4"/>
  <c r="A203" i="4"/>
  <c r="F202" i="4"/>
  <c r="C202" i="4"/>
  <c r="B202" i="4"/>
  <c r="A202" i="4"/>
  <c r="F201" i="4"/>
  <c r="C201" i="4"/>
  <c r="B201" i="4"/>
  <c r="A201" i="4"/>
  <c r="F200" i="4"/>
  <c r="C200" i="4"/>
  <c r="B200" i="4"/>
  <c r="A200" i="4"/>
  <c r="F199" i="4"/>
  <c r="C199" i="4"/>
  <c r="B199" i="4"/>
  <c r="A199" i="4"/>
  <c r="F198" i="4"/>
  <c r="C198" i="4"/>
  <c r="B198" i="4"/>
  <c r="A198" i="4"/>
  <c r="F197" i="4"/>
  <c r="C197" i="4"/>
  <c r="B197" i="4"/>
  <c r="A197" i="4"/>
  <c r="F196" i="4"/>
  <c r="C196" i="4"/>
  <c r="B196" i="4"/>
  <c r="A196" i="4"/>
  <c r="F195" i="4"/>
  <c r="C195" i="4"/>
  <c r="B195" i="4"/>
  <c r="A195" i="4"/>
  <c r="F194" i="4"/>
  <c r="C194" i="4"/>
  <c r="B194" i="4"/>
  <c r="A194" i="4"/>
  <c r="F193" i="4"/>
  <c r="C193" i="4"/>
  <c r="B193" i="4"/>
  <c r="A193" i="4"/>
  <c r="F192" i="4"/>
  <c r="C192" i="4"/>
  <c r="B192" i="4"/>
  <c r="A192" i="4"/>
  <c r="F191" i="4"/>
  <c r="C191" i="4"/>
  <c r="B191" i="4"/>
  <c r="A191" i="4"/>
  <c r="F190" i="4"/>
  <c r="C190" i="4"/>
  <c r="B190" i="4"/>
  <c r="A190" i="4"/>
  <c r="F189" i="4"/>
  <c r="C189" i="4"/>
  <c r="B189" i="4"/>
  <c r="A189" i="4"/>
  <c r="F188" i="4"/>
  <c r="C188" i="4"/>
  <c r="B188" i="4"/>
  <c r="A188" i="4"/>
  <c r="F187" i="4"/>
  <c r="C187" i="4"/>
  <c r="B187" i="4"/>
  <c r="A187" i="4"/>
  <c r="F186" i="4"/>
  <c r="C186" i="4"/>
  <c r="B186" i="4"/>
  <c r="A186" i="4"/>
  <c r="F185" i="4"/>
  <c r="C185" i="4"/>
  <c r="B185" i="4"/>
  <c r="A185" i="4"/>
  <c r="F184" i="4"/>
  <c r="C184" i="4"/>
  <c r="B184" i="4"/>
  <c r="A184" i="4"/>
  <c r="F183" i="4"/>
  <c r="C183" i="4"/>
  <c r="B183" i="4"/>
  <c r="A183" i="4"/>
  <c r="F182" i="4"/>
  <c r="C182" i="4"/>
  <c r="B182" i="4"/>
  <c r="A182" i="4"/>
  <c r="F181" i="4"/>
  <c r="C181" i="4"/>
  <c r="B181" i="4"/>
  <c r="A181" i="4"/>
  <c r="F180" i="4"/>
  <c r="C180" i="4"/>
  <c r="B180" i="4"/>
  <c r="A180" i="4"/>
  <c r="F179" i="4"/>
  <c r="C179" i="4"/>
  <c r="B179" i="4"/>
  <c r="A179" i="4"/>
  <c r="F178" i="4"/>
  <c r="C178" i="4"/>
  <c r="B178" i="4"/>
  <c r="A178" i="4"/>
  <c r="F177" i="4"/>
  <c r="C177" i="4"/>
  <c r="B177" i="4"/>
  <c r="A177" i="4"/>
  <c r="F176" i="4"/>
  <c r="C176" i="4"/>
  <c r="B176" i="4"/>
  <c r="A176" i="4"/>
  <c r="F175" i="4"/>
  <c r="C175" i="4"/>
  <c r="B175" i="4"/>
  <c r="A175" i="4"/>
  <c r="F174" i="4"/>
  <c r="C174" i="4"/>
  <c r="B174" i="4"/>
  <c r="A174" i="4"/>
  <c r="D267" i="3" l="1"/>
  <c r="D295" i="3"/>
  <c r="C272" i="3"/>
  <c r="D272" i="3" s="1"/>
  <c r="D789" i="4"/>
  <c r="D716" i="4"/>
  <c r="D717" i="4"/>
  <c r="D761" i="4"/>
  <c r="D764" i="4"/>
  <c r="D765" i="4"/>
  <c r="D767" i="4"/>
  <c r="D773" i="4"/>
  <c r="D286" i="3"/>
  <c r="D294" i="3"/>
  <c r="Q275" i="3"/>
  <c r="Q296" i="3"/>
  <c r="Q287" i="3"/>
  <c r="Q282" i="3"/>
  <c r="D793" i="4"/>
  <c r="D796" i="4"/>
  <c r="D797" i="4"/>
  <c r="Q286" i="3"/>
  <c r="D776" i="4"/>
  <c r="D270" i="3"/>
  <c r="C288" i="3"/>
  <c r="D288" i="3" s="1"/>
  <c r="Q268" i="3"/>
  <c r="Q289" i="3"/>
  <c r="D728" i="4"/>
  <c r="D742" i="4"/>
  <c r="D744" i="4"/>
  <c r="D754" i="4"/>
  <c r="D757" i="4"/>
  <c r="D291" i="3"/>
  <c r="Q267" i="3"/>
  <c r="Q270" i="3"/>
  <c r="Q280" i="3"/>
  <c r="Q291" i="3"/>
  <c r="Q294" i="3"/>
  <c r="Q297" i="3"/>
  <c r="D731" i="4"/>
  <c r="D786" i="4"/>
  <c r="D718" i="4"/>
  <c r="D720" i="4"/>
  <c r="D722" i="4"/>
  <c r="D725" i="4"/>
  <c r="D760" i="4"/>
  <c r="D777" i="4"/>
  <c r="D780" i="4"/>
  <c r="D781" i="4"/>
  <c r="D783" i="4"/>
  <c r="D733" i="4"/>
  <c r="D735" i="4"/>
  <c r="D737" i="4"/>
  <c r="D740" i="4"/>
  <c r="D741" i="4"/>
  <c r="D745" i="4"/>
  <c r="D748" i="4"/>
  <c r="D749" i="4"/>
  <c r="D751" i="4"/>
  <c r="D770" i="4"/>
  <c r="D792" i="4"/>
  <c r="D719" i="4"/>
  <c r="D721" i="4"/>
  <c r="D724" i="4"/>
  <c r="D726" i="4"/>
  <c r="D750" i="4"/>
  <c r="D752" i="4"/>
  <c r="D763" i="4"/>
  <c r="D782" i="4"/>
  <c r="D784" i="4"/>
  <c r="D795" i="4"/>
  <c r="D329" i="4"/>
  <c r="D332" i="4"/>
  <c r="D333" i="4"/>
  <c r="D336" i="4"/>
  <c r="D337" i="4"/>
  <c r="D340" i="4"/>
  <c r="D341" i="4"/>
  <c r="D344" i="4"/>
  <c r="D345" i="4"/>
  <c r="D348" i="4"/>
  <c r="D349" i="4"/>
  <c r="D352" i="4"/>
  <c r="D353" i="4"/>
  <c r="D356" i="4"/>
  <c r="D357" i="4"/>
  <c r="D360" i="4"/>
  <c r="D361" i="4"/>
  <c r="D364" i="4"/>
  <c r="D365" i="4"/>
  <c r="D368" i="4"/>
  <c r="D369" i="4"/>
  <c r="D372" i="4"/>
  <c r="D373" i="4"/>
  <c r="D376" i="4"/>
  <c r="D377" i="4"/>
  <c r="D380" i="4"/>
  <c r="D381" i="4"/>
  <c r="D384" i="4"/>
  <c r="D385" i="4"/>
  <c r="D388" i="4"/>
  <c r="D389" i="4"/>
  <c r="D392" i="4"/>
  <c r="D393" i="4"/>
  <c r="D396" i="4"/>
  <c r="D397" i="4"/>
  <c r="D400" i="4"/>
  <c r="D401" i="4"/>
  <c r="D404" i="4"/>
  <c r="D405" i="4"/>
  <c r="D408" i="4"/>
  <c r="D409" i="4"/>
  <c r="D412" i="4"/>
  <c r="D413" i="4"/>
  <c r="D416" i="4"/>
  <c r="D417" i="4"/>
  <c r="D420" i="4"/>
  <c r="D421" i="4"/>
  <c r="D424" i="4"/>
  <c r="D425" i="4"/>
  <c r="D428" i="4"/>
  <c r="D429" i="4"/>
  <c r="D432" i="4"/>
  <c r="D433" i="4"/>
  <c r="D436" i="4"/>
  <c r="D437" i="4"/>
  <c r="D440" i="4"/>
  <c r="D441" i="4"/>
  <c r="D444" i="4"/>
  <c r="D447" i="4"/>
  <c r="D448" i="4"/>
  <c r="D451" i="4"/>
  <c r="D452" i="4"/>
  <c r="D453" i="4"/>
  <c r="D456" i="4"/>
  <c r="D457" i="4"/>
  <c r="D460" i="4"/>
  <c r="D463" i="4"/>
  <c r="D464" i="4"/>
  <c r="D467" i="4"/>
  <c r="D468" i="4"/>
  <c r="D469" i="4"/>
  <c r="D472" i="4"/>
  <c r="D473" i="4"/>
  <c r="D476" i="4"/>
  <c r="D479" i="4"/>
  <c r="D480" i="4"/>
  <c r="D483" i="4"/>
  <c r="D484" i="4"/>
  <c r="D485" i="4"/>
  <c r="D488" i="4"/>
  <c r="D489" i="4"/>
  <c r="D492" i="4"/>
  <c r="D495" i="4"/>
  <c r="D496" i="4"/>
  <c r="D499" i="4"/>
  <c r="D500" i="4"/>
  <c r="D501" i="4"/>
  <c r="D504" i="4"/>
  <c r="D505" i="4"/>
  <c r="D508" i="4"/>
  <c r="D511" i="4"/>
  <c r="D512" i="4"/>
  <c r="D515" i="4"/>
  <c r="D516" i="4"/>
  <c r="D517" i="4"/>
  <c r="D520" i="4"/>
  <c r="D521" i="4"/>
  <c r="D524" i="4"/>
  <c r="D729" i="4"/>
  <c r="D732" i="4"/>
  <c r="D734" i="4"/>
  <c r="D736" i="4"/>
  <c r="D738" i="4"/>
  <c r="D747" i="4"/>
  <c r="D766" i="4"/>
  <c r="D768" i="4"/>
  <c r="D779" i="4"/>
  <c r="D753" i="4"/>
  <c r="D756" i="4"/>
  <c r="D758" i="4"/>
  <c r="D769" i="4"/>
  <c r="D772" i="4"/>
  <c r="D774" i="4"/>
  <c r="D785" i="4"/>
  <c r="D788" i="4"/>
  <c r="D790" i="4"/>
  <c r="D527" i="4"/>
  <c r="D528" i="4"/>
  <c r="D531" i="4"/>
  <c r="D532" i="4"/>
  <c r="D533" i="4"/>
  <c r="D536" i="4"/>
  <c r="D537" i="4"/>
  <c r="D540" i="4"/>
  <c r="D543" i="4"/>
  <c r="D544" i="4"/>
  <c r="D547" i="4"/>
  <c r="D548" i="4"/>
  <c r="D549" i="4"/>
  <c r="D552" i="4"/>
  <c r="D553" i="4"/>
  <c r="D556" i="4"/>
  <c r="D559" i="4"/>
  <c r="D560" i="4"/>
  <c r="D563" i="4"/>
  <c r="D564" i="4"/>
  <c r="D565" i="4"/>
  <c r="D568" i="4"/>
  <c r="D569" i="4"/>
  <c r="D572" i="4"/>
  <c r="D575" i="4"/>
  <c r="D576" i="4"/>
  <c r="D579" i="4"/>
  <c r="D580" i="4"/>
  <c r="D581" i="4"/>
  <c r="D584" i="4"/>
  <c r="D585" i="4"/>
  <c r="D588" i="4"/>
  <c r="D591" i="4"/>
  <c r="D592" i="4"/>
  <c r="D595" i="4"/>
  <c r="D596" i="4"/>
  <c r="D597" i="4"/>
  <c r="D600" i="4"/>
  <c r="D601" i="4"/>
  <c r="D604" i="4"/>
  <c r="D607" i="4"/>
  <c r="D608" i="4"/>
  <c r="D611" i="4"/>
  <c r="D612" i="4"/>
  <c r="D613" i="4"/>
  <c r="D616" i="4"/>
  <c r="D619" i="4"/>
  <c r="D620" i="4"/>
  <c r="D623" i="4"/>
  <c r="D624" i="4"/>
  <c r="D625" i="4"/>
  <c r="D628" i="4"/>
  <c r="D629" i="4"/>
  <c r="D632" i="4"/>
  <c r="D635" i="4"/>
  <c r="D636" i="4"/>
  <c r="D639" i="4"/>
  <c r="D640" i="4"/>
  <c r="D641" i="4"/>
  <c r="D644" i="4"/>
  <c r="D645" i="4"/>
  <c r="D648" i="4"/>
  <c r="D651" i="4"/>
  <c r="D652" i="4"/>
  <c r="D655" i="4"/>
  <c r="D656" i="4"/>
  <c r="D657" i="4"/>
  <c r="D660" i="4"/>
  <c r="D661" i="4"/>
  <c r="D662" i="4"/>
  <c r="D664" i="4"/>
  <c r="D666" i="4"/>
  <c r="D667" i="4"/>
  <c r="D668" i="4"/>
  <c r="D670" i="4"/>
  <c r="D672" i="4"/>
  <c r="D673" i="4"/>
  <c r="D674" i="4"/>
  <c r="D675" i="4"/>
  <c r="D676" i="4"/>
  <c r="D678" i="4"/>
  <c r="D680" i="4"/>
  <c r="D681" i="4"/>
  <c r="D682" i="4"/>
  <c r="D683" i="4"/>
  <c r="D684" i="4"/>
  <c r="D685" i="4"/>
  <c r="D686" i="4"/>
  <c r="D688" i="4"/>
  <c r="D690" i="4"/>
  <c r="D691" i="4"/>
  <c r="D692" i="4"/>
  <c r="D693" i="4"/>
  <c r="D694" i="4"/>
  <c r="D696" i="4"/>
  <c r="D698" i="4"/>
  <c r="D699" i="4"/>
  <c r="D700" i="4"/>
  <c r="D702" i="4"/>
  <c r="D704" i="4"/>
  <c r="D705" i="4"/>
  <c r="D706" i="4"/>
  <c r="D707" i="4"/>
  <c r="D708" i="4"/>
  <c r="D710" i="4"/>
  <c r="D712" i="4"/>
  <c r="D713" i="4"/>
  <c r="D714" i="4"/>
  <c r="D715" i="4"/>
  <c r="D723" i="4"/>
  <c r="D727" i="4"/>
  <c r="D730" i="4"/>
  <c r="D739" i="4"/>
  <c r="D743" i="4"/>
  <c r="D746" i="4"/>
  <c r="D755" i="4"/>
  <c r="D759" i="4"/>
  <c r="D762" i="4"/>
  <c r="D771" i="4"/>
  <c r="D775" i="4"/>
  <c r="D778" i="4"/>
  <c r="D787" i="4"/>
  <c r="D791" i="4"/>
  <c r="D794" i="4"/>
  <c r="D275" i="3"/>
  <c r="D287" i="3"/>
  <c r="D296" i="3"/>
  <c r="Q277" i="3"/>
  <c r="Q274" i="3"/>
  <c r="C274" i="3"/>
  <c r="D274" i="3" s="1"/>
  <c r="Q279" i="3"/>
  <c r="C284" i="3"/>
  <c r="D284" i="3" s="1"/>
  <c r="Q284" i="3"/>
  <c r="D268" i="3"/>
  <c r="C271" i="3"/>
  <c r="D271" i="3" s="1"/>
  <c r="Q271" i="3"/>
  <c r="C281" i="3"/>
  <c r="D281" i="3" s="1"/>
  <c r="C266" i="3"/>
  <c r="D266" i="3" s="1"/>
  <c r="C276" i="3"/>
  <c r="D276" i="3" s="1"/>
  <c r="D282" i="3"/>
  <c r="C283" i="3"/>
  <c r="D283" i="3" s="1"/>
  <c r="Q283" i="3"/>
  <c r="C290" i="3"/>
  <c r="D290" i="3" s="1"/>
  <c r="Q290" i="3"/>
  <c r="Q292" i="3"/>
  <c r="Q278" i="3"/>
  <c r="Q281" i="3"/>
  <c r="D280" i="3"/>
  <c r="C292" i="3"/>
  <c r="D292" i="3" s="1"/>
  <c r="Q295" i="3"/>
  <c r="C265" i="3"/>
  <c r="D265" i="3" s="1"/>
  <c r="C269" i="3"/>
  <c r="D269" i="3" s="1"/>
  <c r="C273" i="3"/>
  <c r="D273" i="3" s="1"/>
  <c r="C277" i="3"/>
  <c r="D277" i="3" s="1"/>
  <c r="D279" i="3"/>
  <c r="D297" i="3"/>
  <c r="D289" i="3"/>
  <c r="D278" i="3"/>
  <c r="C285" i="3"/>
  <c r="D285" i="3" s="1"/>
  <c r="C293" i="3"/>
  <c r="D293" i="3" s="1"/>
  <c r="D260" i="3"/>
  <c r="C262" i="3"/>
  <c r="D262" i="3" s="1"/>
  <c r="C259" i="3"/>
  <c r="D259" i="3" s="1"/>
  <c r="D443" i="4"/>
  <c r="D449" i="4"/>
  <c r="D475" i="4"/>
  <c r="D481" i="4"/>
  <c r="D507" i="4"/>
  <c r="D513" i="4"/>
  <c r="D539" i="4"/>
  <c r="D545" i="4"/>
  <c r="D571" i="4"/>
  <c r="D577" i="4"/>
  <c r="D603" i="4"/>
  <c r="D609" i="4"/>
  <c r="D330" i="4"/>
  <c r="D334" i="4"/>
  <c r="D338" i="4"/>
  <c r="D342" i="4"/>
  <c r="D346" i="4"/>
  <c r="D350" i="4"/>
  <c r="D354" i="4"/>
  <c r="D358" i="4"/>
  <c r="D362" i="4"/>
  <c r="D366" i="4"/>
  <c r="D370" i="4"/>
  <c r="D374" i="4"/>
  <c r="D378" i="4"/>
  <c r="D382" i="4"/>
  <c r="D386" i="4"/>
  <c r="D390" i="4"/>
  <c r="D394" i="4"/>
  <c r="D398" i="4"/>
  <c r="D402" i="4"/>
  <c r="D406" i="4"/>
  <c r="D410" i="4"/>
  <c r="D414" i="4"/>
  <c r="D418" i="4"/>
  <c r="D422" i="4"/>
  <c r="D426" i="4"/>
  <c r="D430" i="4"/>
  <c r="D434" i="4"/>
  <c r="D438" i="4"/>
  <c r="D459" i="4"/>
  <c r="D465" i="4"/>
  <c r="D491" i="4"/>
  <c r="D497" i="4"/>
  <c r="D523" i="4"/>
  <c r="D529" i="4"/>
  <c r="D555" i="4"/>
  <c r="D561" i="4"/>
  <c r="D587" i="4"/>
  <c r="D593" i="4"/>
  <c r="D331" i="4"/>
  <c r="D335" i="4"/>
  <c r="D339" i="4"/>
  <c r="D343" i="4"/>
  <c r="D347" i="4"/>
  <c r="D351" i="4"/>
  <c r="D355" i="4"/>
  <c r="D359" i="4"/>
  <c r="D363" i="4"/>
  <c r="D367" i="4"/>
  <c r="D371" i="4"/>
  <c r="D375" i="4"/>
  <c r="D379" i="4"/>
  <c r="D383" i="4"/>
  <c r="D387" i="4"/>
  <c r="D391" i="4"/>
  <c r="D395" i="4"/>
  <c r="D399" i="4"/>
  <c r="D403" i="4"/>
  <c r="D407" i="4"/>
  <c r="D411" i="4"/>
  <c r="D415" i="4"/>
  <c r="D419" i="4"/>
  <c r="D423" i="4"/>
  <c r="D427" i="4"/>
  <c r="D431" i="4"/>
  <c r="D435" i="4"/>
  <c r="D439" i="4"/>
  <c r="D445" i="4"/>
  <c r="D455" i="4"/>
  <c r="D461" i="4"/>
  <c r="D471" i="4"/>
  <c r="D477" i="4"/>
  <c r="D487" i="4"/>
  <c r="D493" i="4"/>
  <c r="D503" i="4"/>
  <c r="D509" i="4"/>
  <c r="D519" i="4"/>
  <c r="D525" i="4"/>
  <c r="D535" i="4"/>
  <c r="D541" i="4"/>
  <c r="D551" i="4"/>
  <c r="D557" i="4"/>
  <c r="D567" i="4"/>
  <c r="D573" i="4"/>
  <c r="D583" i="4"/>
  <c r="D589" i="4"/>
  <c r="D599" i="4"/>
  <c r="D605" i="4"/>
  <c r="D615" i="4"/>
  <c r="D621" i="4"/>
  <c r="D631" i="4"/>
  <c r="D637" i="4"/>
  <c r="D647" i="4"/>
  <c r="D653" i="4"/>
  <c r="D665" i="4"/>
  <c r="D677" i="4"/>
  <c r="D697" i="4"/>
  <c r="D709" i="4"/>
  <c r="D617" i="4"/>
  <c r="D627" i="4"/>
  <c r="D633" i="4"/>
  <c r="D643" i="4"/>
  <c r="D649" i="4"/>
  <c r="D659" i="4"/>
  <c r="D669" i="4"/>
  <c r="D689" i="4"/>
  <c r="D701" i="4"/>
  <c r="D442" i="4"/>
  <c r="D446" i="4"/>
  <c r="D450" i="4"/>
  <c r="D454" i="4"/>
  <c r="D458" i="4"/>
  <c r="D462" i="4"/>
  <c r="D466" i="4"/>
  <c r="D470" i="4"/>
  <c r="D474" i="4"/>
  <c r="D478" i="4"/>
  <c r="D482" i="4"/>
  <c r="D486" i="4"/>
  <c r="D490" i="4"/>
  <c r="D494" i="4"/>
  <c r="D498" i="4"/>
  <c r="D502" i="4"/>
  <c r="D506" i="4"/>
  <c r="D510" i="4"/>
  <c r="D514" i="4"/>
  <c r="D518" i="4"/>
  <c r="D522" i="4"/>
  <c r="D526" i="4"/>
  <c r="D530" i="4"/>
  <c r="D534" i="4"/>
  <c r="D538" i="4"/>
  <c r="D542" i="4"/>
  <c r="D546" i="4"/>
  <c r="D550" i="4"/>
  <c r="D554" i="4"/>
  <c r="D558" i="4"/>
  <c r="D562" i="4"/>
  <c r="D566" i="4"/>
  <c r="D570" i="4"/>
  <c r="D574" i="4"/>
  <c r="D578" i="4"/>
  <c r="D582" i="4"/>
  <c r="D586" i="4"/>
  <c r="D590" i="4"/>
  <c r="D594" i="4"/>
  <c r="D598" i="4"/>
  <c r="D602" i="4"/>
  <c r="D606" i="4"/>
  <c r="D610" i="4"/>
  <c r="D614" i="4"/>
  <c r="D618" i="4"/>
  <c r="D622" i="4"/>
  <c r="D626" i="4"/>
  <c r="D630" i="4"/>
  <c r="D634" i="4"/>
  <c r="D638" i="4"/>
  <c r="D642" i="4"/>
  <c r="D646" i="4"/>
  <c r="D650" i="4"/>
  <c r="D654" i="4"/>
  <c r="D658" i="4"/>
  <c r="D663" i="4"/>
  <c r="D671" i="4"/>
  <c r="D679" i="4"/>
  <c r="D687" i="4"/>
  <c r="D695" i="4"/>
  <c r="D703" i="4"/>
  <c r="D711" i="4"/>
  <c r="C226" i="3"/>
  <c r="D226" i="3" s="1"/>
  <c r="D241" i="3"/>
  <c r="D216" i="3"/>
  <c r="Q209" i="3"/>
  <c r="Q216" i="3"/>
  <c r="C211" i="3"/>
  <c r="D211" i="3" s="1"/>
  <c r="D249" i="3"/>
  <c r="Q224" i="3"/>
  <c r="Q229" i="3"/>
  <c r="D224" i="3"/>
  <c r="Q241" i="3"/>
  <c r="D256" i="3"/>
  <c r="Q214" i="3"/>
  <c r="D251" i="4"/>
  <c r="D259" i="4"/>
  <c r="D269" i="4"/>
  <c r="D273" i="4"/>
  <c r="D275" i="4"/>
  <c r="D277" i="4"/>
  <c r="D281" i="4"/>
  <c r="D283" i="4"/>
  <c r="D285" i="4"/>
  <c r="D293" i="4"/>
  <c r="D301" i="4"/>
  <c r="D314" i="4"/>
  <c r="D323" i="4"/>
  <c r="D325" i="4"/>
  <c r="D327" i="4"/>
  <c r="D328" i="4"/>
  <c r="D262" i="4"/>
  <c r="D253" i="4"/>
  <c r="D303" i="4"/>
  <c r="D304" i="4"/>
  <c r="D313" i="4"/>
  <c r="D243" i="4"/>
  <c r="D247" i="4"/>
  <c r="D249" i="4"/>
  <c r="D261" i="4"/>
  <c r="D271" i="4"/>
  <c r="D272" i="4"/>
  <c r="D279" i="4"/>
  <c r="D280" i="4"/>
  <c r="D289" i="4"/>
  <c r="D291" i="4"/>
  <c r="D317" i="4"/>
  <c r="D318" i="4"/>
  <c r="D324" i="4"/>
  <c r="D326" i="4"/>
  <c r="D210" i="3"/>
  <c r="D246" i="4"/>
  <c r="D255" i="4"/>
  <c r="D257" i="4"/>
  <c r="D245" i="4"/>
  <c r="D254" i="4"/>
  <c r="D263" i="4"/>
  <c r="D265" i="4"/>
  <c r="D267" i="4"/>
  <c r="D287" i="4"/>
  <c r="D288" i="4"/>
  <c r="D297" i="4"/>
  <c r="D299" i="4"/>
  <c r="D316" i="4"/>
  <c r="D214" i="3"/>
  <c r="D218" i="3"/>
  <c r="D295" i="4"/>
  <c r="D296" i="4"/>
  <c r="D305" i="4"/>
  <c r="D312" i="4"/>
  <c r="D230" i="3"/>
  <c r="D234" i="3"/>
  <c r="D238" i="3"/>
  <c r="D246" i="3"/>
  <c r="D254" i="3"/>
  <c r="D258" i="3"/>
  <c r="Q234" i="3"/>
  <c r="Q221" i="3"/>
  <c r="Q246" i="3"/>
  <c r="D209" i="3"/>
  <c r="C231" i="3"/>
  <c r="D231" i="3" s="1"/>
  <c r="D264" i="3"/>
  <c r="Q218" i="3"/>
  <c r="Q238" i="3"/>
  <c r="Q245" i="3"/>
  <c r="Q248" i="3"/>
  <c r="Q253" i="3"/>
  <c r="Q256" i="3"/>
  <c r="C250" i="3"/>
  <c r="D250" i="3" s="1"/>
  <c r="Q236" i="3"/>
  <c r="Q254" i="3"/>
  <c r="D217" i="3"/>
  <c r="D225" i="3"/>
  <c r="D232" i="3"/>
  <c r="D248" i="3"/>
  <c r="Q230" i="3"/>
  <c r="D257" i="3"/>
  <c r="Q222" i="3"/>
  <c r="Q242" i="3"/>
  <c r="Q258" i="3"/>
  <c r="C255" i="3"/>
  <c r="D255" i="3" s="1"/>
  <c r="C261" i="3"/>
  <c r="D261" i="3" s="1"/>
  <c r="Q213" i="3"/>
  <c r="Q217" i="3"/>
  <c r="Q225" i="3"/>
  <c r="Q233" i="3"/>
  <c r="Q237" i="3"/>
  <c r="Q208" i="3"/>
  <c r="Q212" i="3"/>
  <c r="Q220" i="3"/>
  <c r="Q232" i="3"/>
  <c r="Q240" i="3"/>
  <c r="Q244" i="3"/>
  <c r="Q252" i="3"/>
  <c r="Q260" i="3"/>
  <c r="Q264" i="3"/>
  <c r="Q210" i="3"/>
  <c r="C215" i="3"/>
  <c r="D215" i="3" s="1"/>
  <c r="C222" i="3"/>
  <c r="D222" i="3" s="1"/>
  <c r="C223" i="3"/>
  <c r="D223" i="3" s="1"/>
  <c r="C235" i="3"/>
  <c r="D235" i="3" s="1"/>
  <c r="C247" i="3"/>
  <c r="D247" i="3" s="1"/>
  <c r="Q249" i="3"/>
  <c r="Q257" i="3"/>
  <c r="C207" i="3"/>
  <c r="D207" i="3" s="1"/>
  <c r="C219" i="3"/>
  <c r="D219" i="3" s="1"/>
  <c r="C239" i="3"/>
  <c r="D239" i="3" s="1"/>
  <c r="Q228" i="3"/>
  <c r="D208" i="3"/>
  <c r="C227" i="3"/>
  <c r="D227" i="3" s="1"/>
  <c r="D233" i="3"/>
  <c r="D240" i="3"/>
  <c r="C243" i="3"/>
  <c r="D243" i="3" s="1"/>
  <c r="C251" i="3"/>
  <c r="D251" i="3" s="1"/>
  <c r="C263" i="3"/>
  <c r="D263" i="3" s="1"/>
  <c r="D264" i="4"/>
  <c r="D256" i="4"/>
  <c r="D242" i="4"/>
  <c r="D250" i="4"/>
  <c r="D258" i="4"/>
  <c r="D266" i="4"/>
  <c r="D274" i="4"/>
  <c r="D282" i="4"/>
  <c r="D290" i="4"/>
  <c r="D298" i="4"/>
  <c r="D306" i="4"/>
  <c r="D307" i="4"/>
  <c r="D308" i="4"/>
  <c r="D309" i="4"/>
  <c r="D310" i="4"/>
  <c r="D311" i="4"/>
  <c r="D319" i="4"/>
  <c r="D320" i="4"/>
  <c r="D321" i="4"/>
  <c r="D322" i="4"/>
  <c r="D242" i="3"/>
  <c r="D248" i="4"/>
  <c r="D244" i="4"/>
  <c r="D252" i="4"/>
  <c r="D260" i="4"/>
  <c r="D268" i="4"/>
  <c r="D276" i="4"/>
  <c r="D284" i="4"/>
  <c r="D292" i="4"/>
  <c r="D300" i="4"/>
  <c r="D270" i="4"/>
  <c r="D278" i="4"/>
  <c r="D286" i="4"/>
  <c r="D294" i="4"/>
  <c r="D302" i="4"/>
  <c r="D315" i="4"/>
  <c r="D212" i="3"/>
  <c r="D221" i="3"/>
  <c r="D228" i="3"/>
  <c r="D237" i="3"/>
  <c r="D244" i="3"/>
  <c r="D253" i="3"/>
  <c r="D213" i="3"/>
  <c r="D220" i="3"/>
  <c r="D229" i="3"/>
  <c r="D236" i="3"/>
  <c r="D245" i="3"/>
  <c r="D252" i="3"/>
  <c r="D114" i="3"/>
  <c r="D46" i="3"/>
  <c r="D177" i="4"/>
  <c r="D179" i="4"/>
  <c r="D181" i="4"/>
  <c r="D198" i="4"/>
  <c r="D200" i="4"/>
  <c r="D202" i="4"/>
  <c r="D204" i="4"/>
  <c r="D206" i="4"/>
  <c r="D177" i="3"/>
  <c r="D179" i="3"/>
  <c r="D197" i="3"/>
  <c r="D144" i="3"/>
  <c r="D156" i="3"/>
  <c r="D100" i="3"/>
  <c r="D112" i="3"/>
  <c r="D120" i="3"/>
  <c r="D214" i="4"/>
  <c r="D52" i="3"/>
  <c r="D64" i="3"/>
  <c r="D84" i="3"/>
  <c r="D96" i="3"/>
  <c r="D104" i="3"/>
  <c r="D188" i="4"/>
  <c r="D190" i="4"/>
  <c r="D192" i="4"/>
  <c r="D194" i="4"/>
  <c r="D197" i="4"/>
  <c r="D216" i="4"/>
  <c r="D218" i="4"/>
  <c r="D220" i="4"/>
  <c r="D222" i="4"/>
  <c r="D224" i="4"/>
  <c r="D226" i="4"/>
  <c r="D228" i="4"/>
  <c r="D230" i="4"/>
  <c r="D232" i="4"/>
  <c r="D234" i="4"/>
  <c r="D236" i="4"/>
  <c r="D238" i="4"/>
  <c r="D240" i="4"/>
  <c r="D241" i="4"/>
  <c r="D27" i="3"/>
  <c r="D35" i="3"/>
  <c r="D185" i="4"/>
  <c r="D213" i="4"/>
  <c r="D210" i="4"/>
  <c r="D4" i="3"/>
  <c r="D12" i="3"/>
  <c r="D7" i="3"/>
  <c r="D147" i="3"/>
  <c r="D151" i="3"/>
  <c r="D155" i="3"/>
  <c r="D188" i="3"/>
  <c r="D15" i="3"/>
  <c r="D23" i="3"/>
  <c r="D31" i="3"/>
  <c r="D39" i="3"/>
  <c r="D50" i="3"/>
  <c r="D54" i="3"/>
  <c r="D187" i="3"/>
  <c r="D191" i="3"/>
  <c r="D204" i="3"/>
  <c r="D102" i="3"/>
  <c r="D118" i="3"/>
  <c r="D122" i="3"/>
  <c r="D131" i="3"/>
  <c r="D133" i="3"/>
  <c r="D135" i="3"/>
  <c r="D139" i="3"/>
  <c r="D163" i="3"/>
  <c r="D165" i="3"/>
  <c r="D167" i="3"/>
  <c r="D171" i="3"/>
  <c r="D176" i="4"/>
  <c r="D217" i="4"/>
  <c r="D36" i="3"/>
  <c r="D124" i="3"/>
  <c r="D184" i="3"/>
  <c r="D183" i="4"/>
  <c r="D205" i="4"/>
  <c r="D208" i="4"/>
  <c r="D237" i="4"/>
  <c r="D239" i="4"/>
  <c r="D11" i="3"/>
  <c r="D48" i="3"/>
  <c r="D80" i="3"/>
  <c r="D128" i="3"/>
  <c r="D160" i="3"/>
  <c r="D201" i="4"/>
  <c r="D20" i="3"/>
  <c r="D28" i="3"/>
  <c r="D68" i="3"/>
  <c r="D180" i="4"/>
  <c r="D184" i="4"/>
  <c r="D187" i="4"/>
  <c r="D189" i="4"/>
  <c r="D191" i="4"/>
  <c r="D193" i="4"/>
  <c r="D195" i="4"/>
  <c r="D196" i="4"/>
  <c r="D209" i="4"/>
  <c r="D212" i="4"/>
  <c r="D19" i="3"/>
  <c r="D108" i="3"/>
  <c r="D116" i="3"/>
  <c r="D140" i="3"/>
  <c r="D172" i="3"/>
  <c r="D175" i="4"/>
  <c r="C16" i="3"/>
  <c r="D16" i="3" s="1"/>
  <c r="C44" i="3"/>
  <c r="D44" i="3" s="1"/>
  <c r="C92" i="3"/>
  <c r="D92" i="3" s="1"/>
  <c r="C168" i="3"/>
  <c r="D168" i="3" s="1"/>
  <c r="C76" i="3"/>
  <c r="D76" i="3" s="1"/>
  <c r="C152" i="3"/>
  <c r="D152" i="3" s="1"/>
  <c r="D3" i="3"/>
  <c r="C8" i="3"/>
  <c r="D8" i="3" s="1"/>
  <c r="C60" i="3"/>
  <c r="D60" i="3" s="1"/>
  <c r="C99" i="3"/>
  <c r="D99" i="3" s="1"/>
  <c r="C136" i="3"/>
  <c r="D136" i="3" s="1"/>
  <c r="D149" i="3"/>
  <c r="D125" i="3"/>
  <c r="D129" i="3"/>
  <c r="D145" i="3"/>
  <c r="D161" i="3"/>
  <c r="D176" i="3"/>
  <c r="D185" i="3"/>
  <c r="D193" i="3"/>
  <c r="D196" i="3"/>
  <c r="D199" i="3"/>
  <c r="D203" i="3"/>
  <c r="C24" i="3"/>
  <c r="D24" i="3" s="1"/>
  <c r="C32" i="3"/>
  <c r="D32" i="3" s="1"/>
  <c r="C40" i="3"/>
  <c r="D40" i="3" s="1"/>
  <c r="C56" i="3"/>
  <c r="D56" i="3" s="1"/>
  <c r="C72" i="3"/>
  <c r="D72" i="3" s="1"/>
  <c r="C88" i="3"/>
  <c r="D88" i="3" s="1"/>
  <c r="C95" i="3"/>
  <c r="D95" i="3" s="1"/>
  <c r="D105" i="3"/>
  <c r="D109" i="3"/>
  <c r="D141" i="3"/>
  <c r="C164" i="3"/>
  <c r="D164" i="3" s="1"/>
  <c r="D173" i="3"/>
  <c r="D181" i="3"/>
  <c r="D192" i="3"/>
  <c r="D195" i="3"/>
  <c r="C200" i="3"/>
  <c r="D200" i="3" s="1"/>
  <c r="D123" i="3"/>
  <c r="D127" i="3"/>
  <c r="C132" i="3"/>
  <c r="D132" i="3" s="1"/>
  <c r="C148" i="3"/>
  <c r="D148" i="3" s="1"/>
  <c r="D157" i="3"/>
  <c r="D10" i="3"/>
  <c r="D18" i="3"/>
  <c r="D26" i="3"/>
  <c r="D34" i="3"/>
  <c r="D42" i="3"/>
  <c r="D103" i="3"/>
  <c r="D107" i="3"/>
  <c r="D111" i="3"/>
  <c r="D115" i="3"/>
  <c r="D137" i="3"/>
  <c r="D143" i="3"/>
  <c r="D153" i="3"/>
  <c r="D159" i="3"/>
  <c r="D169" i="3"/>
  <c r="D175" i="3"/>
  <c r="D180" i="3"/>
  <c r="D183" i="3"/>
  <c r="D189" i="3"/>
  <c r="D198" i="3"/>
  <c r="D174" i="4"/>
  <c r="D182" i="4"/>
  <c r="D199" i="4"/>
  <c r="D207" i="4"/>
  <c r="D215" i="4"/>
  <c r="D178" i="4"/>
  <c r="D186" i="4"/>
  <c r="D203" i="4"/>
  <c r="D211" i="4"/>
  <c r="D219" i="4"/>
  <c r="D221" i="4"/>
  <c r="D223" i="4"/>
  <c r="D225" i="4"/>
  <c r="D227" i="4"/>
  <c r="D229" i="4"/>
  <c r="D231" i="4"/>
  <c r="D233" i="4"/>
  <c r="D235" i="4"/>
  <c r="C13" i="3"/>
  <c r="D13" i="3" s="1"/>
  <c r="C29" i="3"/>
  <c r="D29" i="3" s="1"/>
  <c r="D58" i="3"/>
  <c r="D62" i="3"/>
  <c r="D66" i="3"/>
  <c r="D70" i="3"/>
  <c r="D74" i="3"/>
  <c r="D78" i="3"/>
  <c r="D82" i="3"/>
  <c r="D86" i="3"/>
  <c r="D90" i="3"/>
  <c r="D21" i="3"/>
  <c r="D6" i="3"/>
  <c r="D9" i="3"/>
  <c r="D14" i="3"/>
  <c r="D17" i="3"/>
  <c r="D22" i="3"/>
  <c r="D25" i="3"/>
  <c r="D30" i="3"/>
  <c r="D33" i="3"/>
  <c r="D38" i="3"/>
  <c r="D41" i="3"/>
  <c r="D37" i="3"/>
  <c r="D5" i="3"/>
  <c r="D43" i="3"/>
  <c r="D45" i="3"/>
  <c r="D47" i="3"/>
  <c r="D49" i="3"/>
  <c r="D51" i="3"/>
  <c r="D53" i="3"/>
  <c r="D55" i="3"/>
  <c r="D57" i="3"/>
  <c r="D59" i="3"/>
  <c r="D61" i="3"/>
  <c r="D63" i="3"/>
  <c r="D65" i="3"/>
  <c r="D67" i="3"/>
  <c r="D69" i="3"/>
  <c r="D71" i="3"/>
  <c r="D73" i="3"/>
  <c r="D75" i="3"/>
  <c r="D77" i="3"/>
  <c r="D79" i="3"/>
  <c r="D81" i="3"/>
  <c r="D83" i="3"/>
  <c r="D85" i="3"/>
  <c r="D87" i="3"/>
  <c r="D89" i="3"/>
  <c r="D91" i="3"/>
  <c r="D93" i="3"/>
  <c r="D113" i="3"/>
  <c r="D202" i="3"/>
  <c r="D98" i="3"/>
  <c r="D101" i="3"/>
  <c r="D106" i="3"/>
  <c r="D117" i="3"/>
  <c r="D121" i="3"/>
  <c r="D126" i="3"/>
  <c r="D201" i="3"/>
  <c r="D206" i="3"/>
  <c r="D94" i="3"/>
  <c r="D97" i="3"/>
  <c r="D110" i="3"/>
  <c r="D119" i="3"/>
  <c r="D130" i="3"/>
  <c r="D134" i="3"/>
  <c r="D138" i="3"/>
  <c r="D142" i="3"/>
  <c r="D146" i="3"/>
  <c r="D150" i="3"/>
  <c r="D154" i="3"/>
  <c r="D158" i="3"/>
  <c r="D162" i="3"/>
  <c r="D166" i="3"/>
  <c r="D170" i="3"/>
  <c r="D174" i="3"/>
  <c r="D178" i="3"/>
  <c r="D182" i="3"/>
  <c r="D186" i="3"/>
  <c r="D190" i="3"/>
  <c r="D194" i="3"/>
  <c r="D205" i="3"/>
  <c r="X206" i="3" l="1"/>
  <c r="O206" i="3"/>
  <c r="X205" i="3"/>
  <c r="O205" i="3"/>
  <c r="X204" i="3"/>
  <c r="O204" i="3"/>
  <c r="X203" i="3"/>
  <c r="O203" i="3"/>
  <c r="X202" i="3"/>
  <c r="O202" i="3"/>
  <c r="X201" i="3"/>
  <c r="O201" i="3"/>
  <c r="X200" i="3"/>
  <c r="O200" i="3"/>
  <c r="X199" i="3"/>
  <c r="O199" i="3"/>
  <c r="X198" i="3"/>
  <c r="O198" i="3"/>
  <c r="X197" i="3"/>
  <c r="O197" i="3"/>
  <c r="X196" i="3"/>
  <c r="O196" i="3"/>
  <c r="X195" i="3"/>
  <c r="O195" i="3"/>
  <c r="X194" i="3"/>
  <c r="O194" i="3"/>
  <c r="X193" i="3"/>
  <c r="O193" i="3"/>
  <c r="X192" i="3"/>
  <c r="O192" i="3"/>
  <c r="X191" i="3"/>
  <c r="O191" i="3"/>
  <c r="X190" i="3"/>
  <c r="O190" i="3"/>
  <c r="X189" i="3"/>
  <c r="O189" i="3"/>
  <c r="X188" i="3"/>
  <c r="O188" i="3"/>
  <c r="X187" i="3"/>
  <c r="O187" i="3"/>
  <c r="X186" i="3"/>
  <c r="O186" i="3"/>
  <c r="X185" i="3"/>
  <c r="O185" i="3"/>
  <c r="X184" i="3"/>
  <c r="O184" i="3"/>
  <c r="X183" i="3"/>
  <c r="O183" i="3"/>
  <c r="X182" i="3"/>
  <c r="O182" i="3"/>
  <c r="X181" i="3"/>
  <c r="O181" i="3"/>
  <c r="X180" i="3"/>
  <c r="O180" i="3"/>
  <c r="X179" i="3"/>
  <c r="O179" i="3"/>
  <c r="X178" i="3"/>
  <c r="O178" i="3"/>
  <c r="X177" i="3"/>
  <c r="O177" i="3"/>
  <c r="X176" i="3"/>
  <c r="O176" i="3"/>
  <c r="X175" i="3"/>
  <c r="O175" i="3"/>
  <c r="X174" i="3"/>
  <c r="O174" i="3"/>
  <c r="X173" i="3"/>
  <c r="O173" i="3"/>
  <c r="X172" i="3"/>
  <c r="O172" i="3"/>
  <c r="X171" i="3"/>
  <c r="O171" i="3"/>
  <c r="X170" i="3"/>
  <c r="O170" i="3"/>
  <c r="X169" i="3"/>
  <c r="O169" i="3"/>
  <c r="X168" i="3"/>
  <c r="O168" i="3"/>
  <c r="X167" i="3"/>
  <c r="O167" i="3"/>
  <c r="X166" i="3"/>
  <c r="O166" i="3"/>
  <c r="X165" i="3"/>
  <c r="O165" i="3"/>
  <c r="X164" i="3"/>
  <c r="O164" i="3"/>
  <c r="X163" i="3"/>
  <c r="O163" i="3"/>
  <c r="X162" i="3"/>
  <c r="O162" i="3"/>
  <c r="X161" i="3"/>
  <c r="O161" i="3"/>
  <c r="X160" i="3"/>
  <c r="O160" i="3"/>
  <c r="X159" i="3"/>
  <c r="O159" i="3"/>
  <c r="X158" i="3"/>
  <c r="O158" i="3"/>
  <c r="X157" i="3"/>
  <c r="O157" i="3"/>
  <c r="X156" i="3"/>
  <c r="O156" i="3"/>
  <c r="X155" i="3"/>
  <c r="O155" i="3"/>
  <c r="X154" i="3"/>
  <c r="O154" i="3"/>
  <c r="X153" i="3"/>
  <c r="O153" i="3"/>
  <c r="X152" i="3"/>
  <c r="O152" i="3"/>
  <c r="X151" i="3"/>
  <c r="O151" i="3"/>
  <c r="X150" i="3"/>
  <c r="O150" i="3"/>
  <c r="X149" i="3"/>
  <c r="O149" i="3"/>
  <c r="X148" i="3"/>
  <c r="O148" i="3"/>
  <c r="X147" i="3"/>
  <c r="O147" i="3"/>
  <c r="X146" i="3"/>
  <c r="O146" i="3"/>
  <c r="X145" i="3"/>
  <c r="O145" i="3"/>
  <c r="X144" i="3"/>
  <c r="O144" i="3"/>
  <c r="X143" i="3"/>
  <c r="O143" i="3"/>
  <c r="X142" i="3"/>
  <c r="O142" i="3"/>
  <c r="X141" i="3"/>
  <c r="O141" i="3"/>
  <c r="X140" i="3"/>
  <c r="O140" i="3"/>
  <c r="X139" i="3"/>
  <c r="O139" i="3"/>
  <c r="X138" i="3"/>
  <c r="O138" i="3"/>
  <c r="X137" i="3"/>
  <c r="O137" i="3"/>
  <c r="X136" i="3"/>
  <c r="O136" i="3"/>
  <c r="X135" i="3"/>
  <c r="O135" i="3"/>
  <c r="X134" i="3"/>
  <c r="O134" i="3"/>
  <c r="X133" i="3"/>
  <c r="O133" i="3"/>
  <c r="X132" i="3"/>
  <c r="O132" i="3"/>
  <c r="X131" i="3"/>
  <c r="O131" i="3"/>
  <c r="X130" i="3"/>
  <c r="O130" i="3"/>
  <c r="X129" i="3"/>
  <c r="O129" i="3"/>
  <c r="X128" i="3"/>
  <c r="O128" i="3"/>
  <c r="X127" i="3"/>
  <c r="O127" i="3"/>
  <c r="X126" i="3"/>
  <c r="O126" i="3"/>
  <c r="X125" i="3"/>
  <c r="O125" i="3"/>
  <c r="X124" i="3"/>
  <c r="O124" i="3"/>
  <c r="X123" i="3"/>
  <c r="O123" i="3"/>
  <c r="X122" i="3"/>
  <c r="O122" i="3"/>
  <c r="X121" i="3"/>
  <c r="O121" i="3"/>
  <c r="X120" i="3"/>
  <c r="O120" i="3"/>
  <c r="X119" i="3"/>
  <c r="O119" i="3"/>
  <c r="X118" i="3"/>
  <c r="O118" i="3"/>
  <c r="Q206" i="3"/>
  <c r="Q205" i="3"/>
  <c r="Q202" i="3"/>
  <c r="Q201" i="3"/>
  <c r="Q197" i="3"/>
  <c r="Q196" i="3"/>
  <c r="Q194" i="3"/>
  <c r="Q193" i="3"/>
  <c r="Q189" i="3"/>
  <c r="Q185" i="3"/>
  <c r="Q182" i="3"/>
  <c r="Q181" i="3"/>
  <c r="Q180" i="3"/>
  <c r="Q178" i="3"/>
  <c r="Q177" i="3"/>
  <c r="Q174" i="3"/>
  <c r="Q173" i="3"/>
  <c r="Q172" i="3"/>
  <c r="Q170" i="3"/>
  <c r="Q168" i="3"/>
  <c r="Q166" i="3"/>
  <c r="Q161" i="3"/>
  <c r="Q156" i="3"/>
  <c r="Q154" i="3"/>
  <c r="Q152" i="3"/>
  <c r="Q151" i="3"/>
  <c r="Q148" i="3"/>
  <c r="Q147" i="3"/>
  <c r="Q145" i="3"/>
  <c r="Q144" i="3"/>
  <c r="Q143" i="3"/>
  <c r="Q140" i="3"/>
  <c r="Q136" i="3"/>
  <c r="Q135" i="3"/>
  <c r="Q133" i="3"/>
  <c r="Q132" i="3"/>
  <c r="Q128" i="3"/>
  <c r="Q125" i="3"/>
  <c r="Q124" i="3"/>
  <c r="Q123" i="3"/>
  <c r="Q121" i="3"/>
  <c r="Q120" i="3"/>
  <c r="W173" i="4"/>
  <c r="V173" i="4"/>
  <c r="N173" i="4"/>
  <c r="W172" i="4"/>
  <c r="V172" i="4"/>
  <c r="N172" i="4"/>
  <c r="W171" i="4"/>
  <c r="V171" i="4"/>
  <c r="N171" i="4"/>
  <c r="W170" i="4"/>
  <c r="V170" i="4"/>
  <c r="N170" i="4"/>
  <c r="W169" i="4"/>
  <c r="V169" i="4"/>
  <c r="N169" i="4"/>
  <c r="W168" i="4"/>
  <c r="V168" i="4"/>
  <c r="N168" i="4"/>
  <c r="W167" i="4"/>
  <c r="V167" i="4"/>
  <c r="N167" i="4"/>
  <c r="F173" i="4"/>
  <c r="C173" i="4"/>
  <c r="B173" i="4"/>
  <c r="A173" i="4"/>
  <c r="F172" i="4"/>
  <c r="C172" i="4"/>
  <c r="B172" i="4"/>
  <c r="A172" i="4"/>
  <c r="F171" i="4"/>
  <c r="C171" i="4"/>
  <c r="B171" i="4"/>
  <c r="A171" i="4"/>
  <c r="F170" i="4"/>
  <c r="C170" i="4"/>
  <c r="B170" i="4"/>
  <c r="A170" i="4"/>
  <c r="F169" i="4"/>
  <c r="C169" i="4"/>
  <c r="B169" i="4"/>
  <c r="A169" i="4"/>
  <c r="F168" i="4"/>
  <c r="C168" i="4"/>
  <c r="B168" i="4"/>
  <c r="A168" i="4"/>
  <c r="F167" i="4"/>
  <c r="C167" i="4"/>
  <c r="B167" i="4"/>
  <c r="A167" i="4"/>
  <c r="D170" i="4" l="1"/>
  <c r="D168" i="4"/>
  <c r="D172" i="4"/>
  <c r="Q179" i="3"/>
  <c r="Q119" i="3"/>
  <c r="Q130" i="3"/>
  <c r="Q160" i="3"/>
  <c r="Q186" i="3"/>
  <c r="Q127" i="3"/>
  <c r="Q159" i="3"/>
  <c r="Q126" i="3"/>
  <c r="Q165" i="3"/>
  <c r="Q191" i="3"/>
  <c r="Q134" i="3"/>
  <c r="Q158" i="3"/>
  <c r="Q164" i="3"/>
  <c r="Q190" i="3"/>
  <c r="Q204" i="3"/>
  <c r="Q157" i="3"/>
  <c r="Q187" i="3"/>
  <c r="Q199" i="3"/>
  <c r="D167" i="4"/>
  <c r="D169" i="4"/>
  <c r="Q118" i="3"/>
  <c r="Q129" i="3"/>
  <c r="Q131" i="3"/>
  <c r="Q137" i="3"/>
  <c r="Q139" i="3"/>
  <c r="Q142" i="3"/>
  <c r="Q149" i="3"/>
  <c r="Q155" i="3"/>
  <c r="Q162" i="3"/>
  <c r="Q163" i="3"/>
  <c r="Q171" i="3"/>
  <c r="Q176" i="3"/>
  <c r="Q184" i="3"/>
  <c r="Q188" i="3"/>
  <c r="Q198" i="3"/>
  <c r="Q203" i="3"/>
  <c r="D171" i="4"/>
  <c r="D173" i="4"/>
  <c r="Q153" i="3"/>
  <c r="Q183" i="3"/>
  <c r="Q141" i="3"/>
  <c r="Q195" i="3"/>
  <c r="Q122" i="3"/>
  <c r="Q150" i="3"/>
  <c r="Q169" i="3"/>
  <c r="Q175" i="3"/>
  <c r="Q192" i="3"/>
  <c r="Q138" i="3"/>
  <c r="Q200" i="3"/>
  <c r="Q146" i="3"/>
  <c r="Q167" i="3"/>
  <c r="A2" i="3"/>
  <c r="W166" i="4"/>
  <c r="V166" i="4"/>
  <c r="N166" i="4"/>
  <c r="W165" i="4"/>
  <c r="V165" i="4"/>
  <c r="N165" i="4"/>
  <c r="W164" i="4"/>
  <c r="V164" i="4"/>
  <c r="N164" i="4"/>
  <c r="W163" i="4"/>
  <c r="V163" i="4"/>
  <c r="N163" i="4"/>
  <c r="W162" i="4"/>
  <c r="V162" i="4"/>
  <c r="N162" i="4"/>
  <c r="W161" i="4"/>
  <c r="V161" i="4"/>
  <c r="N161" i="4"/>
  <c r="W160" i="4"/>
  <c r="V160" i="4"/>
  <c r="N160" i="4"/>
  <c r="W159" i="4"/>
  <c r="V159" i="4"/>
  <c r="N159" i="4"/>
  <c r="W158" i="4"/>
  <c r="V158" i="4"/>
  <c r="N158" i="4"/>
  <c r="W157" i="4"/>
  <c r="V157" i="4"/>
  <c r="N157" i="4"/>
  <c r="W156" i="4"/>
  <c r="V156" i="4"/>
  <c r="N156" i="4"/>
  <c r="W155" i="4"/>
  <c r="V155" i="4"/>
  <c r="N155" i="4"/>
  <c r="W154" i="4"/>
  <c r="V154" i="4"/>
  <c r="N154" i="4"/>
  <c r="W153" i="4"/>
  <c r="V153" i="4"/>
  <c r="N153" i="4"/>
  <c r="W152" i="4"/>
  <c r="V152" i="4"/>
  <c r="N152" i="4"/>
  <c r="W151" i="4"/>
  <c r="V151" i="4"/>
  <c r="N151" i="4"/>
  <c r="W150" i="4"/>
  <c r="V150" i="4"/>
  <c r="N150" i="4"/>
  <c r="W149" i="4"/>
  <c r="V149" i="4"/>
  <c r="N149" i="4"/>
  <c r="W148" i="4"/>
  <c r="V148" i="4"/>
  <c r="N148" i="4"/>
  <c r="W147" i="4"/>
  <c r="V147" i="4"/>
  <c r="N147" i="4"/>
  <c r="W146" i="4"/>
  <c r="V146" i="4"/>
  <c r="N146" i="4"/>
  <c r="W145" i="4"/>
  <c r="V145" i="4"/>
  <c r="N145" i="4"/>
  <c r="W144" i="4"/>
  <c r="V144" i="4"/>
  <c r="N144" i="4"/>
  <c r="W143" i="4"/>
  <c r="V143" i="4"/>
  <c r="N143" i="4"/>
  <c r="W142" i="4"/>
  <c r="V142" i="4"/>
  <c r="N142" i="4"/>
  <c r="W141" i="4"/>
  <c r="V141" i="4"/>
  <c r="N141" i="4"/>
  <c r="W140" i="4"/>
  <c r="V140" i="4"/>
  <c r="N140" i="4"/>
  <c r="W139" i="4"/>
  <c r="V139" i="4"/>
  <c r="N139" i="4"/>
  <c r="W138" i="4"/>
  <c r="V138" i="4"/>
  <c r="N138" i="4"/>
  <c r="W137" i="4"/>
  <c r="V137" i="4"/>
  <c r="N137" i="4"/>
  <c r="W136" i="4"/>
  <c r="V136" i="4"/>
  <c r="N136" i="4"/>
  <c r="W135" i="4"/>
  <c r="V135" i="4"/>
  <c r="N135" i="4"/>
  <c r="W134" i="4"/>
  <c r="V134" i="4"/>
  <c r="N134" i="4"/>
  <c r="W133" i="4"/>
  <c r="V133" i="4"/>
  <c r="N133" i="4"/>
  <c r="W132" i="4"/>
  <c r="V132" i="4"/>
  <c r="N132" i="4"/>
  <c r="W131" i="4"/>
  <c r="V131" i="4"/>
  <c r="N131" i="4"/>
  <c r="W130" i="4"/>
  <c r="V130" i="4"/>
  <c r="N130" i="4"/>
  <c r="W129" i="4"/>
  <c r="V129" i="4"/>
  <c r="N129" i="4"/>
  <c r="W128" i="4"/>
  <c r="V128" i="4"/>
  <c r="N128" i="4"/>
  <c r="W127" i="4"/>
  <c r="V127" i="4"/>
  <c r="N127" i="4"/>
  <c r="W126" i="4"/>
  <c r="V126" i="4"/>
  <c r="N126" i="4"/>
  <c r="W125" i="4"/>
  <c r="V125" i="4"/>
  <c r="N125" i="4"/>
  <c r="W124" i="4"/>
  <c r="V124" i="4"/>
  <c r="N124" i="4"/>
  <c r="W123" i="4"/>
  <c r="V123" i="4"/>
  <c r="N123" i="4"/>
  <c r="W122" i="4"/>
  <c r="V122" i="4"/>
  <c r="N122" i="4"/>
  <c r="W121" i="4"/>
  <c r="V121" i="4"/>
  <c r="N121" i="4"/>
  <c r="W120" i="4"/>
  <c r="V120" i="4"/>
  <c r="N120" i="4"/>
  <c r="W119" i="4"/>
  <c r="V119" i="4"/>
  <c r="N119" i="4"/>
  <c r="W118" i="4"/>
  <c r="V118" i="4"/>
  <c r="N118" i="4"/>
  <c r="W117" i="4"/>
  <c r="V117" i="4"/>
  <c r="N117" i="4"/>
  <c r="W116" i="4"/>
  <c r="V116" i="4"/>
  <c r="N116" i="4"/>
  <c r="W115" i="4"/>
  <c r="V115" i="4"/>
  <c r="N115" i="4"/>
  <c r="W114" i="4"/>
  <c r="V114" i="4"/>
  <c r="N114" i="4"/>
  <c r="W113" i="4"/>
  <c r="V113" i="4"/>
  <c r="N113" i="4"/>
  <c r="W112" i="4"/>
  <c r="V112" i="4"/>
  <c r="N112" i="4"/>
  <c r="W111" i="4"/>
  <c r="V111" i="4"/>
  <c r="N111" i="4"/>
  <c r="W110" i="4"/>
  <c r="V110" i="4"/>
  <c r="N110" i="4"/>
  <c r="W109" i="4"/>
  <c r="V109" i="4"/>
  <c r="N109" i="4"/>
  <c r="W108" i="4"/>
  <c r="V108" i="4"/>
  <c r="N108" i="4"/>
  <c r="W107" i="4"/>
  <c r="V107" i="4"/>
  <c r="N107" i="4"/>
  <c r="W106" i="4"/>
  <c r="V106" i="4"/>
  <c r="N106" i="4"/>
  <c r="W105" i="4"/>
  <c r="V105" i="4"/>
  <c r="N105" i="4"/>
  <c r="W104" i="4"/>
  <c r="V104" i="4"/>
  <c r="N104" i="4"/>
  <c r="W103" i="4"/>
  <c r="V103" i="4"/>
  <c r="N103" i="4"/>
  <c r="W102" i="4"/>
  <c r="V102" i="4"/>
  <c r="N102" i="4"/>
  <c r="W101" i="4"/>
  <c r="V101" i="4"/>
  <c r="N101" i="4"/>
  <c r="W100" i="4"/>
  <c r="V100" i="4"/>
  <c r="N100" i="4"/>
  <c r="W99" i="4"/>
  <c r="V99" i="4"/>
  <c r="N99" i="4"/>
  <c r="W98" i="4"/>
  <c r="V98" i="4"/>
  <c r="N98" i="4"/>
  <c r="W97" i="4"/>
  <c r="V97" i="4"/>
  <c r="N97" i="4"/>
  <c r="W96" i="4"/>
  <c r="V96" i="4"/>
  <c r="N96" i="4"/>
  <c r="W95" i="4"/>
  <c r="V95" i="4"/>
  <c r="N95" i="4"/>
  <c r="W94" i="4"/>
  <c r="V94" i="4"/>
  <c r="N94" i="4"/>
  <c r="W93" i="4"/>
  <c r="V93" i="4"/>
  <c r="N93" i="4"/>
  <c r="W92" i="4"/>
  <c r="V92" i="4"/>
  <c r="N92" i="4"/>
  <c r="W91" i="4"/>
  <c r="V91" i="4"/>
  <c r="N91" i="4"/>
  <c r="W90" i="4"/>
  <c r="V90" i="4"/>
  <c r="N90" i="4"/>
  <c r="W89" i="4"/>
  <c r="V89" i="4"/>
  <c r="N89" i="4"/>
  <c r="W88" i="4"/>
  <c r="V88" i="4"/>
  <c r="N88" i="4"/>
  <c r="W87" i="4"/>
  <c r="V87" i="4"/>
  <c r="N87" i="4"/>
  <c r="W86" i="4"/>
  <c r="V86" i="4"/>
  <c r="N86" i="4"/>
  <c r="W85" i="4"/>
  <c r="V85" i="4"/>
  <c r="N85" i="4"/>
  <c r="W84" i="4"/>
  <c r="V84" i="4"/>
  <c r="N84" i="4"/>
  <c r="W83" i="4"/>
  <c r="V83" i="4"/>
  <c r="N83" i="4"/>
  <c r="W82" i="4"/>
  <c r="V82" i="4"/>
  <c r="N82" i="4"/>
  <c r="W81" i="4"/>
  <c r="V81" i="4"/>
  <c r="N81" i="4"/>
  <c r="W80" i="4"/>
  <c r="V80" i="4"/>
  <c r="N80" i="4"/>
  <c r="W79" i="4"/>
  <c r="V79" i="4"/>
  <c r="N79" i="4"/>
  <c r="W78" i="4"/>
  <c r="V78" i="4"/>
  <c r="N78" i="4"/>
  <c r="W77" i="4"/>
  <c r="V77" i="4"/>
  <c r="N77" i="4"/>
  <c r="W76" i="4"/>
  <c r="V76" i="4"/>
  <c r="N76" i="4"/>
  <c r="W75" i="4"/>
  <c r="V75" i="4"/>
  <c r="N75" i="4"/>
  <c r="W74" i="4"/>
  <c r="V74" i="4"/>
  <c r="N74" i="4"/>
  <c r="W73" i="4"/>
  <c r="V73" i="4"/>
  <c r="N73" i="4"/>
  <c r="W72" i="4"/>
  <c r="V72" i="4"/>
  <c r="N72" i="4"/>
  <c r="W71" i="4"/>
  <c r="V71" i="4"/>
  <c r="N71" i="4"/>
  <c r="W70" i="4"/>
  <c r="V70" i="4"/>
  <c r="N70" i="4"/>
  <c r="W69" i="4"/>
  <c r="V69" i="4"/>
  <c r="N69" i="4"/>
  <c r="W68" i="4"/>
  <c r="V68" i="4"/>
  <c r="N68" i="4"/>
  <c r="W67" i="4"/>
  <c r="V67" i="4"/>
  <c r="N67" i="4"/>
  <c r="W66" i="4"/>
  <c r="V66" i="4"/>
  <c r="N66" i="4"/>
  <c r="W65" i="4"/>
  <c r="V65" i="4"/>
  <c r="N65" i="4"/>
  <c r="W64" i="4"/>
  <c r="V64" i="4"/>
  <c r="N64" i="4"/>
  <c r="W63" i="4"/>
  <c r="V63" i="4"/>
  <c r="N63" i="4"/>
  <c r="W62" i="4"/>
  <c r="V62" i="4"/>
  <c r="N62" i="4"/>
  <c r="W61" i="4"/>
  <c r="V61" i="4"/>
  <c r="N61" i="4"/>
  <c r="W60" i="4"/>
  <c r="V60" i="4"/>
  <c r="N60" i="4"/>
  <c r="W59" i="4"/>
  <c r="V59" i="4"/>
  <c r="N59" i="4"/>
  <c r="W58" i="4"/>
  <c r="V58" i="4"/>
  <c r="N58" i="4"/>
  <c r="W57" i="4"/>
  <c r="V57" i="4"/>
  <c r="N57" i="4"/>
  <c r="W56" i="4"/>
  <c r="V56" i="4"/>
  <c r="N56" i="4"/>
  <c r="W55" i="4"/>
  <c r="V55" i="4"/>
  <c r="N55" i="4"/>
  <c r="W51" i="4"/>
  <c r="V51" i="4"/>
  <c r="N51" i="4"/>
  <c r="W47" i="4"/>
  <c r="V47" i="4"/>
  <c r="N47" i="4"/>
  <c r="W43" i="4"/>
  <c r="V43" i="4"/>
  <c r="N43" i="4"/>
  <c r="W42" i="4"/>
  <c r="V42" i="4"/>
  <c r="N42" i="4"/>
  <c r="W41" i="4"/>
  <c r="V41" i="4"/>
  <c r="N41" i="4"/>
  <c r="W40" i="4"/>
  <c r="V40" i="4"/>
  <c r="N40" i="4"/>
  <c r="W39" i="4"/>
  <c r="V39" i="4"/>
  <c r="N39" i="4"/>
  <c r="W38" i="4"/>
  <c r="V38" i="4"/>
  <c r="N38" i="4"/>
  <c r="W37" i="4"/>
  <c r="V37" i="4"/>
  <c r="N37" i="4"/>
  <c r="W36" i="4"/>
  <c r="V36" i="4"/>
  <c r="N36" i="4"/>
  <c r="W35" i="4"/>
  <c r="V35" i="4"/>
  <c r="N35" i="4"/>
  <c r="W34" i="4"/>
  <c r="V34" i="4"/>
  <c r="N34" i="4"/>
  <c r="W31" i="4"/>
  <c r="V31" i="4"/>
  <c r="N31" i="4"/>
  <c r="W30" i="4"/>
  <c r="V30" i="4"/>
  <c r="N30" i="4"/>
  <c r="W29" i="4"/>
  <c r="V29" i="4"/>
  <c r="N29" i="4"/>
  <c r="W28" i="4"/>
  <c r="V28" i="4"/>
  <c r="N28" i="4"/>
  <c r="W27" i="4"/>
  <c r="V27" i="4"/>
  <c r="N27" i="4"/>
  <c r="W26" i="4"/>
  <c r="V26" i="4"/>
  <c r="N26" i="4"/>
  <c r="W25" i="4"/>
  <c r="V25" i="4"/>
  <c r="N25" i="4"/>
  <c r="W24" i="4"/>
  <c r="V24" i="4"/>
  <c r="N24" i="4"/>
  <c r="W23" i="4"/>
  <c r="V23" i="4"/>
  <c r="N23" i="4"/>
  <c r="W22" i="4"/>
  <c r="V22" i="4"/>
  <c r="N22" i="4"/>
  <c r="W21" i="4"/>
  <c r="V21" i="4"/>
  <c r="N21" i="4"/>
  <c r="W20" i="4"/>
  <c r="V20" i="4"/>
  <c r="N20" i="4"/>
  <c r="W19" i="4"/>
  <c r="V19" i="4"/>
  <c r="N19" i="4"/>
  <c r="W18" i="4"/>
  <c r="V18" i="4"/>
  <c r="N18" i="4"/>
  <c r="W17" i="4"/>
  <c r="V17" i="4"/>
  <c r="N17" i="4"/>
  <c r="W16" i="4"/>
  <c r="V16" i="4"/>
  <c r="N16" i="4"/>
  <c r="W15" i="4"/>
  <c r="V15" i="4"/>
  <c r="N15" i="4"/>
  <c r="W14" i="4"/>
  <c r="V14" i="4"/>
  <c r="N14" i="4"/>
  <c r="W13" i="4"/>
  <c r="V13" i="4"/>
  <c r="N13" i="4"/>
  <c r="W12" i="4"/>
  <c r="V12" i="4"/>
  <c r="N12" i="4"/>
  <c r="W11" i="4"/>
  <c r="V11" i="4"/>
  <c r="N11" i="4"/>
  <c r="W10" i="4"/>
  <c r="V10" i="4"/>
  <c r="N10" i="4"/>
  <c r="W9" i="4"/>
  <c r="V9" i="4"/>
  <c r="N9" i="4"/>
  <c r="W8" i="4"/>
  <c r="V8" i="4"/>
  <c r="N8" i="4"/>
  <c r="W7" i="4"/>
  <c r="V7" i="4"/>
  <c r="N7" i="4"/>
  <c r="W6" i="4"/>
  <c r="V6" i="4"/>
  <c r="N6" i="4"/>
  <c r="W5" i="4"/>
  <c r="V5" i="4"/>
  <c r="N5" i="4"/>
  <c r="W4" i="4"/>
  <c r="V4" i="4"/>
  <c r="N4" i="4"/>
  <c r="W3" i="4"/>
  <c r="V3" i="4"/>
  <c r="N3" i="4"/>
  <c r="A166" i="4"/>
  <c r="A165" i="4"/>
  <c r="A164" i="4"/>
  <c r="A163" i="4"/>
  <c r="A162" i="4"/>
  <c r="A161" i="4"/>
  <c r="A160" i="4"/>
  <c r="A159" i="4"/>
  <c r="A158" i="4"/>
  <c r="A147" i="4"/>
  <c r="A146" i="4"/>
  <c r="A145" i="4"/>
  <c r="A144" i="4"/>
  <c r="A143" i="4"/>
  <c r="A142" i="4"/>
  <c r="A141" i="4"/>
  <c r="A140" i="4"/>
  <c r="A139" i="4"/>
  <c r="A138" i="4"/>
  <c r="A137" i="4"/>
  <c r="A136" i="4"/>
  <c r="A135" i="4"/>
  <c r="A134" i="4"/>
  <c r="A133" i="4"/>
  <c r="A132" i="4"/>
  <c r="A131" i="4"/>
  <c r="A130" i="4"/>
  <c r="A129" i="4"/>
  <c r="A128" i="4"/>
  <c r="A127" i="4"/>
  <c r="A126" i="4"/>
  <c r="A125" i="4"/>
  <c r="A124" i="4"/>
  <c r="A123" i="4"/>
  <c r="A122" i="4"/>
  <c r="A121" i="4"/>
  <c r="A120" i="4"/>
  <c r="A119" i="4"/>
  <c r="A118" i="4"/>
  <c r="A117" i="4"/>
  <c r="A115" i="4"/>
  <c r="A114" i="4"/>
  <c r="A113" i="4"/>
  <c r="A112" i="4"/>
  <c r="A111" i="4"/>
  <c r="A110" i="4"/>
  <c r="A109" i="4"/>
  <c r="A108" i="4"/>
  <c r="A107" i="4"/>
  <c r="A106" i="4"/>
  <c r="A105" i="4"/>
  <c r="A104" i="4"/>
  <c r="A103" i="4"/>
  <c r="A102" i="4"/>
  <c r="A101" i="4"/>
  <c r="A100" i="4"/>
  <c r="A99" i="4"/>
  <c r="A98" i="4"/>
  <c r="A97" i="4"/>
  <c r="A96" i="4"/>
  <c r="A95" i="4"/>
  <c r="A94" i="4"/>
  <c r="A93" i="4"/>
  <c r="A92" i="4"/>
  <c r="A91" i="4"/>
  <c r="A90" i="4"/>
  <c r="A89" i="4"/>
  <c r="A88" i="4"/>
  <c r="A87" i="4"/>
  <c r="A86" i="4"/>
  <c r="A85" i="4"/>
  <c r="A84" i="4"/>
  <c r="A83" i="4"/>
  <c r="A82" i="4"/>
  <c r="A81" i="4"/>
  <c r="A80" i="4"/>
  <c r="A79" i="4"/>
  <c r="A78" i="4"/>
  <c r="A77" i="4"/>
  <c r="A76" i="4"/>
  <c r="A75" i="4"/>
  <c r="A74" i="4"/>
  <c r="A73" i="4"/>
  <c r="A72" i="4"/>
  <c r="A71" i="4"/>
  <c r="A70" i="4"/>
  <c r="A69" i="4"/>
  <c r="A68" i="4"/>
  <c r="A67" i="4"/>
  <c r="A66" i="4"/>
  <c r="A65" i="4"/>
  <c r="A64" i="4"/>
  <c r="A63" i="4"/>
  <c r="A62" i="4"/>
  <c r="A61" i="4"/>
  <c r="A60" i="4"/>
  <c r="A59" i="4"/>
  <c r="A58" i="4"/>
  <c r="A57" i="4"/>
  <c r="A56" i="4"/>
  <c r="A55" i="4"/>
  <c r="A51" i="4"/>
  <c r="A47" i="4"/>
  <c r="A43" i="4"/>
  <c r="A42" i="4"/>
  <c r="A41" i="4"/>
  <c r="A40" i="4"/>
  <c r="A39" i="4"/>
  <c r="A38" i="4"/>
  <c r="A37" i="4"/>
  <c r="A36" i="4"/>
  <c r="A35" i="4"/>
  <c r="A34" i="4"/>
  <c r="A31" i="4"/>
  <c r="A30" i="4"/>
  <c r="A29" i="4"/>
  <c r="A28" i="4"/>
  <c r="A27" i="4"/>
  <c r="A26" i="4"/>
  <c r="A25" i="4"/>
  <c r="A24" i="4"/>
  <c r="A23" i="4"/>
  <c r="A22" i="4"/>
  <c r="A21" i="4"/>
  <c r="A20" i="4"/>
  <c r="A19" i="4"/>
  <c r="A18" i="4"/>
  <c r="A17" i="4"/>
  <c r="A16" i="4"/>
  <c r="A15" i="4"/>
  <c r="A14" i="4"/>
  <c r="A13" i="4"/>
  <c r="A12" i="4"/>
  <c r="A11" i="4"/>
  <c r="A10" i="4"/>
  <c r="A9" i="4"/>
  <c r="A8" i="4"/>
  <c r="A7" i="4"/>
  <c r="A6" i="4"/>
  <c r="A5" i="4"/>
  <c r="A4" i="4"/>
  <c r="A3" i="4"/>
  <c r="F166" i="4" l="1"/>
  <c r="C166" i="4"/>
  <c r="B166" i="4"/>
  <c r="F165" i="4"/>
  <c r="C165" i="4"/>
  <c r="B165" i="4"/>
  <c r="F164" i="4"/>
  <c r="C164" i="4"/>
  <c r="B164" i="4"/>
  <c r="F163" i="4"/>
  <c r="C163" i="4"/>
  <c r="B163" i="4"/>
  <c r="F162" i="4"/>
  <c r="C162" i="4"/>
  <c r="B162" i="4"/>
  <c r="F161" i="4"/>
  <c r="C161" i="4"/>
  <c r="B161" i="4"/>
  <c r="F160" i="4"/>
  <c r="C160" i="4"/>
  <c r="B160" i="4"/>
  <c r="F159" i="4"/>
  <c r="C159" i="4"/>
  <c r="B159" i="4"/>
  <c r="F158" i="4"/>
  <c r="C158" i="4"/>
  <c r="B158" i="4"/>
  <c r="F157" i="4"/>
  <c r="C157" i="4"/>
  <c r="B157" i="4"/>
  <c r="A157" i="4"/>
  <c r="F156" i="4"/>
  <c r="C156" i="4"/>
  <c r="B156" i="4"/>
  <c r="A156" i="4"/>
  <c r="F155" i="4"/>
  <c r="C155" i="4"/>
  <c r="B155" i="4"/>
  <c r="A155" i="4"/>
  <c r="F154" i="4"/>
  <c r="C154" i="4"/>
  <c r="B154" i="4"/>
  <c r="A154" i="4"/>
  <c r="F153" i="4"/>
  <c r="C153" i="4"/>
  <c r="B153" i="4"/>
  <c r="A153" i="4"/>
  <c r="F152" i="4"/>
  <c r="C152" i="4"/>
  <c r="B152" i="4"/>
  <c r="A152" i="4"/>
  <c r="F151" i="4"/>
  <c r="C151" i="4"/>
  <c r="B151" i="4"/>
  <c r="A151" i="4"/>
  <c r="F150" i="4"/>
  <c r="C150" i="4"/>
  <c r="B150" i="4"/>
  <c r="A150" i="4"/>
  <c r="F149" i="4"/>
  <c r="C149" i="4"/>
  <c r="B149" i="4"/>
  <c r="A149" i="4"/>
  <c r="F148" i="4"/>
  <c r="C148" i="4"/>
  <c r="B148" i="4"/>
  <c r="A148" i="4"/>
  <c r="F147" i="4"/>
  <c r="C147" i="4"/>
  <c r="B147" i="4"/>
  <c r="F146" i="4"/>
  <c r="C146" i="4"/>
  <c r="B146" i="4"/>
  <c r="F145" i="4"/>
  <c r="C145" i="4"/>
  <c r="B145" i="4"/>
  <c r="F144" i="4"/>
  <c r="C144" i="4"/>
  <c r="B144" i="4"/>
  <c r="F143" i="4"/>
  <c r="C143" i="4"/>
  <c r="B143" i="4"/>
  <c r="F142" i="4"/>
  <c r="C142" i="4"/>
  <c r="B142" i="4"/>
  <c r="F141" i="4"/>
  <c r="C141" i="4"/>
  <c r="B141" i="4"/>
  <c r="F140" i="4"/>
  <c r="C140" i="4"/>
  <c r="B140" i="4"/>
  <c r="F139" i="4"/>
  <c r="C139" i="4"/>
  <c r="B139" i="4"/>
  <c r="F138" i="4"/>
  <c r="C138" i="4"/>
  <c r="B138" i="4"/>
  <c r="F137" i="4"/>
  <c r="C137" i="4"/>
  <c r="B137" i="4"/>
  <c r="F136" i="4"/>
  <c r="C136" i="4"/>
  <c r="B136" i="4"/>
  <c r="F135" i="4"/>
  <c r="C135" i="4"/>
  <c r="B135" i="4"/>
  <c r="F134" i="4"/>
  <c r="C134" i="4"/>
  <c r="B134" i="4"/>
  <c r="F133" i="4"/>
  <c r="C133" i="4"/>
  <c r="B133" i="4"/>
  <c r="F132" i="4"/>
  <c r="C132" i="4"/>
  <c r="B132" i="4"/>
  <c r="F131" i="4"/>
  <c r="C131" i="4"/>
  <c r="B131" i="4"/>
  <c r="F130" i="4"/>
  <c r="C130" i="4"/>
  <c r="B130" i="4"/>
  <c r="F129" i="4"/>
  <c r="C129" i="4"/>
  <c r="B129" i="4"/>
  <c r="F128" i="4"/>
  <c r="C128" i="4"/>
  <c r="B128" i="4"/>
  <c r="F127" i="4"/>
  <c r="C127" i="4"/>
  <c r="B127" i="4"/>
  <c r="F126" i="4"/>
  <c r="C126" i="4"/>
  <c r="B126" i="4"/>
  <c r="F125" i="4"/>
  <c r="C125" i="4"/>
  <c r="B125" i="4"/>
  <c r="F124" i="4"/>
  <c r="C124" i="4"/>
  <c r="B124" i="4"/>
  <c r="F123" i="4"/>
  <c r="C123" i="4"/>
  <c r="B123" i="4"/>
  <c r="F122" i="4"/>
  <c r="C122" i="4"/>
  <c r="B122" i="4"/>
  <c r="F121" i="4"/>
  <c r="C121" i="4"/>
  <c r="B121" i="4"/>
  <c r="F120" i="4"/>
  <c r="C120" i="4"/>
  <c r="B120" i="4"/>
  <c r="F119" i="4"/>
  <c r="C119" i="4"/>
  <c r="B119" i="4"/>
  <c r="F118" i="4"/>
  <c r="C118" i="4"/>
  <c r="B118" i="4"/>
  <c r="F117" i="4"/>
  <c r="C117" i="4"/>
  <c r="B117" i="4"/>
  <c r="F116" i="4"/>
  <c r="C116" i="4"/>
  <c r="B116" i="4"/>
  <c r="A116" i="4"/>
  <c r="F115" i="4"/>
  <c r="C115" i="4"/>
  <c r="B115" i="4"/>
  <c r="F114" i="4"/>
  <c r="C114" i="4"/>
  <c r="B114" i="4"/>
  <c r="F113" i="4"/>
  <c r="C113" i="4"/>
  <c r="B113" i="4"/>
  <c r="F112" i="4"/>
  <c r="C112" i="4"/>
  <c r="B112" i="4"/>
  <c r="F111" i="4"/>
  <c r="C111" i="4"/>
  <c r="B111" i="4"/>
  <c r="F110" i="4"/>
  <c r="C110" i="4"/>
  <c r="B110" i="4"/>
  <c r="F109" i="4"/>
  <c r="C109" i="4"/>
  <c r="B109" i="4"/>
  <c r="F108" i="4"/>
  <c r="C108" i="4"/>
  <c r="B108" i="4"/>
  <c r="F107" i="4"/>
  <c r="C107" i="4"/>
  <c r="B107" i="4"/>
  <c r="F106" i="4"/>
  <c r="C106" i="4"/>
  <c r="B106" i="4"/>
  <c r="F105" i="4"/>
  <c r="C105" i="4"/>
  <c r="B105" i="4"/>
  <c r="F104" i="4"/>
  <c r="C104" i="4"/>
  <c r="B104" i="4"/>
  <c r="F103" i="4"/>
  <c r="C103" i="4"/>
  <c r="B103" i="4"/>
  <c r="F102" i="4"/>
  <c r="C102" i="4"/>
  <c r="B102" i="4"/>
  <c r="F101" i="4"/>
  <c r="C101" i="4"/>
  <c r="B101" i="4"/>
  <c r="F100" i="4"/>
  <c r="C100" i="4"/>
  <c r="B100" i="4"/>
  <c r="F99" i="4"/>
  <c r="C99" i="4"/>
  <c r="B99" i="4"/>
  <c r="F98" i="4"/>
  <c r="C98" i="4"/>
  <c r="B98" i="4"/>
  <c r="F97" i="4"/>
  <c r="C97" i="4"/>
  <c r="B97" i="4"/>
  <c r="F96" i="4"/>
  <c r="C96" i="4"/>
  <c r="B96" i="4"/>
  <c r="F95" i="4"/>
  <c r="C95" i="4"/>
  <c r="B95" i="4"/>
  <c r="F94" i="4"/>
  <c r="C94" i="4"/>
  <c r="B94" i="4"/>
  <c r="F93" i="4"/>
  <c r="C93" i="4"/>
  <c r="B93" i="4"/>
  <c r="F92" i="4"/>
  <c r="C92" i="4"/>
  <c r="B92" i="4"/>
  <c r="F91" i="4"/>
  <c r="C91" i="4"/>
  <c r="B91" i="4"/>
  <c r="F90" i="4"/>
  <c r="C90" i="4"/>
  <c r="B90" i="4"/>
  <c r="F89" i="4"/>
  <c r="C89" i="4"/>
  <c r="B89" i="4"/>
  <c r="F88" i="4"/>
  <c r="C88" i="4"/>
  <c r="B88" i="4"/>
  <c r="F87" i="4"/>
  <c r="C87" i="4"/>
  <c r="B87" i="4"/>
  <c r="F86" i="4"/>
  <c r="C86" i="4"/>
  <c r="B86" i="4"/>
  <c r="F85" i="4"/>
  <c r="C85" i="4"/>
  <c r="B85" i="4"/>
  <c r="F84" i="4"/>
  <c r="C84" i="4"/>
  <c r="B84" i="4"/>
  <c r="F83" i="4"/>
  <c r="C83" i="4"/>
  <c r="B83" i="4"/>
  <c r="F82" i="4"/>
  <c r="C82" i="4"/>
  <c r="B82" i="4"/>
  <c r="F81" i="4"/>
  <c r="C81" i="4"/>
  <c r="B81" i="4"/>
  <c r="F80" i="4"/>
  <c r="C80" i="4"/>
  <c r="B80" i="4"/>
  <c r="F79" i="4"/>
  <c r="C79" i="4"/>
  <c r="B79" i="4"/>
  <c r="F78" i="4"/>
  <c r="C78" i="4"/>
  <c r="B78" i="4"/>
  <c r="F77" i="4"/>
  <c r="C77" i="4"/>
  <c r="B77" i="4"/>
  <c r="F76" i="4"/>
  <c r="C76" i="4"/>
  <c r="B76" i="4"/>
  <c r="F75" i="4"/>
  <c r="C75" i="4"/>
  <c r="B75" i="4"/>
  <c r="F74" i="4"/>
  <c r="C74" i="4"/>
  <c r="B74" i="4"/>
  <c r="F73" i="4"/>
  <c r="C73" i="4"/>
  <c r="B73" i="4"/>
  <c r="F72" i="4"/>
  <c r="C72" i="4"/>
  <c r="B72" i="4"/>
  <c r="F71" i="4"/>
  <c r="C71" i="4"/>
  <c r="B71" i="4"/>
  <c r="F70" i="4"/>
  <c r="C70" i="4"/>
  <c r="B70" i="4"/>
  <c r="F69" i="4"/>
  <c r="C69" i="4"/>
  <c r="B69" i="4"/>
  <c r="F68" i="4"/>
  <c r="C68" i="4"/>
  <c r="B68" i="4"/>
  <c r="F67" i="4"/>
  <c r="C67" i="4"/>
  <c r="B67" i="4"/>
  <c r="F66" i="4"/>
  <c r="C66" i="4"/>
  <c r="B66" i="4"/>
  <c r="F65" i="4"/>
  <c r="C65" i="4"/>
  <c r="B65" i="4"/>
  <c r="F64" i="4"/>
  <c r="C64" i="4"/>
  <c r="B64" i="4"/>
  <c r="F63" i="4"/>
  <c r="C63" i="4"/>
  <c r="B63" i="4"/>
  <c r="F62" i="4"/>
  <c r="C62" i="4"/>
  <c r="B62" i="4"/>
  <c r="F61" i="4"/>
  <c r="C61" i="4"/>
  <c r="B61" i="4"/>
  <c r="F60" i="4"/>
  <c r="C60" i="4"/>
  <c r="B60" i="4"/>
  <c r="F59" i="4"/>
  <c r="C59" i="4"/>
  <c r="B59" i="4"/>
  <c r="F58" i="4"/>
  <c r="C58" i="4"/>
  <c r="B58" i="4"/>
  <c r="F57" i="4"/>
  <c r="C57" i="4"/>
  <c r="B57" i="4"/>
  <c r="F56" i="4"/>
  <c r="C56" i="4"/>
  <c r="B56" i="4"/>
  <c r="F55" i="4"/>
  <c r="C55" i="4"/>
  <c r="B55" i="4"/>
  <c r="F51" i="4"/>
  <c r="C51" i="4"/>
  <c r="B51" i="4"/>
  <c r="F47" i="4"/>
  <c r="C47" i="4"/>
  <c r="B47" i="4"/>
  <c r="F43" i="4"/>
  <c r="C43" i="4"/>
  <c r="B43" i="4"/>
  <c r="F42" i="4"/>
  <c r="C42" i="4"/>
  <c r="B42" i="4"/>
  <c r="F41" i="4"/>
  <c r="C41" i="4"/>
  <c r="B41" i="4"/>
  <c r="F40" i="4"/>
  <c r="C40" i="4"/>
  <c r="B40" i="4"/>
  <c r="F39" i="4"/>
  <c r="C39" i="4"/>
  <c r="B39" i="4"/>
  <c r="F38" i="4"/>
  <c r="C38" i="4"/>
  <c r="B38" i="4"/>
  <c r="F37" i="4"/>
  <c r="C37" i="4"/>
  <c r="B37" i="4"/>
  <c r="F36" i="4"/>
  <c r="C36" i="4"/>
  <c r="B36" i="4"/>
  <c r="F35" i="4"/>
  <c r="C35" i="4"/>
  <c r="B35" i="4"/>
  <c r="F34" i="4"/>
  <c r="C34" i="4"/>
  <c r="B34" i="4"/>
  <c r="F31" i="4"/>
  <c r="C31" i="4"/>
  <c r="B31" i="4"/>
  <c r="F30" i="4"/>
  <c r="C30" i="4"/>
  <c r="B30" i="4"/>
  <c r="F29" i="4"/>
  <c r="C29" i="4"/>
  <c r="B29" i="4"/>
  <c r="F28" i="4"/>
  <c r="C28" i="4"/>
  <c r="B28" i="4"/>
  <c r="F27" i="4"/>
  <c r="C27" i="4"/>
  <c r="B27" i="4"/>
  <c r="F26" i="4"/>
  <c r="C26" i="4"/>
  <c r="B26" i="4"/>
  <c r="F25" i="4"/>
  <c r="C25" i="4"/>
  <c r="B25" i="4"/>
  <c r="F24" i="4"/>
  <c r="C24" i="4"/>
  <c r="B24" i="4"/>
  <c r="F23" i="4"/>
  <c r="C23" i="4"/>
  <c r="B23" i="4"/>
  <c r="F22" i="4"/>
  <c r="C22" i="4"/>
  <c r="B22" i="4"/>
  <c r="F21" i="4"/>
  <c r="C21" i="4"/>
  <c r="B21" i="4"/>
  <c r="F20" i="4"/>
  <c r="C20" i="4"/>
  <c r="B20" i="4"/>
  <c r="F19" i="4"/>
  <c r="C19" i="4"/>
  <c r="B19" i="4"/>
  <c r="F18" i="4"/>
  <c r="C18" i="4"/>
  <c r="B18" i="4"/>
  <c r="F17" i="4"/>
  <c r="C17" i="4"/>
  <c r="B17" i="4"/>
  <c r="F16" i="4"/>
  <c r="C16" i="4"/>
  <c r="B16" i="4"/>
  <c r="F15" i="4"/>
  <c r="C15" i="4"/>
  <c r="B15" i="4"/>
  <c r="F14" i="4"/>
  <c r="C14" i="4"/>
  <c r="B14" i="4"/>
  <c r="F13" i="4"/>
  <c r="C13" i="4"/>
  <c r="B13" i="4"/>
  <c r="F12" i="4"/>
  <c r="C12" i="4"/>
  <c r="B12" i="4"/>
  <c r="F11" i="4"/>
  <c r="C11" i="4"/>
  <c r="B11" i="4"/>
  <c r="F10" i="4"/>
  <c r="C10" i="4"/>
  <c r="B10" i="4"/>
  <c r="F9" i="4"/>
  <c r="C9" i="4"/>
  <c r="B9" i="4"/>
  <c r="F8" i="4"/>
  <c r="C8" i="4"/>
  <c r="B8" i="4"/>
  <c r="F7" i="4"/>
  <c r="C7" i="4"/>
  <c r="B7" i="4"/>
  <c r="F6" i="4"/>
  <c r="C6" i="4"/>
  <c r="B6" i="4"/>
  <c r="F5" i="4"/>
  <c r="C5" i="4"/>
  <c r="B5" i="4"/>
  <c r="F4" i="4"/>
  <c r="C4" i="4"/>
  <c r="B4" i="4"/>
  <c r="F3" i="4"/>
  <c r="C3" i="4"/>
  <c r="B3" i="4"/>
  <c r="D34" i="4" l="1"/>
  <c r="D9" i="4"/>
  <c r="D17" i="4"/>
  <c r="D25" i="4"/>
  <c r="D41" i="4"/>
  <c r="D57" i="4"/>
  <c r="D89" i="4"/>
  <c r="D145" i="4"/>
  <c r="D8" i="4"/>
  <c r="D16" i="4"/>
  <c r="D24" i="4"/>
  <c r="D40" i="4"/>
  <c r="D88" i="4"/>
  <c r="D136" i="4"/>
  <c r="D144" i="4"/>
  <c r="D139" i="4"/>
  <c r="D38" i="4"/>
  <c r="D78" i="4"/>
  <c r="D165" i="4"/>
  <c r="D65" i="4"/>
  <c r="D152" i="4"/>
  <c r="D64" i="4"/>
  <c r="D69" i="4"/>
  <c r="D85" i="4"/>
  <c r="D101" i="4"/>
  <c r="D109" i="4"/>
  <c r="D141" i="4"/>
  <c r="D63" i="4"/>
  <c r="D93" i="4"/>
  <c r="D117" i="4"/>
  <c r="D35" i="4"/>
  <c r="D37" i="4"/>
  <c r="D68" i="4"/>
  <c r="D84" i="4"/>
  <c r="D58" i="4"/>
  <c r="D42" i="4"/>
  <c r="D128" i="4"/>
  <c r="D160" i="4"/>
  <c r="D143" i="4"/>
  <c r="D39" i="4"/>
  <c r="D56" i="4"/>
  <c r="D67" i="4"/>
  <c r="D149" i="4"/>
  <c r="D159" i="4"/>
  <c r="D59" i="4"/>
  <c r="D151" i="4"/>
  <c r="D5" i="4"/>
  <c r="D13" i="4"/>
  <c r="D21" i="4"/>
  <c r="D30" i="4"/>
  <c r="D47" i="4"/>
  <c r="D55" i="4"/>
  <c r="D66" i="4"/>
  <c r="D74" i="4"/>
  <c r="D76" i="4"/>
  <c r="D133" i="4"/>
  <c r="D157" i="4"/>
  <c r="D80" i="4"/>
  <c r="D60" i="4"/>
  <c r="D4" i="4"/>
  <c r="D12" i="4"/>
  <c r="D20" i="4"/>
  <c r="D28" i="4"/>
  <c r="D73" i="4"/>
  <c r="D130" i="4"/>
  <c r="D137" i="4"/>
  <c r="D146" i="4"/>
  <c r="D162" i="4"/>
  <c r="D79" i="4"/>
  <c r="D132" i="4"/>
  <c r="D7" i="4"/>
  <c r="D15" i="4"/>
  <c r="D23" i="4"/>
  <c r="D62" i="4"/>
  <c r="D77" i="4"/>
  <c r="D96" i="4"/>
  <c r="D104" i="4"/>
  <c r="D112" i="4"/>
  <c r="D129" i="4"/>
  <c r="D131" i="4"/>
  <c r="D161" i="4"/>
  <c r="D163" i="4"/>
  <c r="D6" i="4"/>
  <c r="D14" i="4"/>
  <c r="D22" i="4"/>
  <c r="D31" i="4"/>
  <c r="D43" i="4"/>
  <c r="D61" i="4"/>
  <c r="D86" i="4"/>
  <c r="D87" i="4"/>
  <c r="D138" i="4"/>
  <c r="D158" i="4"/>
  <c r="D127" i="4"/>
  <c r="D147" i="4"/>
  <c r="D75" i="4"/>
  <c r="D3" i="4"/>
  <c r="D11" i="4"/>
  <c r="D19" i="4"/>
  <c r="D27" i="4"/>
  <c r="D29" i="4"/>
  <c r="D82" i="4"/>
  <c r="D92" i="4"/>
  <c r="D100" i="4"/>
  <c r="D108" i="4"/>
  <c r="D116" i="4"/>
  <c r="D154" i="4"/>
  <c r="D10" i="4"/>
  <c r="D18" i="4"/>
  <c r="D26" i="4"/>
  <c r="D36" i="4"/>
  <c r="D51" i="4"/>
  <c r="D70" i="4"/>
  <c r="D72" i="4"/>
  <c r="D81" i="4"/>
  <c r="D83" i="4"/>
  <c r="D135" i="4"/>
  <c r="D153" i="4"/>
  <c r="D155" i="4"/>
  <c r="D71" i="4"/>
  <c r="D91" i="4"/>
  <c r="D99" i="4"/>
  <c r="D107" i="4"/>
  <c r="D115" i="4"/>
  <c r="D120" i="4"/>
  <c r="D122" i="4"/>
  <c r="D124" i="4"/>
  <c r="D126" i="4"/>
  <c r="D134" i="4"/>
  <c r="D142" i="4"/>
  <c r="D150" i="4"/>
  <c r="D164" i="4"/>
  <c r="D90" i="4"/>
  <c r="D98" i="4"/>
  <c r="D106" i="4"/>
  <c r="D114" i="4"/>
  <c r="D140" i="4"/>
  <c r="D148" i="4"/>
  <c r="D166" i="4"/>
  <c r="D95" i="4"/>
  <c r="D103" i="4"/>
  <c r="D111" i="4"/>
  <c r="D119" i="4"/>
  <c r="D121" i="4"/>
  <c r="D123" i="4"/>
  <c r="D125" i="4"/>
  <c r="D97" i="4"/>
  <c r="D105" i="4"/>
  <c r="D113" i="4"/>
  <c r="D94" i="4"/>
  <c r="D102" i="4"/>
  <c r="D110" i="4"/>
  <c r="D118" i="4"/>
  <c r="D156" i="4"/>
  <c r="X117" i="3" l="1"/>
  <c r="O117" i="3"/>
  <c r="X116" i="3"/>
  <c r="O116" i="3"/>
  <c r="X115" i="3"/>
  <c r="O115" i="3"/>
  <c r="X114" i="3"/>
  <c r="O114" i="3"/>
  <c r="X113" i="3"/>
  <c r="O113" i="3"/>
  <c r="X112" i="3"/>
  <c r="O112" i="3"/>
  <c r="X111" i="3"/>
  <c r="O111" i="3"/>
  <c r="X110" i="3"/>
  <c r="O110" i="3"/>
  <c r="X109" i="3"/>
  <c r="O109" i="3"/>
  <c r="X108" i="3"/>
  <c r="O108" i="3"/>
  <c r="X107" i="3"/>
  <c r="O107" i="3"/>
  <c r="X106" i="3"/>
  <c r="O106" i="3"/>
  <c r="X105" i="3"/>
  <c r="O105" i="3"/>
  <c r="X104" i="3"/>
  <c r="O104" i="3"/>
  <c r="X103" i="3"/>
  <c r="O103" i="3"/>
  <c r="X102" i="3"/>
  <c r="O102" i="3"/>
  <c r="X101" i="3"/>
  <c r="O101" i="3"/>
  <c r="X100" i="3"/>
  <c r="O100" i="3"/>
  <c r="X99" i="3"/>
  <c r="O99" i="3"/>
  <c r="X98" i="3"/>
  <c r="O98" i="3"/>
  <c r="X97" i="3"/>
  <c r="O97" i="3"/>
  <c r="X96" i="3"/>
  <c r="O96" i="3"/>
  <c r="X95" i="3"/>
  <c r="O95" i="3"/>
  <c r="X94" i="3"/>
  <c r="O94" i="3"/>
  <c r="X93" i="3"/>
  <c r="O93" i="3"/>
  <c r="X92" i="3"/>
  <c r="O92" i="3"/>
  <c r="Q116" i="3"/>
  <c r="Q113" i="3"/>
  <c r="Q111" i="3"/>
  <c r="Q109" i="3"/>
  <c r="Q105" i="3"/>
  <c r="Q103" i="3"/>
  <c r="Q101" i="3"/>
  <c r="Q97" i="3"/>
  <c r="Q93" i="3" l="1"/>
  <c r="Q102" i="3"/>
  <c r="Q96" i="3"/>
  <c r="Q117" i="3"/>
  <c r="Q114" i="3"/>
  <c r="Q110" i="3"/>
  <c r="Q94" i="3"/>
  <c r="Q104" i="3"/>
  <c r="Q112" i="3"/>
  <c r="Q99" i="3"/>
  <c r="Q107" i="3"/>
  <c r="Q115" i="3"/>
  <c r="Q92" i="3"/>
  <c r="Q100" i="3"/>
  <c r="Q108" i="3"/>
  <c r="Q95" i="3"/>
  <c r="Q98" i="3"/>
  <c r="Q106" i="3"/>
  <c r="B2" i="4" l="1"/>
  <c r="N2" i="4"/>
  <c r="Q91" i="3" l="1"/>
  <c r="Q90" i="3"/>
  <c r="Q86" i="3"/>
  <c r="Q73" i="3"/>
  <c r="Q69" i="3"/>
  <c r="Q67" i="3"/>
  <c r="Q63" i="3"/>
  <c r="Q61" i="3"/>
  <c r="Q55" i="3"/>
  <c r="Q53" i="3"/>
  <c r="Q46" i="3"/>
  <c r="Q26" i="3"/>
  <c r="Q23" i="3"/>
  <c r="Q21" i="3"/>
  <c r="Q17" i="3"/>
  <c r="Q16" i="3"/>
  <c r="Q8" i="3"/>
  <c r="X91" i="3"/>
  <c r="O91" i="3"/>
  <c r="X90" i="3"/>
  <c r="O90" i="3"/>
  <c r="X89" i="3"/>
  <c r="O89" i="3"/>
  <c r="X88" i="3"/>
  <c r="O88" i="3"/>
  <c r="X87" i="3"/>
  <c r="O87" i="3"/>
  <c r="X86" i="3"/>
  <c r="O86" i="3"/>
  <c r="X85" i="3"/>
  <c r="O85" i="3"/>
  <c r="X84" i="3"/>
  <c r="O84" i="3"/>
  <c r="X83" i="3"/>
  <c r="O83" i="3"/>
  <c r="X82" i="3"/>
  <c r="O82" i="3"/>
  <c r="X81" i="3"/>
  <c r="O81" i="3"/>
  <c r="X80" i="3"/>
  <c r="O80" i="3"/>
  <c r="X79" i="3"/>
  <c r="O79" i="3"/>
  <c r="X78" i="3"/>
  <c r="O78" i="3"/>
  <c r="X77" i="3"/>
  <c r="O77" i="3"/>
  <c r="X76" i="3"/>
  <c r="O76" i="3"/>
  <c r="X75" i="3"/>
  <c r="O75" i="3"/>
  <c r="X74" i="3"/>
  <c r="O74" i="3"/>
  <c r="X73" i="3"/>
  <c r="O73" i="3"/>
  <c r="X72" i="3"/>
  <c r="O72" i="3"/>
  <c r="X71" i="3"/>
  <c r="O71" i="3"/>
  <c r="X70" i="3"/>
  <c r="O70" i="3"/>
  <c r="X69" i="3"/>
  <c r="O69" i="3"/>
  <c r="X68" i="3"/>
  <c r="O68" i="3"/>
  <c r="X67" i="3"/>
  <c r="O67" i="3"/>
  <c r="X66" i="3"/>
  <c r="O66" i="3"/>
  <c r="X65" i="3"/>
  <c r="O65" i="3"/>
  <c r="X64" i="3"/>
  <c r="O64" i="3"/>
  <c r="X63" i="3"/>
  <c r="O63" i="3"/>
  <c r="X62" i="3"/>
  <c r="O62" i="3"/>
  <c r="X61" i="3"/>
  <c r="O61" i="3"/>
  <c r="X60" i="3"/>
  <c r="O60" i="3"/>
  <c r="X59" i="3"/>
  <c r="O59" i="3"/>
  <c r="X58" i="3"/>
  <c r="O58" i="3"/>
  <c r="X57" i="3"/>
  <c r="O57" i="3"/>
  <c r="X56" i="3"/>
  <c r="O56" i="3"/>
  <c r="X55" i="3"/>
  <c r="O55" i="3"/>
  <c r="X54" i="3"/>
  <c r="O54" i="3"/>
  <c r="X53" i="3"/>
  <c r="O53" i="3"/>
  <c r="X52" i="3"/>
  <c r="O52" i="3"/>
  <c r="X51" i="3"/>
  <c r="O51" i="3"/>
  <c r="X50" i="3"/>
  <c r="O50" i="3"/>
  <c r="X49" i="3"/>
  <c r="O49" i="3"/>
  <c r="X48" i="3"/>
  <c r="O48" i="3"/>
  <c r="X47" i="3"/>
  <c r="O47" i="3"/>
  <c r="X46" i="3"/>
  <c r="O46" i="3"/>
  <c r="X45" i="3"/>
  <c r="O45" i="3"/>
  <c r="X44" i="3"/>
  <c r="O44" i="3"/>
  <c r="X43" i="3"/>
  <c r="O43" i="3"/>
  <c r="X42" i="3"/>
  <c r="O42" i="3"/>
  <c r="X41" i="3"/>
  <c r="O41" i="3"/>
  <c r="X40" i="3"/>
  <c r="O40" i="3"/>
  <c r="X39" i="3"/>
  <c r="O39" i="3"/>
  <c r="X38" i="3"/>
  <c r="O38" i="3"/>
  <c r="X37" i="3"/>
  <c r="O37" i="3"/>
  <c r="X36" i="3"/>
  <c r="O36" i="3"/>
  <c r="X35" i="3"/>
  <c r="O35" i="3"/>
  <c r="X34" i="3"/>
  <c r="O34" i="3"/>
  <c r="X33" i="3"/>
  <c r="O33" i="3"/>
  <c r="X32" i="3"/>
  <c r="O32" i="3"/>
  <c r="X31" i="3"/>
  <c r="O31" i="3"/>
  <c r="X30" i="3"/>
  <c r="O30" i="3"/>
  <c r="X29" i="3"/>
  <c r="O29" i="3"/>
  <c r="X28" i="3"/>
  <c r="O28" i="3"/>
  <c r="X27" i="3"/>
  <c r="O27" i="3"/>
  <c r="X26" i="3"/>
  <c r="O26" i="3"/>
  <c r="X25" i="3"/>
  <c r="O25" i="3"/>
  <c r="X24" i="3"/>
  <c r="O24" i="3"/>
  <c r="X23" i="3"/>
  <c r="O23" i="3"/>
  <c r="X22" i="3"/>
  <c r="O22" i="3"/>
  <c r="X21" i="3"/>
  <c r="O21" i="3"/>
  <c r="X20" i="3"/>
  <c r="O20" i="3"/>
  <c r="X19" i="3"/>
  <c r="O19" i="3"/>
  <c r="X18" i="3"/>
  <c r="O18" i="3"/>
  <c r="X17" i="3"/>
  <c r="O17" i="3"/>
  <c r="X16" i="3"/>
  <c r="O16" i="3"/>
  <c r="X15" i="3"/>
  <c r="O15" i="3"/>
  <c r="X14" i="3"/>
  <c r="O14" i="3"/>
  <c r="X13" i="3"/>
  <c r="O13" i="3"/>
  <c r="X12" i="3"/>
  <c r="O12" i="3"/>
  <c r="X11" i="3"/>
  <c r="O11" i="3"/>
  <c r="X10" i="3"/>
  <c r="O10" i="3"/>
  <c r="X9" i="3"/>
  <c r="O9" i="3"/>
  <c r="X8" i="3"/>
  <c r="O8" i="3"/>
  <c r="X7" i="3"/>
  <c r="O7" i="3"/>
  <c r="X6" i="3"/>
  <c r="O6" i="3"/>
  <c r="X5" i="3"/>
  <c r="O5" i="3"/>
  <c r="X4" i="3"/>
  <c r="O4" i="3"/>
  <c r="X3" i="3"/>
  <c r="O3" i="3"/>
  <c r="Q65" i="3" l="1"/>
  <c r="Q33" i="3"/>
  <c r="Q41" i="3"/>
  <c r="Q6" i="3"/>
  <c r="Q14" i="3"/>
  <c r="Q25" i="3"/>
  <c r="Q37" i="3"/>
  <c r="Q45" i="3"/>
  <c r="Q40" i="3"/>
  <c r="Q83" i="3"/>
  <c r="Q75" i="3"/>
  <c r="Q43" i="3"/>
  <c r="Q79" i="3"/>
  <c r="Q59" i="3"/>
  <c r="Q87" i="3"/>
  <c r="Q44" i="3"/>
  <c r="Q28" i="3"/>
  <c r="Q20" i="3"/>
  <c r="Q48" i="3"/>
  <c r="Q36" i="3"/>
  <c r="Q84" i="3"/>
  <c r="Q5" i="3"/>
  <c r="Q52" i="3"/>
  <c r="Q68" i="3"/>
  <c r="Q56" i="3"/>
  <c r="Q9" i="3"/>
  <c r="Q72" i="3"/>
  <c r="Q60" i="3"/>
  <c r="Q64" i="3"/>
  <c r="Q11" i="3"/>
  <c r="Q15" i="3"/>
  <c r="Q78" i="3"/>
  <c r="Q3" i="3"/>
  <c r="Q82" i="3"/>
  <c r="Q30" i="3"/>
  <c r="Q18" i="3"/>
  <c r="Q34" i="3"/>
  <c r="Q49" i="3"/>
  <c r="Q88" i="3"/>
  <c r="Q22" i="3"/>
  <c r="Q38" i="3"/>
  <c r="Q70" i="3"/>
  <c r="Q85" i="3"/>
  <c r="Q62" i="3"/>
  <c r="Q50" i="3"/>
  <c r="Q89" i="3"/>
  <c r="Q31" i="3"/>
  <c r="Q81" i="3"/>
  <c r="Q12" i="3"/>
  <c r="Q54" i="3"/>
  <c r="Q57" i="3"/>
  <c r="Q4" i="3"/>
  <c r="Q76" i="3"/>
  <c r="Q7" i="3"/>
  <c r="Q39" i="3"/>
  <c r="Q47" i="3"/>
  <c r="Q71" i="3"/>
  <c r="Q10" i="3"/>
  <c r="Q42" i="3"/>
  <c r="Q58" i="3"/>
  <c r="Q66" i="3"/>
  <c r="Q74" i="3"/>
  <c r="Q13" i="3"/>
  <c r="Q29" i="3"/>
  <c r="Q77" i="3"/>
  <c r="Q24" i="3"/>
  <c r="Q32" i="3"/>
  <c r="Q80" i="3"/>
  <c r="Q19" i="3"/>
  <c r="Q27" i="3"/>
  <c r="Q35" i="3"/>
  <c r="Q51" i="3"/>
  <c r="A2" i="4" l="1"/>
  <c r="F2" i="4" l="1"/>
  <c r="W2" i="4"/>
  <c r="O2" i="3" l="1"/>
  <c r="X2" i="3"/>
  <c r="B2" i="3"/>
  <c r="Q2" i="3" s="1"/>
  <c r="C2" i="3" l="1"/>
  <c r="D2" i="3" s="1"/>
  <c r="F15" i="7"/>
  <c r="F16" i="7"/>
  <c r="F12" i="7"/>
  <c r="F13" i="7"/>
  <c r="E299" i="3" l="1"/>
  <c r="E298" i="3"/>
  <c r="E332" i="3"/>
  <c r="E374" i="3"/>
  <c r="E347" i="3"/>
  <c r="E367" i="3"/>
  <c r="E355" i="3"/>
  <c r="E327" i="3"/>
  <c r="E375" i="3"/>
  <c r="E302" i="3"/>
  <c r="E395" i="3"/>
  <c r="E354" i="3"/>
  <c r="E333" i="3"/>
  <c r="E360" i="3"/>
  <c r="E396" i="3"/>
  <c r="E312" i="3"/>
  <c r="E324" i="3"/>
  <c r="E339" i="3"/>
  <c r="E314" i="3"/>
  <c r="E328" i="3"/>
  <c r="E370" i="3"/>
  <c r="E390" i="3"/>
  <c r="E304" i="3"/>
  <c r="E357" i="3"/>
  <c r="E352" i="3"/>
  <c r="E325" i="3"/>
  <c r="E397" i="3"/>
  <c r="E372" i="3"/>
  <c r="E388" i="3"/>
  <c r="E353" i="3"/>
  <c r="E316" i="3"/>
  <c r="E306" i="3"/>
  <c r="E381" i="3"/>
  <c r="E382" i="3"/>
  <c r="E337" i="3"/>
  <c r="E364" i="3"/>
  <c r="E366" i="3"/>
  <c r="E321" i="3"/>
  <c r="E311" i="3"/>
  <c r="E391" i="3"/>
  <c r="E330" i="3"/>
  <c r="E392" i="3"/>
  <c r="E356" i="3"/>
  <c r="E350" i="3"/>
  <c r="E308" i="3"/>
  <c r="E373" i="3"/>
  <c r="E348" i="3"/>
  <c r="E320" i="3"/>
  <c r="E358" i="3"/>
  <c r="E343" i="3"/>
  <c r="E319" i="3"/>
  <c r="E378" i="3"/>
  <c r="E386" i="3"/>
  <c r="E305" i="3"/>
  <c r="E394" i="3"/>
  <c r="E340" i="3"/>
  <c r="E393" i="3"/>
  <c r="E313" i="3"/>
  <c r="E341" i="3"/>
  <c r="E300" i="3"/>
  <c r="E336" i="3"/>
  <c r="E307" i="3"/>
  <c r="E387" i="3"/>
  <c r="E329" i="3"/>
  <c r="E310" i="3"/>
  <c r="E389" i="3"/>
  <c r="E351" i="3"/>
  <c r="E359" i="3"/>
  <c r="E365" i="3"/>
  <c r="E342" i="3"/>
  <c r="E345" i="3"/>
  <c r="E361" i="3"/>
  <c r="E380" i="3"/>
  <c r="E309" i="3"/>
  <c r="E400" i="3"/>
  <c r="E379" i="3"/>
  <c r="E335" i="3"/>
  <c r="E338" i="3"/>
  <c r="E334" i="3"/>
  <c r="E346" i="3"/>
  <c r="E318" i="3"/>
  <c r="E363" i="3"/>
  <c r="E323" i="3"/>
  <c r="E317" i="3"/>
  <c r="E344" i="3"/>
  <c r="E369" i="3"/>
  <c r="E368" i="3"/>
  <c r="E322" i="3"/>
  <c r="E349" i="3"/>
  <c r="E399" i="3"/>
  <c r="E301" i="3"/>
  <c r="E398" i="3"/>
  <c r="E383" i="3"/>
  <c r="E385" i="3"/>
  <c r="E326" i="3"/>
  <c r="E362" i="3"/>
  <c r="E371" i="3"/>
  <c r="E377" i="3"/>
  <c r="E315" i="3"/>
  <c r="E331" i="3"/>
  <c r="E384" i="3"/>
  <c r="E303" i="3"/>
  <c r="E376" i="3"/>
  <c r="E265" i="3"/>
  <c r="E274" i="3"/>
  <c r="E297" i="3"/>
  <c r="E281" i="3"/>
  <c r="E278" i="3"/>
  <c r="E296" i="3"/>
  <c r="E291" i="3"/>
  <c r="E283" i="3"/>
  <c r="E290" i="3"/>
  <c r="E289" i="3"/>
  <c r="E286" i="3"/>
  <c r="E276" i="3"/>
  <c r="E267" i="3"/>
  <c r="E279" i="3"/>
  <c r="E282" i="3"/>
  <c r="E275" i="3"/>
  <c r="E270" i="3"/>
  <c r="E268" i="3"/>
  <c r="E288" i="3"/>
  <c r="E284" i="3"/>
  <c r="E269" i="3"/>
  <c r="E292" i="3"/>
  <c r="E266" i="3"/>
  <c r="E285" i="3"/>
  <c r="E272" i="3"/>
  <c r="E293" i="3"/>
  <c r="E271" i="3"/>
  <c r="E295" i="3"/>
  <c r="E280" i="3"/>
  <c r="E294" i="3"/>
  <c r="E273" i="3"/>
  <c r="E277" i="3"/>
  <c r="E287" i="3"/>
  <c r="E255" i="3"/>
  <c r="E219" i="3"/>
  <c r="E216" i="3"/>
  <c r="E234" i="3"/>
  <c r="E262" i="3"/>
  <c r="E247" i="3"/>
  <c r="E238" i="3"/>
  <c r="E257" i="3"/>
  <c r="E218" i="3"/>
  <c r="E249" i="3"/>
  <c r="E228" i="3"/>
  <c r="E223" i="3"/>
  <c r="E245" i="3"/>
  <c r="E209" i="3"/>
  <c r="E217" i="3"/>
  <c r="E246" i="3"/>
  <c r="E236" i="3"/>
  <c r="E221" i="3"/>
  <c r="E220" i="3"/>
  <c r="E254" i="3"/>
  <c r="E237" i="3"/>
  <c r="E214" i="3"/>
  <c r="E263" i="3"/>
  <c r="E227" i="3"/>
  <c r="E230" i="3"/>
  <c r="E210" i="3"/>
  <c r="E241" i="3"/>
  <c r="E229" i="3"/>
  <c r="E258" i="3"/>
  <c r="E242" i="3"/>
  <c r="E213" i="3"/>
  <c r="E240" i="3"/>
  <c r="E207" i="3"/>
  <c r="E232" i="3"/>
  <c r="E212" i="3"/>
  <c r="E256" i="3"/>
  <c r="E250" i="3"/>
  <c r="E225" i="3"/>
  <c r="E233" i="3"/>
  <c r="E248" i="3"/>
  <c r="E239" i="3"/>
  <c r="E215" i="3"/>
  <c r="E243" i="3"/>
  <c r="E226" i="3"/>
  <c r="E264" i="3"/>
  <c r="E252" i="3"/>
  <c r="E208" i="3"/>
  <c r="E211" i="3"/>
  <c r="E251" i="3"/>
  <c r="E253" i="3"/>
  <c r="E231" i="3"/>
  <c r="E260" i="3"/>
  <c r="E244" i="3"/>
  <c r="E235" i="3"/>
  <c r="E259" i="3"/>
  <c r="E222" i="3"/>
  <c r="E224" i="3"/>
  <c r="E261" i="3"/>
  <c r="E4" i="3"/>
  <c r="E11" i="3"/>
  <c r="E3" i="3"/>
  <c r="E12" i="3"/>
  <c r="E13" i="3"/>
  <c r="E17" i="3"/>
  <c r="E114" i="3"/>
  <c r="E164" i="3"/>
  <c r="E197" i="3"/>
  <c r="E177" i="3"/>
  <c r="E148" i="3"/>
  <c r="E55" i="3"/>
  <c r="E62" i="3"/>
  <c r="E178" i="3"/>
  <c r="E146" i="3"/>
  <c r="E94" i="3"/>
  <c r="E113" i="3"/>
  <c r="E85" i="3"/>
  <c r="E53" i="3"/>
  <c r="E161" i="3"/>
  <c r="E14" i="3"/>
  <c r="E84" i="3"/>
  <c r="E52" i="3"/>
  <c r="E159" i="3"/>
  <c r="E7" i="3"/>
  <c r="E117" i="3"/>
  <c r="E70" i="3"/>
  <c r="E194" i="3"/>
  <c r="E168" i="3"/>
  <c r="E136" i="3"/>
  <c r="E124" i="3"/>
  <c r="E102" i="3"/>
  <c r="E83" i="3"/>
  <c r="E51" i="3"/>
  <c r="E111" i="3"/>
  <c r="E32" i="3"/>
  <c r="E82" i="3"/>
  <c r="E50" i="3"/>
  <c r="E191" i="3"/>
  <c r="E23" i="3"/>
  <c r="E87" i="3"/>
  <c r="E54" i="3"/>
  <c r="E190" i="3"/>
  <c r="E158" i="3"/>
  <c r="E125" i="3"/>
  <c r="E101" i="3"/>
  <c r="E107" i="3"/>
  <c r="E65" i="3"/>
  <c r="E183" i="3"/>
  <c r="E22" i="3"/>
  <c r="E181" i="3"/>
  <c r="E72" i="3"/>
  <c r="E135" i="3"/>
  <c r="E24" i="3"/>
  <c r="E10" i="3"/>
  <c r="E8" i="3"/>
  <c r="E137" i="3"/>
  <c r="E99" i="3"/>
  <c r="E156" i="3"/>
  <c r="E141" i="3"/>
  <c r="E172" i="3"/>
  <c r="E33" i="3"/>
  <c r="E46" i="3"/>
  <c r="E170" i="3"/>
  <c r="E138" i="3"/>
  <c r="E126" i="3"/>
  <c r="E179" i="3"/>
  <c r="E77" i="3"/>
  <c r="E45" i="3"/>
  <c r="E112" i="3"/>
  <c r="E153" i="3"/>
  <c r="E76" i="3"/>
  <c r="E44" i="3"/>
  <c r="E40" i="3"/>
  <c r="E26" i="3"/>
  <c r="E79" i="3"/>
  <c r="E115" i="3"/>
  <c r="E192" i="3"/>
  <c r="E160" i="3"/>
  <c r="E128" i="3"/>
  <c r="E104" i="3"/>
  <c r="E173" i="3"/>
  <c r="E75" i="3"/>
  <c r="E43" i="3"/>
  <c r="E41" i="3"/>
  <c r="E187" i="3"/>
  <c r="E74" i="3"/>
  <c r="E131" i="3"/>
  <c r="E28" i="3"/>
  <c r="E16" i="3"/>
  <c r="E29" i="3"/>
  <c r="E103" i="3"/>
  <c r="E132" i="3"/>
  <c r="E86" i="3"/>
  <c r="E154" i="3"/>
  <c r="E122" i="3"/>
  <c r="E61" i="3"/>
  <c r="E30" i="3"/>
  <c r="E60" i="3"/>
  <c r="E35" i="3"/>
  <c r="E96" i="3"/>
  <c r="E176" i="3"/>
  <c r="E206" i="3"/>
  <c r="E91" i="3"/>
  <c r="E145" i="3"/>
  <c r="E90" i="3"/>
  <c r="E163" i="3"/>
  <c r="E97" i="3"/>
  <c r="E78" i="3"/>
  <c r="E182" i="3"/>
  <c r="E142" i="3"/>
  <c r="E121" i="3"/>
  <c r="E89" i="3"/>
  <c r="E49" i="3"/>
  <c r="E38" i="3"/>
  <c r="E100" i="3"/>
  <c r="E56" i="3"/>
  <c r="E175" i="3"/>
  <c r="E15" i="3"/>
  <c r="E5" i="3"/>
  <c r="E189" i="3"/>
  <c r="E180" i="3"/>
  <c r="E201" i="3"/>
  <c r="E155" i="3"/>
  <c r="E130" i="3"/>
  <c r="E127" i="3"/>
  <c r="E37" i="3"/>
  <c r="E149" i="3"/>
  <c r="E203" i="3"/>
  <c r="E31" i="3"/>
  <c r="E171" i="3"/>
  <c r="E152" i="3"/>
  <c r="E202" i="3"/>
  <c r="E67" i="3"/>
  <c r="E25" i="3"/>
  <c r="E66" i="3"/>
  <c r="E27" i="3"/>
  <c r="E98" i="3"/>
  <c r="E139" i="3"/>
  <c r="E174" i="3"/>
  <c r="E134" i="3"/>
  <c r="E200" i="3"/>
  <c r="E81" i="3"/>
  <c r="E198" i="3"/>
  <c r="E6" i="3"/>
  <c r="E88" i="3"/>
  <c r="E48" i="3"/>
  <c r="E20" i="3"/>
  <c r="E140" i="3"/>
  <c r="E188" i="3"/>
  <c r="E71" i="3"/>
  <c r="E34" i="3"/>
  <c r="E110" i="3"/>
  <c r="E93" i="3"/>
  <c r="E195" i="3"/>
  <c r="E92" i="3"/>
  <c r="E143" i="3"/>
  <c r="E119" i="3"/>
  <c r="E39" i="3"/>
  <c r="E144" i="3"/>
  <c r="E120" i="3"/>
  <c r="E59" i="3"/>
  <c r="E9" i="3"/>
  <c r="E58" i="3"/>
  <c r="E18" i="3"/>
  <c r="E63" i="3"/>
  <c r="E169" i="3"/>
  <c r="E166" i="3"/>
  <c r="E105" i="3"/>
  <c r="E118" i="3"/>
  <c r="E73" i="3"/>
  <c r="E129" i="3"/>
  <c r="E199" i="3"/>
  <c r="E80" i="3"/>
  <c r="E151" i="3"/>
  <c r="E19" i="3"/>
  <c r="E196" i="3"/>
  <c r="E116" i="3"/>
  <c r="E185" i="3"/>
  <c r="E162" i="3"/>
  <c r="E106" i="3"/>
  <c r="E69" i="3"/>
  <c r="E95" i="3"/>
  <c r="E68" i="3"/>
  <c r="E36" i="3"/>
  <c r="E47" i="3"/>
  <c r="E184" i="3"/>
  <c r="E108" i="3"/>
  <c r="E123" i="3"/>
  <c r="E193" i="3"/>
  <c r="E133" i="3"/>
  <c r="E147" i="3"/>
  <c r="E205" i="3"/>
  <c r="E165" i="3"/>
  <c r="E186" i="3"/>
  <c r="E150" i="3"/>
  <c r="E204" i="3"/>
  <c r="E157" i="3"/>
  <c r="E57" i="3"/>
  <c r="E109" i="3"/>
  <c r="E21" i="3"/>
  <c r="E64" i="3"/>
  <c r="E167" i="3"/>
  <c r="E42" i="3"/>
  <c r="F17" i="7"/>
  <c r="F14" i="7"/>
  <c r="V2" i="4" l="1"/>
  <c r="C2" i="4" l="1"/>
  <c r="D2" i="4" s="1"/>
  <c r="E54" i="4" l="1"/>
  <c r="E50" i="4"/>
  <c r="E44" i="4"/>
  <c r="E52" i="4"/>
  <c r="E32" i="4"/>
  <c r="E49" i="4"/>
  <c r="E48" i="4"/>
  <c r="E53" i="4"/>
  <c r="E33" i="4"/>
  <c r="E45" i="4"/>
  <c r="E46" i="4"/>
  <c r="E664" i="4"/>
  <c r="E512" i="4"/>
  <c r="E405" i="4"/>
  <c r="E341" i="4"/>
  <c r="E684" i="4"/>
  <c r="E645" i="4"/>
  <c r="E613" i="4"/>
  <c r="E581" i="4"/>
  <c r="E517" i="4"/>
  <c r="E417" i="4"/>
  <c r="E353" i="4"/>
  <c r="E710" i="4"/>
  <c r="E584" i="4"/>
  <c r="E456" i="4"/>
  <c r="E560" i="4"/>
  <c r="E397" i="4"/>
  <c r="E770" i="4"/>
  <c r="E668" i="4"/>
  <c r="E536" i="4"/>
  <c r="E492" i="4"/>
  <c r="E501" i="4"/>
  <c r="E429" i="4"/>
  <c r="E365" i="4"/>
  <c r="E352" i="4"/>
  <c r="E730" i="4"/>
  <c r="E657" i="4"/>
  <c r="E636" i="4"/>
  <c r="E620" i="4"/>
  <c r="E764" i="4"/>
  <c r="E673" i="4"/>
  <c r="E691" i="4"/>
  <c r="E479" i="4"/>
  <c r="E693" i="4"/>
  <c r="E729" i="4"/>
  <c r="E786" i="4"/>
  <c r="E540" i="4"/>
  <c r="E496" i="4"/>
  <c r="E393" i="4"/>
  <c r="E738" i="4"/>
  <c r="E672" i="4"/>
  <c r="E640" i="4"/>
  <c r="E608" i="4"/>
  <c r="E576" i="4"/>
  <c r="E480" i="4"/>
  <c r="E401" i="4"/>
  <c r="E337" i="4"/>
  <c r="E700" i="4"/>
  <c r="E552" i="4"/>
  <c r="E508" i="4"/>
  <c r="E437" i="4"/>
  <c r="E381" i="4"/>
  <c r="E722" i="4"/>
  <c r="E648" i="4"/>
  <c r="E504" i="4"/>
  <c r="E444" i="4"/>
  <c r="E485" i="4"/>
  <c r="E409" i="4"/>
  <c r="E345" i="4"/>
  <c r="E416" i="4"/>
  <c r="E392" i="4"/>
  <c r="E364" i="4"/>
  <c r="E360" i="4"/>
  <c r="E332" i="4"/>
  <c r="E778" i="4"/>
  <c r="E718" i="4"/>
  <c r="E728" i="4"/>
  <c r="E543" i="4"/>
  <c r="E720" i="4"/>
  <c r="E747" i="4"/>
  <c r="E745" i="4"/>
  <c r="E428" i="4"/>
  <c r="E404" i="4"/>
  <c r="E380" i="4"/>
  <c r="E372" i="4"/>
  <c r="E463" i="4"/>
  <c r="E794" i="4"/>
  <c r="E749" i="4"/>
  <c r="E746" i="4"/>
  <c r="E623" i="4"/>
  <c r="E755" i="4"/>
  <c r="E772" i="4"/>
  <c r="E792" i="4"/>
  <c r="E754" i="4"/>
  <c r="E524" i="4"/>
  <c r="E469" i="4"/>
  <c r="E373" i="4"/>
  <c r="E704" i="4"/>
  <c r="E662" i="4"/>
  <c r="E629" i="4"/>
  <c r="E597" i="4"/>
  <c r="E565" i="4"/>
  <c r="E453" i="4"/>
  <c r="E385" i="4"/>
  <c r="E712" i="4"/>
  <c r="E632" i="4"/>
  <c r="E520" i="4"/>
  <c r="E476" i="4"/>
  <c r="E425" i="4"/>
  <c r="E361" i="4"/>
  <c r="E688" i="4"/>
  <c r="E600" i="4"/>
  <c r="E472" i="4"/>
  <c r="E549" i="4"/>
  <c r="E464" i="4"/>
  <c r="E389" i="4"/>
  <c r="E333" i="4"/>
  <c r="E521" i="4"/>
  <c r="E468" i="4"/>
  <c r="E432" i="4"/>
  <c r="E420" i="4"/>
  <c r="E674" i="4"/>
  <c r="E780" i="4"/>
  <c r="E743" i="4"/>
  <c r="E607" i="4"/>
  <c r="E750" i="4"/>
  <c r="E768" i="4"/>
  <c r="E785" i="4"/>
  <c r="E763" i="4"/>
  <c r="E696" i="4"/>
  <c r="E533" i="4"/>
  <c r="E421" i="4"/>
  <c r="E357" i="4"/>
  <c r="E694" i="4"/>
  <c r="E656" i="4"/>
  <c r="E624" i="4"/>
  <c r="E592" i="4"/>
  <c r="E544" i="4"/>
  <c r="E433" i="4"/>
  <c r="E369" i="4"/>
  <c r="E680" i="4"/>
  <c r="E616" i="4"/>
  <c r="E488" i="4"/>
  <c r="E460" i="4"/>
  <c r="E413" i="4"/>
  <c r="E349" i="4"/>
  <c r="E678" i="4"/>
  <c r="E568" i="4"/>
  <c r="E440" i="4"/>
  <c r="E528" i="4"/>
  <c r="E448" i="4"/>
  <c r="E377" i="4"/>
  <c r="E329" i="4"/>
  <c r="E628" i="4"/>
  <c r="E569" i="4"/>
  <c r="E553" i="4"/>
  <c r="E537" i="4"/>
  <c r="E727" i="4"/>
  <c r="E531" i="4"/>
  <c r="E579" i="4"/>
  <c r="E776" i="4"/>
  <c r="E661" i="4"/>
  <c r="E787" i="4"/>
  <c r="E783" i="4"/>
  <c r="E784" i="4"/>
  <c r="E652" i="4"/>
  <c r="E596" i="4"/>
  <c r="E585" i="4"/>
  <c r="E564" i="4"/>
  <c r="E733" i="4"/>
  <c r="E675" i="4"/>
  <c r="E595" i="4"/>
  <c r="E495" i="4"/>
  <c r="E713" i="4"/>
  <c r="E340" i="4"/>
  <c r="E670" i="4"/>
  <c r="E766" i="4"/>
  <c r="E732" i="4"/>
  <c r="E724" i="4"/>
  <c r="E751" i="4"/>
  <c r="E731" i="4"/>
  <c r="E676" i="4"/>
  <c r="E612" i="4"/>
  <c r="E601" i="4"/>
  <c r="E572" i="4"/>
  <c r="E737" i="4"/>
  <c r="E685" i="4"/>
  <c r="E499" i="4"/>
  <c r="E765" i="4"/>
  <c r="E639" i="4"/>
  <c r="E759" i="4"/>
  <c r="E757" i="4"/>
  <c r="E756" i="4"/>
  <c r="E604" i="4"/>
  <c r="E556" i="4"/>
  <c r="E516" i="4"/>
  <c r="E500" i="4"/>
  <c r="E716" i="4"/>
  <c r="E515" i="4"/>
  <c r="E699" i="4"/>
  <c r="E721" i="4"/>
  <c r="E527" i="4"/>
  <c r="E715" i="4"/>
  <c r="E725" i="4"/>
  <c r="E505" i="4"/>
  <c r="E436" i="4"/>
  <c r="E467" i="4"/>
  <c r="E451" i="4"/>
  <c r="E791" i="4"/>
  <c r="E789" i="4"/>
  <c r="E752" i="4"/>
  <c r="E384" i="4"/>
  <c r="E356" i="4"/>
  <c r="E336" i="4"/>
  <c r="E686" i="4"/>
  <c r="E660" i="4"/>
  <c r="E771" i="4"/>
  <c r="E666" i="4"/>
  <c r="E611" i="4"/>
  <c r="E547" i="4"/>
  <c r="E682" i="4"/>
  <c r="E797" i="4"/>
  <c r="E774" i="4"/>
  <c r="E796" i="4"/>
  <c r="E773" i="4"/>
  <c r="E708" i="4"/>
  <c r="E644" i="4"/>
  <c r="E625" i="4"/>
  <c r="E588" i="4"/>
  <c r="E744" i="4"/>
  <c r="E651" i="4"/>
  <c r="E760" i="4"/>
  <c r="E739" i="4"/>
  <c r="E591" i="4"/>
  <c r="E748" i="4"/>
  <c r="E742" i="4"/>
  <c r="E741" i="4"/>
  <c r="E368" i="4"/>
  <c r="E692" i="4"/>
  <c r="E641" i="4"/>
  <c r="E723" i="4"/>
  <c r="E559" i="4"/>
  <c r="E767" i="4"/>
  <c r="E457" i="4"/>
  <c r="E424" i="4"/>
  <c r="E400" i="4"/>
  <c r="E388" i="4"/>
  <c r="E619" i="4"/>
  <c r="E698" i="4"/>
  <c r="E717" i="4"/>
  <c r="E511" i="4"/>
  <c r="E714" i="4"/>
  <c r="E719" i="4"/>
  <c r="E793" i="4"/>
  <c r="E790" i="4"/>
  <c r="E396" i="4"/>
  <c r="E376" i="4"/>
  <c r="E348" i="4"/>
  <c r="E344" i="4"/>
  <c r="E702" i="4"/>
  <c r="E775" i="4"/>
  <c r="E706" i="4"/>
  <c r="E563" i="4"/>
  <c r="E769" i="4"/>
  <c r="E655" i="4"/>
  <c r="E762" i="4"/>
  <c r="E761" i="4"/>
  <c r="E781" i="4"/>
  <c r="E758" i="4"/>
  <c r="E705" i="4"/>
  <c r="E736" i="4"/>
  <c r="E489" i="4"/>
  <c r="E753" i="4"/>
  <c r="E484" i="4"/>
  <c r="E635" i="4"/>
  <c r="E447" i="4"/>
  <c r="E795" i="4"/>
  <c r="E663" i="4"/>
  <c r="E598" i="4"/>
  <c r="E534" i="4"/>
  <c r="E470" i="4"/>
  <c r="E647" i="4"/>
  <c r="E519" i="4"/>
  <c r="E415" i="4"/>
  <c r="E351" i="4"/>
  <c r="E434" i="4"/>
  <c r="E370" i="4"/>
  <c r="E513" i="4"/>
  <c r="E687" i="4"/>
  <c r="E610" i="4"/>
  <c r="E546" i="4"/>
  <c r="E482" i="4"/>
  <c r="E643" i="4"/>
  <c r="E541" i="4"/>
  <c r="E427" i="4"/>
  <c r="E363" i="4"/>
  <c r="E529" i="4"/>
  <c r="E398" i="4"/>
  <c r="E334" i="4"/>
  <c r="E711" i="4"/>
  <c r="E622" i="4"/>
  <c r="E558" i="4"/>
  <c r="E494" i="4"/>
  <c r="E701" i="4"/>
  <c r="E665" i="4"/>
  <c r="E535" i="4"/>
  <c r="E423" i="4"/>
  <c r="E359" i="4"/>
  <c r="E459" i="4"/>
  <c r="E378" i="4"/>
  <c r="E609" i="4"/>
  <c r="E671" i="4"/>
  <c r="E602" i="4"/>
  <c r="E538" i="4"/>
  <c r="E474" i="4"/>
  <c r="E627" i="4"/>
  <c r="E621" i="4"/>
  <c r="E493" i="4"/>
  <c r="E403" i="4"/>
  <c r="E339" i="4"/>
  <c r="E422" i="4"/>
  <c r="E358" i="4"/>
  <c r="E475" i="4"/>
  <c r="E631" i="4"/>
  <c r="E426" i="4"/>
  <c r="E545" i="4"/>
  <c r="E586" i="4"/>
  <c r="E458" i="4"/>
  <c r="E709" i="4"/>
  <c r="E461" i="4"/>
  <c r="E387" i="4"/>
  <c r="E561" i="4"/>
  <c r="E782" i="4"/>
  <c r="E788" i="4"/>
  <c r="E473" i="4"/>
  <c r="E734" i="4"/>
  <c r="E441" i="4"/>
  <c r="E683" i="4"/>
  <c r="E779" i="4"/>
  <c r="E646" i="4"/>
  <c r="E582" i="4"/>
  <c r="E518" i="4"/>
  <c r="E454" i="4"/>
  <c r="E615" i="4"/>
  <c r="E487" i="4"/>
  <c r="E399" i="4"/>
  <c r="E335" i="4"/>
  <c r="E418" i="4"/>
  <c r="E354" i="4"/>
  <c r="E449" i="4"/>
  <c r="E658" i="4"/>
  <c r="E594" i="4"/>
  <c r="E530" i="4"/>
  <c r="E466" i="4"/>
  <c r="E637" i="4"/>
  <c r="E509" i="4"/>
  <c r="E411" i="4"/>
  <c r="E347" i="4"/>
  <c r="E465" i="4"/>
  <c r="E382" i="4"/>
  <c r="E571" i="4"/>
  <c r="E679" i="4"/>
  <c r="E606" i="4"/>
  <c r="E542" i="4"/>
  <c r="E478" i="4"/>
  <c r="E669" i="4"/>
  <c r="E503" i="4"/>
  <c r="E407" i="4"/>
  <c r="E343" i="4"/>
  <c r="E362" i="4"/>
  <c r="E650" i="4"/>
  <c r="E522" i="4"/>
  <c r="E589" i="4"/>
  <c r="E406" i="4"/>
  <c r="E342" i="4"/>
  <c r="E548" i="4"/>
  <c r="E681" i="4"/>
  <c r="E580" i="4"/>
  <c r="E707" i="4"/>
  <c r="E575" i="4"/>
  <c r="E740" i="4"/>
  <c r="E412" i="4"/>
  <c r="E667" i="4"/>
  <c r="E630" i="4"/>
  <c r="E566" i="4"/>
  <c r="E502" i="4"/>
  <c r="E649" i="4"/>
  <c r="E583" i="4"/>
  <c r="E455" i="4"/>
  <c r="E383" i="4"/>
  <c r="E555" i="4"/>
  <c r="E402" i="4"/>
  <c r="E338" i="4"/>
  <c r="E642" i="4"/>
  <c r="E578" i="4"/>
  <c r="E514" i="4"/>
  <c r="E450" i="4"/>
  <c r="E605" i="4"/>
  <c r="E477" i="4"/>
  <c r="E395" i="4"/>
  <c r="E331" i="4"/>
  <c r="E430" i="4"/>
  <c r="E366" i="4"/>
  <c r="E507" i="4"/>
  <c r="E654" i="4"/>
  <c r="E590" i="4"/>
  <c r="E526" i="4"/>
  <c r="E462" i="4"/>
  <c r="E633" i="4"/>
  <c r="E599" i="4"/>
  <c r="E471" i="4"/>
  <c r="E391" i="4"/>
  <c r="E587" i="4"/>
  <c r="E410" i="4"/>
  <c r="E346" i="4"/>
  <c r="E481" i="4"/>
  <c r="E634" i="4"/>
  <c r="E570" i="4"/>
  <c r="E506" i="4"/>
  <c r="E442" i="4"/>
  <c r="E677" i="4"/>
  <c r="E557" i="4"/>
  <c r="E435" i="4"/>
  <c r="E371" i="4"/>
  <c r="E497" i="4"/>
  <c r="E390" i="4"/>
  <c r="E603" i="4"/>
  <c r="E452" i="4"/>
  <c r="E532" i="4"/>
  <c r="E483" i="4"/>
  <c r="E726" i="4"/>
  <c r="E735" i="4"/>
  <c r="E408" i="4"/>
  <c r="E690" i="4"/>
  <c r="E777" i="4"/>
  <c r="E695" i="4"/>
  <c r="E614" i="4"/>
  <c r="E550" i="4"/>
  <c r="E486" i="4"/>
  <c r="E617" i="4"/>
  <c r="E551" i="4"/>
  <c r="E431" i="4"/>
  <c r="E367" i="4"/>
  <c r="E491" i="4"/>
  <c r="E386" i="4"/>
  <c r="E577" i="4"/>
  <c r="E626" i="4"/>
  <c r="E562" i="4"/>
  <c r="E498" i="4"/>
  <c r="E689" i="4"/>
  <c r="E573" i="4"/>
  <c r="E445" i="4"/>
  <c r="E379" i="4"/>
  <c r="E593" i="4"/>
  <c r="E414" i="4"/>
  <c r="E350" i="4"/>
  <c r="E443" i="4"/>
  <c r="E510" i="4"/>
  <c r="E439" i="4"/>
  <c r="E330" i="4"/>
  <c r="E490" i="4"/>
  <c r="E419" i="4"/>
  <c r="E539" i="4"/>
  <c r="E653" i="4"/>
  <c r="E446" i="4"/>
  <c r="E375" i="4"/>
  <c r="E703" i="4"/>
  <c r="E659" i="4"/>
  <c r="E355" i="4"/>
  <c r="E438" i="4"/>
  <c r="E638" i="4"/>
  <c r="E697" i="4"/>
  <c r="E523" i="4"/>
  <c r="E618" i="4"/>
  <c r="E574" i="4"/>
  <c r="E567" i="4"/>
  <c r="E394" i="4"/>
  <c r="E554" i="4"/>
  <c r="E525" i="4"/>
  <c r="E374" i="4"/>
  <c r="E247" i="4"/>
  <c r="E279" i="4"/>
  <c r="E295" i="4"/>
  <c r="E307" i="4"/>
  <c r="E311" i="4"/>
  <c r="E321" i="4"/>
  <c r="E328" i="4"/>
  <c r="E252" i="4"/>
  <c r="E268" i="4"/>
  <c r="E284" i="4"/>
  <c r="E300" i="4"/>
  <c r="E324" i="4"/>
  <c r="E243" i="4"/>
  <c r="E259" i="4"/>
  <c r="E275" i="4"/>
  <c r="E291" i="4"/>
  <c r="E312" i="4"/>
  <c r="E263" i="4"/>
  <c r="E256" i="4"/>
  <c r="E272" i="4"/>
  <c r="E288" i="4"/>
  <c r="E304" i="4"/>
  <c r="E258" i="4"/>
  <c r="E282" i="4"/>
  <c r="E298" i="4"/>
  <c r="E308" i="4"/>
  <c r="E316" i="4"/>
  <c r="E322" i="4"/>
  <c r="E242" i="4"/>
  <c r="E257" i="4"/>
  <c r="E273" i="4"/>
  <c r="E289" i="4"/>
  <c r="E305" i="4"/>
  <c r="E326" i="4"/>
  <c r="E246" i="4"/>
  <c r="E262" i="4"/>
  <c r="E278" i="4"/>
  <c r="E294" i="4"/>
  <c r="E315" i="4"/>
  <c r="E245" i="4"/>
  <c r="E261" i="4"/>
  <c r="E277" i="4"/>
  <c r="E293" i="4"/>
  <c r="E314" i="4"/>
  <c r="E271" i="4"/>
  <c r="E287" i="4"/>
  <c r="E303" i="4"/>
  <c r="E309" i="4"/>
  <c r="E319" i="4"/>
  <c r="E325" i="4"/>
  <c r="E244" i="4"/>
  <c r="E260" i="4"/>
  <c r="E276" i="4"/>
  <c r="E292" i="4"/>
  <c r="E313" i="4"/>
  <c r="E250" i="4"/>
  <c r="E251" i="4"/>
  <c r="E267" i="4"/>
  <c r="E283" i="4"/>
  <c r="E299" i="4"/>
  <c r="E323" i="4"/>
  <c r="E248" i="4"/>
  <c r="E264" i="4"/>
  <c r="E280" i="4"/>
  <c r="E296" i="4"/>
  <c r="E317" i="4"/>
  <c r="E274" i="4"/>
  <c r="E290" i="4"/>
  <c r="E306" i="4"/>
  <c r="E310" i="4"/>
  <c r="E320" i="4"/>
  <c r="E327" i="4"/>
  <c r="E249" i="4"/>
  <c r="E265" i="4"/>
  <c r="E281" i="4"/>
  <c r="E297" i="4"/>
  <c r="E318" i="4"/>
  <c r="E266" i="4"/>
  <c r="E254" i="4"/>
  <c r="E270" i="4"/>
  <c r="E286" i="4"/>
  <c r="E302" i="4"/>
  <c r="E255" i="4"/>
  <c r="E253" i="4"/>
  <c r="E269" i="4"/>
  <c r="E285" i="4"/>
  <c r="E301" i="4"/>
  <c r="E231" i="4"/>
  <c r="E214" i="4"/>
  <c r="E239" i="4"/>
  <c r="E180" i="4"/>
  <c r="E208" i="4"/>
  <c r="E230" i="4"/>
  <c r="E191" i="4"/>
  <c r="E238" i="4"/>
  <c r="E223" i="4"/>
  <c r="E188" i="4"/>
  <c r="E176" i="4"/>
  <c r="E177" i="4"/>
  <c r="E213" i="4"/>
  <c r="E207" i="4"/>
  <c r="E227" i="4"/>
  <c r="E174" i="4"/>
  <c r="E204" i="4"/>
  <c r="E237" i="4"/>
  <c r="E228" i="4"/>
  <c r="E184" i="4"/>
  <c r="E185" i="4"/>
  <c r="E205" i="4"/>
  <c r="E234" i="4"/>
  <c r="E187" i="4"/>
  <c r="E218" i="4"/>
  <c r="E240" i="4"/>
  <c r="E198" i="4"/>
  <c r="E221" i="4"/>
  <c r="E219" i="4"/>
  <c r="E195" i="4"/>
  <c r="E211" i="4"/>
  <c r="E229" i="4"/>
  <c r="E209" i="4"/>
  <c r="E179" i="4"/>
  <c r="E192" i="4"/>
  <c r="E203" i="4"/>
  <c r="E226" i="4"/>
  <c r="E196" i="4"/>
  <c r="E202" i="4"/>
  <c r="E232" i="4"/>
  <c r="E197" i="4"/>
  <c r="E199" i="4"/>
  <c r="E193" i="4"/>
  <c r="E236" i="4"/>
  <c r="E189" i="4"/>
  <c r="E175" i="4"/>
  <c r="E212" i="4"/>
  <c r="E233" i="4"/>
  <c r="E186" i="4"/>
  <c r="E182" i="4"/>
  <c r="E178" i="4"/>
  <c r="E194" i="4"/>
  <c r="E210" i="4"/>
  <c r="E222" i="4"/>
  <c r="E201" i="4"/>
  <c r="E181" i="4"/>
  <c r="E215" i="4"/>
  <c r="E225" i="4"/>
  <c r="E206" i="4"/>
  <c r="E190" i="4"/>
  <c r="E220" i="4"/>
  <c r="E224" i="4"/>
  <c r="E183" i="4"/>
  <c r="E235" i="4"/>
  <c r="E216" i="4"/>
  <c r="E200" i="4"/>
  <c r="E217" i="4"/>
  <c r="E241" i="4"/>
  <c r="E172" i="4"/>
  <c r="E173" i="4"/>
  <c r="E168" i="4"/>
  <c r="E171" i="4"/>
  <c r="E167" i="4"/>
  <c r="E170" i="4"/>
  <c r="E169" i="4"/>
  <c r="E158" i="4"/>
  <c r="E117" i="4"/>
  <c r="E109" i="4"/>
  <c r="E160" i="4"/>
  <c r="E144" i="4"/>
  <c r="E136" i="4"/>
  <c r="E128" i="4"/>
  <c r="E152" i="4"/>
  <c r="E101" i="4"/>
  <c r="E69" i="4"/>
  <c r="E85" i="4"/>
  <c r="E77" i="4"/>
  <c r="E93" i="4"/>
  <c r="E16" i="4"/>
  <c r="E21" i="4"/>
  <c r="E63" i="4"/>
  <c r="E20" i="4"/>
  <c r="E56" i="4"/>
  <c r="E29" i="4"/>
  <c r="E35" i="4"/>
  <c r="E89" i="4"/>
  <c r="E7" i="4"/>
  <c r="E83" i="4"/>
  <c r="E127" i="4"/>
  <c r="E100" i="4"/>
  <c r="E135" i="4"/>
  <c r="E132" i="4"/>
  <c r="E129" i="4"/>
  <c r="E146" i="4"/>
  <c r="E157" i="4"/>
  <c r="E130" i="4"/>
  <c r="E162" i="4"/>
  <c r="E15" i="4"/>
  <c r="E64" i="4"/>
  <c r="E60" i="4"/>
  <c r="E18" i="4"/>
  <c r="E57" i="4"/>
  <c r="E42" i="4"/>
  <c r="E9" i="4"/>
  <c r="E37" i="4"/>
  <c r="E8" i="4"/>
  <c r="E14" i="4"/>
  <c r="E43" i="4"/>
  <c r="E96" i="4"/>
  <c r="E145" i="4"/>
  <c r="E108" i="4"/>
  <c r="E133" i="4"/>
  <c r="E139" i="4"/>
  <c r="E65" i="4"/>
  <c r="E28" i="4"/>
  <c r="E72" i="4"/>
  <c r="E38" i="4"/>
  <c r="E47" i="4"/>
  <c r="E23" i="4"/>
  <c r="E68" i="4"/>
  <c r="E116" i="4"/>
  <c r="E149" i="4"/>
  <c r="E155" i="4"/>
  <c r="E147" i="4"/>
  <c r="E39" i="4"/>
  <c r="E36" i="4"/>
  <c r="E73" i="4"/>
  <c r="E59" i="4"/>
  <c r="E17" i="4"/>
  <c r="E22" i="4"/>
  <c r="E141" i="4"/>
  <c r="E74" i="4"/>
  <c r="E165" i="4"/>
  <c r="E151" i="4"/>
  <c r="E5" i="4"/>
  <c r="E41" i="4"/>
  <c r="E4" i="4"/>
  <c r="E40" i="4"/>
  <c r="E61" i="4"/>
  <c r="E137" i="4"/>
  <c r="E78" i="4"/>
  <c r="E79" i="4"/>
  <c r="E143" i="4"/>
  <c r="E82" i="4"/>
  <c r="E163" i="4"/>
  <c r="E153" i="4"/>
  <c r="E131" i="4"/>
  <c r="E27" i="4"/>
  <c r="E81" i="4"/>
  <c r="E10" i="4"/>
  <c r="E25" i="4"/>
  <c r="E62" i="4"/>
  <c r="E31" i="4"/>
  <c r="E67" i="4"/>
  <c r="E76" i="4"/>
  <c r="E70" i="4"/>
  <c r="E92" i="4"/>
  <c r="E154" i="4"/>
  <c r="E13" i="4"/>
  <c r="E12" i="4"/>
  <c r="E30" i="4"/>
  <c r="E51" i="4"/>
  <c r="E11" i="4"/>
  <c r="E66" i="4"/>
  <c r="E86" i="4"/>
  <c r="E87" i="4"/>
  <c r="E80" i="4"/>
  <c r="E159" i="4"/>
  <c r="E58" i="4"/>
  <c r="E19" i="4"/>
  <c r="E55" i="4"/>
  <c r="E26" i="4"/>
  <c r="E24" i="4"/>
  <c r="E3" i="4"/>
  <c r="E6" i="4"/>
  <c r="E34" i="4"/>
  <c r="E75" i="4"/>
  <c r="E84" i="4"/>
  <c r="E104" i="4"/>
  <c r="E88" i="4"/>
  <c r="E112" i="4"/>
  <c r="E138" i="4"/>
  <c r="E161" i="4"/>
  <c r="E95" i="4"/>
  <c r="E140" i="4"/>
  <c r="E122" i="4"/>
  <c r="E150" i="4"/>
  <c r="E106" i="4"/>
  <c r="E91" i="4"/>
  <c r="E99" i="4"/>
  <c r="E102" i="4"/>
  <c r="E98" i="4"/>
  <c r="E126" i="4"/>
  <c r="E111" i="4"/>
  <c r="E115" i="4"/>
  <c r="E125" i="4"/>
  <c r="E148" i="4"/>
  <c r="E156" i="4"/>
  <c r="E119" i="4"/>
  <c r="E105" i="4"/>
  <c r="E94" i="4"/>
  <c r="E90" i="4"/>
  <c r="E120" i="4"/>
  <c r="E110" i="4"/>
  <c r="E134" i="4"/>
  <c r="E113" i="4"/>
  <c r="E124" i="4"/>
  <c r="E118" i="4"/>
  <c r="E107" i="4"/>
  <c r="E121" i="4"/>
  <c r="E123" i="4"/>
  <c r="E166" i="4"/>
  <c r="E164" i="4"/>
  <c r="E97" i="4"/>
  <c r="E103" i="4"/>
  <c r="E142" i="4"/>
  <c r="E114" i="4"/>
  <c r="E71" i="4"/>
  <c r="E2" i="3"/>
  <c r="O48" i="4" l="1"/>
  <c r="Q48" i="4"/>
  <c r="P48" i="4"/>
  <c r="R48" i="4" s="1"/>
  <c r="S48" i="4" s="1"/>
  <c r="Q49" i="4"/>
  <c r="P49" i="4"/>
  <c r="R49" i="4" s="1"/>
  <c r="S49" i="4" s="1"/>
  <c r="O49" i="4"/>
  <c r="Q32" i="4"/>
  <c r="P32" i="4"/>
  <c r="R32" i="4" s="1"/>
  <c r="S32" i="4" s="1"/>
  <c r="O32" i="4"/>
  <c r="O52" i="4"/>
  <c r="Q52" i="4"/>
  <c r="P52" i="4"/>
  <c r="R52" i="4" s="1"/>
  <c r="S52" i="4" s="1"/>
  <c r="Q44" i="4"/>
  <c r="P44" i="4"/>
  <c r="R44" i="4" s="1"/>
  <c r="S44" i="4" s="1"/>
  <c r="O44" i="4"/>
  <c r="Q50" i="4"/>
  <c r="P50" i="4"/>
  <c r="R50" i="4" s="1"/>
  <c r="S50" i="4" s="1"/>
  <c r="O50" i="4"/>
  <c r="Q45" i="4"/>
  <c r="P45" i="4"/>
  <c r="R45" i="4" s="1"/>
  <c r="S45" i="4" s="1"/>
  <c r="O45" i="4"/>
  <c r="P54" i="4"/>
  <c r="R54" i="4" s="1"/>
  <c r="S54" i="4" s="1"/>
  <c r="O54" i="4"/>
  <c r="Q54" i="4"/>
  <c r="O46" i="4"/>
  <c r="Q46" i="4"/>
  <c r="P46" i="4"/>
  <c r="R46" i="4" s="1"/>
  <c r="S46" i="4" s="1"/>
  <c r="O33" i="4"/>
  <c r="Q33" i="4"/>
  <c r="P33" i="4"/>
  <c r="R33" i="4" s="1"/>
  <c r="S33" i="4" s="1"/>
  <c r="O53" i="4"/>
  <c r="Q53" i="4"/>
  <c r="P53" i="4"/>
  <c r="R53" i="4" s="1"/>
  <c r="S53" i="4" s="1"/>
  <c r="O797" i="4"/>
  <c r="Q796" i="4"/>
  <c r="P795" i="4"/>
  <c r="R795" i="4" s="1"/>
  <c r="S795" i="4" s="1"/>
  <c r="Q793" i="4"/>
  <c r="P796" i="4"/>
  <c r="R796" i="4" s="1"/>
  <c r="S796" i="4" s="1"/>
  <c r="O795" i="4"/>
  <c r="Q794" i="4"/>
  <c r="P793" i="4"/>
  <c r="R793" i="4" s="1"/>
  <c r="S793" i="4" s="1"/>
  <c r="Q791" i="4"/>
  <c r="O790" i="4"/>
  <c r="P788" i="4"/>
  <c r="R788" i="4" s="1"/>
  <c r="S788" i="4" s="1"/>
  <c r="Q797" i="4"/>
  <c r="O796" i="4"/>
  <c r="P794" i="4"/>
  <c r="R794" i="4" s="1"/>
  <c r="S794" i="4" s="1"/>
  <c r="O793" i="4"/>
  <c r="Q792" i="4"/>
  <c r="P791" i="4"/>
  <c r="R791" i="4" s="1"/>
  <c r="S791" i="4" s="1"/>
  <c r="Q789" i="4"/>
  <c r="O788" i="4"/>
  <c r="O791" i="4"/>
  <c r="Q790" i="4"/>
  <c r="O787" i="4"/>
  <c r="Q786" i="4"/>
  <c r="P785" i="4"/>
  <c r="R785" i="4" s="1"/>
  <c r="S785" i="4" s="1"/>
  <c r="Q783" i="4"/>
  <c r="O782" i="4"/>
  <c r="P780" i="4"/>
  <c r="R780" i="4" s="1"/>
  <c r="S780" i="4" s="1"/>
  <c r="O779" i="4"/>
  <c r="Q778" i="4"/>
  <c r="P777" i="4"/>
  <c r="R777" i="4" s="1"/>
  <c r="S777" i="4" s="1"/>
  <c r="O776" i="4"/>
  <c r="P774" i="4"/>
  <c r="R774" i="4" s="1"/>
  <c r="S774" i="4" s="1"/>
  <c r="O773" i="4"/>
  <c r="Q771" i="4"/>
  <c r="O770" i="4"/>
  <c r="P769" i="4"/>
  <c r="R769" i="4" s="1"/>
  <c r="S769" i="4" s="1"/>
  <c r="Q767" i="4"/>
  <c r="P766" i="4"/>
  <c r="R766" i="4" s="1"/>
  <c r="S766" i="4" s="1"/>
  <c r="Q765" i="4"/>
  <c r="P764" i="4"/>
  <c r="R764" i="4" s="1"/>
  <c r="S764" i="4" s="1"/>
  <c r="Q762" i="4"/>
  <c r="P761" i="4"/>
  <c r="R761" i="4" s="1"/>
  <c r="S761" i="4" s="1"/>
  <c r="O760" i="4"/>
  <c r="Q759" i="4"/>
  <c r="P758" i="4"/>
  <c r="R758" i="4" s="1"/>
  <c r="S758" i="4" s="1"/>
  <c r="O757" i="4"/>
  <c r="P755" i="4"/>
  <c r="R755" i="4" s="1"/>
  <c r="S755" i="4" s="1"/>
  <c r="O754" i="4"/>
  <c r="Q752" i="4"/>
  <c r="O751" i="4"/>
  <c r="Q749" i="4"/>
  <c r="P748" i="4"/>
  <c r="R748" i="4" s="1"/>
  <c r="S748" i="4" s="1"/>
  <c r="Q746" i="4"/>
  <c r="P745" i="4"/>
  <c r="R745" i="4" s="1"/>
  <c r="S745" i="4" s="1"/>
  <c r="O744" i="4"/>
  <c r="Q743" i="4"/>
  <c r="P742" i="4"/>
  <c r="R742" i="4" s="1"/>
  <c r="S742" i="4" s="1"/>
  <c r="O741" i="4"/>
  <c r="P739" i="4"/>
  <c r="R739" i="4" s="1"/>
  <c r="S739" i="4" s="1"/>
  <c r="O738" i="4"/>
  <c r="Q736" i="4"/>
  <c r="O735" i="4"/>
  <c r="Q733" i="4"/>
  <c r="P732" i="4"/>
  <c r="R732" i="4" s="1"/>
  <c r="S732" i="4" s="1"/>
  <c r="Q730" i="4"/>
  <c r="P729" i="4"/>
  <c r="R729" i="4" s="1"/>
  <c r="S729" i="4" s="1"/>
  <c r="O728" i="4"/>
  <c r="Q727" i="4"/>
  <c r="P726" i="4"/>
  <c r="R726" i="4" s="1"/>
  <c r="S726" i="4" s="1"/>
  <c r="O725" i="4"/>
  <c r="P723" i="4"/>
  <c r="R723" i="4" s="1"/>
  <c r="S723" i="4" s="1"/>
  <c r="O722" i="4"/>
  <c r="Q720" i="4"/>
  <c r="O719" i="4"/>
  <c r="Q717" i="4"/>
  <c r="P716" i="4"/>
  <c r="R716" i="4" s="1"/>
  <c r="S716" i="4" s="1"/>
  <c r="Q714" i="4"/>
  <c r="P713" i="4"/>
  <c r="R713" i="4" s="1"/>
  <c r="S713" i="4" s="1"/>
  <c r="O712" i="4"/>
  <c r="Q711" i="4"/>
  <c r="P710" i="4"/>
  <c r="R710" i="4" s="1"/>
  <c r="S710" i="4" s="1"/>
  <c r="O709" i="4"/>
  <c r="P707" i="4"/>
  <c r="R707" i="4" s="1"/>
  <c r="S707" i="4" s="1"/>
  <c r="O706" i="4"/>
  <c r="Q704" i="4"/>
  <c r="O703" i="4"/>
  <c r="Q701" i="4"/>
  <c r="P700" i="4"/>
  <c r="R700" i="4" s="1"/>
  <c r="S700" i="4" s="1"/>
  <c r="Q698" i="4"/>
  <c r="P697" i="4"/>
  <c r="R697" i="4" s="1"/>
  <c r="S697" i="4" s="1"/>
  <c r="O696" i="4"/>
  <c r="Q695" i="4"/>
  <c r="P694" i="4"/>
  <c r="R694" i="4" s="1"/>
  <c r="S694" i="4" s="1"/>
  <c r="O693" i="4"/>
  <c r="P691" i="4"/>
  <c r="R691" i="4" s="1"/>
  <c r="S691" i="4" s="1"/>
  <c r="O690" i="4"/>
  <c r="Q688" i="4"/>
  <c r="O687" i="4"/>
  <c r="Q685" i="4"/>
  <c r="P684" i="4"/>
  <c r="R684" i="4" s="1"/>
  <c r="S684" i="4" s="1"/>
  <c r="Q682" i="4"/>
  <c r="P681" i="4"/>
  <c r="R681" i="4" s="1"/>
  <c r="S681" i="4" s="1"/>
  <c r="O680" i="4"/>
  <c r="Q679" i="4"/>
  <c r="P678" i="4"/>
  <c r="R678" i="4" s="1"/>
  <c r="S678" i="4" s="1"/>
  <c r="O677" i="4"/>
  <c r="P675" i="4"/>
  <c r="R675" i="4" s="1"/>
  <c r="S675" i="4" s="1"/>
  <c r="O674" i="4"/>
  <c r="Q672" i="4"/>
  <c r="O671" i="4"/>
  <c r="Q669" i="4"/>
  <c r="P668" i="4"/>
  <c r="R668" i="4" s="1"/>
  <c r="S668" i="4" s="1"/>
  <c r="Q666" i="4"/>
  <c r="P665" i="4"/>
  <c r="R665" i="4" s="1"/>
  <c r="S665" i="4" s="1"/>
  <c r="O664" i="4"/>
  <c r="Q663" i="4"/>
  <c r="P662" i="4"/>
  <c r="R662" i="4" s="1"/>
  <c r="S662" i="4" s="1"/>
  <c r="O661" i="4"/>
  <c r="P659" i="4"/>
  <c r="R659" i="4" s="1"/>
  <c r="S659" i="4" s="1"/>
  <c r="O658" i="4"/>
  <c r="Q656" i="4"/>
  <c r="O655" i="4"/>
  <c r="Q653" i="4"/>
  <c r="P652" i="4"/>
  <c r="R652" i="4" s="1"/>
  <c r="S652" i="4" s="1"/>
  <c r="Q650" i="4"/>
  <c r="P649" i="4"/>
  <c r="R649" i="4" s="1"/>
  <c r="S649" i="4" s="1"/>
  <c r="O648" i="4"/>
  <c r="Q647" i="4"/>
  <c r="P646" i="4"/>
  <c r="R646" i="4" s="1"/>
  <c r="S646" i="4" s="1"/>
  <c r="O645" i="4"/>
  <c r="P643" i="4"/>
  <c r="R643" i="4" s="1"/>
  <c r="S643" i="4" s="1"/>
  <c r="O642" i="4"/>
  <c r="Q640" i="4"/>
  <c r="O639" i="4"/>
  <c r="Q637" i="4"/>
  <c r="P636" i="4"/>
  <c r="R636" i="4" s="1"/>
  <c r="S636" i="4" s="1"/>
  <c r="Q634" i="4"/>
  <c r="P633" i="4"/>
  <c r="R633" i="4" s="1"/>
  <c r="S633" i="4" s="1"/>
  <c r="O632" i="4"/>
  <c r="Q631" i="4"/>
  <c r="P630" i="4"/>
  <c r="R630" i="4" s="1"/>
  <c r="S630" i="4" s="1"/>
  <c r="Q628" i="4"/>
  <c r="O627" i="4"/>
  <c r="P625" i="4"/>
  <c r="R625" i="4" s="1"/>
  <c r="S625" i="4" s="1"/>
  <c r="O624" i="4"/>
  <c r="O623" i="4"/>
  <c r="P621" i="4"/>
  <c r="R621" i="4" s="1"/>
  <c r="S621" i="4" s="1"/>
  <c r="O620" i="4"/>
  <c r="O619" i="4"/>
  <c r="P617" i="4"/>
  <c r="R617" i="4" s="1"/>
  <c r="S617" i="4" s="1"/>
  <c r="O616" i="4"/>
  <c r="O615" i="4"/>
  <c r="P613" i="4"/>
  <c r="R613" i="4" s="1"/>
  <c r="S613" i="4" s="1"/>
  <c r="O612" i="4"/>
  <c r="O611" i="4"/>
  <c r="P609" i="4"/>
  <c r="R609" i="4" s="1"/>
  <c r="S609" i="4" s="1"/>
  <c r="O608" i="4"/>
  <c r="O607" i="4"/>
  <c r="P605" i="4"/>
  <c r="R605" i="4" s="1"/>
  <c r="S605" i="4" s="1"/>
  <c r="O604" i="4"/>
  <c r="O603" i="4"/>
  <c r="P601" i="4"/>
  <c r="R601" i="4" s="1"/>
  <c r="S601" i="4" s="1"/>
  <c r="O600" i="4"/>
  <c r="O599" i="4"/>
  <c r="P597" i="4"/>
  <c r="R597" i="4" s="1"/>
  <c r="S597" i="4" s="1"/>
  <c r="O596" i="4"/>
  <c r="O595" i="4"/>
  <c r="P593" i="4"/>
  <c r="R593" i="4" s="1"/>
  <c r="S593" i="4" s="1"/>
  <c r="O592" i="4"/>
  <c r="O591" i="4"/>
  <c r="P589" i="4"/>
  <c r="R589" i="4" s="1"/>
  <c r="S589" i="4" s="1"/>
  <c r="O588" i="4"/>
  <c r="O587" i="4"/>
  <c r="P585" i="4"/>
  <c r="R585" i="4" s="1"/>
  <c r="S585" i="4" s="1"/>
  <c r="O584" i="4"/>
  <c r="O583" i="4"/>
  <c r="P581" i="4"/>
  <c r="R581" i="4" s="1"/>
  <c r="S581" i="4" s="1"/>
  <c r="O580" i="4"/>
  <c r="O579" i="4"/>
  <c r="P577" i="4"/>
  <c r="R577" i="4" s="1"/>
  <c r="S577" i="4" s="1"/>
  <c r="O576" i="4"/>
  <c r="O575" i="4"/>
  <c r="P573" i="4"/>
  <c r="R573" i="4" s="1"/>
  <c r="S573" i="4" s="1"/>
  <c r="O572" i="4"/>
  <c r="O571" i="4"/>
  <c r="P569" i="4"/>
  <c r="R569" i="4" s="1"/>
  <c r="S569" i="4" s="1"/>
  <c r="O568" i="4"/>
  <c r="O567" i="4"/>
  <c r="P565" i="4"/>
  <c r="R565" i="4" s="1"/>
  <c r="S565" i="4" s="1"/>
  <c r="O564" i="4"/>
  <c r="O563" i="4"/>
  <c r="P561" i="4"/>
  <c r="R561" i="4" s="1"/>
  <c r="S561" i="4" s="1"/>
  <c r="O560" i="4"/>
  <c r="O559" i="4"/>
  <c r="P557" i="4"/>
  <c r="R557" i="4" s="1"/>
  <c r="S557" i="4" s="1"/>
  <c r="O556" i="4"/>
  <c r="O555" i="4"/>
  <c r="P553" i="4"/>
  <c r="R553" i="4" s="1"/>
  <c r="S553" i="4" s="1"/>
  <c r="O552" i="4"/>
  <c r="O551" i="4"/>
  <c r="P549" i="4"/>
  <c r="R549" i="4" s="1"/>
  <c r="S549" i="4" s="1"/>
  <c r="O548" i="4"/>
  <c r="P790" i="4"/>
  <c r="R790" i="4" s="1"/>
  <c r="S790" i="4" s="1"/>
  <c r="P789" i="4"/>
  <c r="R789" i="4" s="1"/>
  <c r="S789" i="4" s="1"/>
  <c r="P786" i="4"/>
  <c r="R786" i="4" s="1"/>
  <c r="S786" i="4" s="1"/>
  <c r="O785" i="4"/>
  <c r="Q784" i="4"/>
  <c r="P783" i="4"/>
  <c r="R783" i="4" s="1"/>
  <c r="S783" i="4" s="1"/>
  <c r="Q781" i="4"/>
  <c r="O780" i="4"/>
  <c r="P778" i="4"/>
  <c r="R778" i="4" s="1"/>
  <c r="S778" i="4" s="1"/>
  <c r="O777" i="4"/>
  <c r="Q775" i="4"/>
  <c r="O774" i="4"/>
  <c r="Q772" i="4"/>
  <c r="P771" i="4"/>
  <c r="R771" i="4" s="1"/>
  <c r="S771" i="4" s="1"/>
  <c r="O769" i="4"/>
  <c r="Q768" i="4"/>
  <c r="P767" i="4"/>
  <c r="R767" i="4" s="1"/>
  <c r="S767" i="4" s="1"/>
  <c r="O766" i="4"/>
  <c r="P765" i="4"/>
  <c r="R765" i="4" s="1"/>
  <c r="S765" i="4" s="1"/>
  <c r="O764" i="4"/>
  <c r="Q763" i="4"/>
  <c r="P762" i="4"/>
  <c r="R762" i="4" s="1"/>
  <c r="S762" i="4" s="1"/>
  <c r="O761" i="4"/>
  <c r="P759" i="4"/>
  <c r="R759" i="4" s="1"/>
  <c r="S759" i="4" s="1"/>
  <c r="O758" i="4"/>
  <c r="Q756" i="4"/>
  <c r="O755" i="4"/>
  <c r="Q753" i="4"/>
  <c r="P752" i="4"/>
  <c r="R752" i="4" s="1"/>
  <c r="S752" i="4" s="1"/>
  <c r="Q750" i="4"/>
  <c r="P749" i="4"/>
  <c r="R749" i="4" s="1"/>
  <c r="S749" i="4" s="1"/>
  <c r="O748" i="4"/>
  <c r="Q747" i="4"/>
  <c r="P746" i="4"/>
  <c r="R746" i="4" s="1"/>
  <c r="S746" i="4" s="1"/>
  <c r="O745" i="4"/>
  <c r="P743" i="4"/>
  <c r="R743" i="4" s="1"/>
  <c r="S743" i="4" s="1"/>
  <c r="O742" i="4"/>
  <c r="Q740" i="4"/>
  <c r="O739" i="4"/>
  <c r="Q737" i="4"/>
  <c r="P736" i="4"/>
  <c r="R736" i="4" s="1"/>
  <c r="S736" i="4" s="1"/>
  <c r="Q734" i="4"/>
  <c r="P733" i="4"/>
  <c r="R733" i="4" s="1"/>
  <c r="S733" i="4" s="1"/>
  <c r="O732" i="4"/>
  <c r="Q731" i="4"/>
  <c r="P730" i="4"/>
  <c r="R730" i="4" s="1"/>
  <c r="S730" i="4" s="1"/>
  <c r="O729" i="4"/>
  <c r="P727" i="4"/>
  <c r="R727" i="4" s="1"/>
  <c r="S727" i="4" s="1"/>
  <c r="O726" i="4"/>
  <c r="Q724" i="4"/>
  <c r="O723" i="4"/>
  <c r="Q721" i="4"/>
  <c r="P720" i="4"/>
  <c r="R720" i="4" s="1"/>
  <c r="S720" i="4" s="1"/>
  <c r="Q718" i="4"/>
  <c r="P717" i="4"/>
  <c r="R717" i="4" s="1"/>
  <c r="S717" i="4" s="1"/>
  <c r="O716" i="4"/>
  <c r="Q715" i="4"/>
  <c r="P714" i="4"/>
  <c r="R714" i="4" s="1"/>
  <c r="S714" i="4" s="1"/>
  <c r="O713" i="4"/>
  <c r="P711" i="4"/>
  <c r="R711" i="4" s="1"/>
  <c r="S711" i="4" s="1"/>
  <c r="O710" i="4"/>
  <c r="Q708" i="4"/>
  <c r="O707" i="4"/>
  <c r="Q705" i="4"/>
  <c r="P704" i="4"/>
  <c r="R704" i="4" s="1"/>
  <c r="S704" i="4" s="1"/>
  <c r="Q702" i="4"/>
  <c r="P701" i="4"/>
  <c r="R701" i="4" s="1"/>
  <c r="S701" i="4" s="1"/>
  <c r="O700" i="4"/>
  <c r="Q699" i="4"/>
  <c r="P698" i="4"/>
  <c r="R698" i="4" s="1"/>
  <c r="S698" i="4" s="1"/>
  <c r="O697" i="4"/>
  <c r="P695" i="4"/>
  <c r="R695" i="4" s="1"/>
  <c r="S695" i="4" s="1"/>
  <c r="O694" i="4"/>
  <c r="Q692" i="4"/>
  <c r="O691" i="4"/>
  <c r="Q689" i="4"/>
  <c r="P688" i="4"/>
  <c r="R688" i="4" s="1"/>
  <c r="S688" i="4" s="1"/>
  <c r="Q686" i="4"/>
  <c r="P685" i="4"/>
  <c r="R685" i="4" s="1"/>
  <c r="S685" i="4" s="1"/>
  <c r="O684" i="4"/>
  <c r="Q683" i="4"/>
  <c r="P682" i="4"/>
  <c r="R682" i="4" s="1"/>
  <c r="S682" i="4" s="1"/>
  <c r="O681" i="4"/>
  <c r="P679" i="4"/>
  <c r="R679" i="4" s="1"/>
  <c r="S679" i="4" s="1"/>
  <c r="O678" i="4"/>
  <c r="Q676" i="4"/>
  <c r="O675" i="4"/>
  <c r="Q673" i="4"/>
  <c r="P672" i="4"/>
  <c r="R672" i="4" s="1"/>
  <c r="S672" i="4" s="1"/>
  <c r="Q670" i="4"/>
  <c r="P669" i="4"/>
  <c r="R669" i="4" s="1"/>
  <c r="S669" i="4" s="1"/>
  <c r="O668" i="4"/>
  <c r="Q667" i="4"/>
  <c r="P666" i="4"/>
  <c r="R666" i="4" s="1"/>
  <c r="S666" i="4" s="1"/>
  <c r="O665" i="4"/>
  <c r="P663" i="4"/>
  <c r="R663" i="4" s="1"/>
  <c r="S663" i="4" s="1"/>
  <c r="O662" i="4"/>
  <c r="Q660" i="4"/>
  <c r="O659" i="4"/>
  <c r="Q657" i="4"/>
  <c r="P656" i="4"/>
  <c r="R656" i="4" s="1"/>
  <c r="S656" i="4" s="1"/>
  <c r="Q654" i="4"/>
  <c r="P653" i="4"/>
  <c r="R653" i="4" s="1"/>
  <c r="S653" i="4" s="1"/>
  <c r="O652" i="4"/>
  <c r="Q651" i="4"/>
  <c r="P650" i="4"/>
  <c r="R650" i="4" s="1"/>
  <c r="S650" i="4" s="1"/>
  <c r="O649" i="4"/>
  <c r="P647" i="4"/>
  <c r="R647" i="4" s="1"/>
  <c r="S647" i="4" s="1"/>
  <c r="O646" i="4"/>
  <c r="Q644" i="4"/>
  <c r="O643" i="4"/>
  <c r="Q641" i="4"/>
  <c r="P640" i="4"/>
  <c r="R640" i="4" s="1"/>
  <c r="S640" i="4" s="1"/>
  <c r="Q638" i="4"/>
  <c r="P637" i="4"/>
  <c r="R637" i="4" s="1"/>
  <c r="S637" i="4" s="1"/>
  <c r="O636" i="4"/>
  <c r="Q635" i="4"/>
  <c r="P634" i="4"/>
  <c r="R634" i="4" s="1"/>
  <c r="S634" i="4" s="1"/>
  <c r="O633" i="4"/>
  <c r="P631" i="4"/>
  <c r="R631" i="4" s="1"/>
  <c r="S631" i="4" s="1"/>
  <c r="O630" i="4"/>
  <c r="Q629" i="4"/>
  <c r="P628" i="4"/>
  <c r="R628" i="4" s="1"/>
  <c r="S628" i="4" s="1"/>
  <c r="Q626" i="4"/>
  <c r="O625" i="4"/>
  <c r="Q622" i="4"/>
  <c r="O621" i="4"/>
  <c r="Q618" i="4"/>
  <c r="O617" i="4"/>
  <c r="Q614" i="4"/>
  <c r="O613" i="4"/>
  <c r="Q610" i="4"/>
  <c r="O609" i="4"/>
  <c r="Q606" i="4"/>
  <c r="O605" i="4"/>
  <c r="Q602" i="4"/>
  <c r="O601" i="4"/>
  <c r="Q598" i="4"/>
  <c r="O597" i="4"/>
  <c r="Q594" i="4"/>
  <c r="O593" i="4"/>
  <c r="Q590" i="4"/>
  <c r="O589" i="4"/>
  <c r="Q586" i="4"/>
  <c r="O585" i="4"/>
  <c r="Q582" i="4"/>
  <c r="O581" i="4"/>
  <c r="Q578" i="4"/>
  <c r="O577" i="4"/>
  <c r="Q574" i="4"/>
  <c r="O573" i="4"/>
  <c r="Q570" i="4"/>
  <c r="O569" i="4"/>
  <c r="Q566" i="4"/>
  <c r="O565" i="4"/>
  <c r="Q562" i="4"/>
  <c r="O561" i="4"/>
  <c r="Q558" i="4"/>
  <c r="O557" i="4"/>
  <c r="Q554" i="4"/>
  <c r="O553" i="4"/>
  <c r="Q550" i="4"/>
  <c r="O549" i="4"/>
  <c r="Q546" i="4"/>
  <c r="O545" i="4"/>
  <c r="Q542" i="4"/>
  <c r="O541" i="4"/>
  <c r="Q538" i="4"/>
  <c r="O537" i="4"/>
  <c r="Q534" i="4"/>
  <c r="O533" i="4"/>
  <c r="Q530" i="4"/>
  <c r="O529" i="4"/>
  <c r="Q526" i="4"/>
  <c r="O525" i="4"/>
  <c r="Q522" i="4"/>
  <c r="Q795" i="4"/>
  <c r="O794" i="4"/>
  <c r="P792" i="4"/>
  <c r="R792" i="4" s="1"/>
  <c r="S792" i="4" s="1"/>
  <c r="O789" i="4"/>
  <c r="Q788" i="4"/>
  <c r="Q787" i="4"/>
  <c r="O786" i="4"/>
  <c r="P784" i="4"/>
  <c r="R784" i="4" s="1"/>
  <c r="S784" i="4" s="1"/>
  <c r="O783" i="4"/>
  <c r="Q782" i="4"/>
  <c r="P781" i="4"/>
  <c r="R781" i="4" s="1"/>
  <c r="S781" i="4" s="1"/>
  <c r="Q779" i="4"/>
  <c r="O778" i="4"/>
  <c r="Q776" i="4"/>
  <c r="P775" i="4"/>
  <c r="R775" i="4" s="1"/>
  <c r="S775" i="4" s="1"/>
  <c r="Q773" i="4"/>
  <c r="P772" i="4"/>
  <c r="R772" i="4" s="1"/>
  <c r="S772" i="4" s="1"/>
  <c r="O771" i="4"/>
  <c r="Q770" i="4"/>
  <c r="P768" i="4"/>
  <c r="R768" i="4" s="1"/>
  <c r="S768" i="4" s="1"/>
  <c r="O767" i="4"/>
  <c r="O765" i="4"/>
  <c r="P763" i="4"/>
  <c r="R763" i="4" s="1"/>
  <c r="S763" i="4" s="1"/>
  <c r="O762" i="4"/>
  <c r="Q760" i="4"/>
  <c r="O759" i="4"/>
  <c r="Q757" i="4"/>
  <c r="P756" i="4"/>
  <c r="R756" i="4" s="1"/>
  <c r="S756" i="4" s="1"/>
  <c r="Q754" i="4"/>
  <c r="P753" i="4"/>
  <c r="R753" i="4" s="1"/>
  <c r="S753" i="4" s="1"/>
  <c r="O752" i="4"/>
  <c r="Q751" i="4"/>
  <c r="P750" i="4"/>
  <c r="R750" i="4" s="1"/>
  <c r="S750" i="4" s="1"/>
  <c r="O749" i="4"/>
  <c r="P747" i="4"/>
  <c r="R747" i="4" s="1"/>
  <c r="S747" i="4" s="1"/>
  <c r="O746" i="4"/>
  <c r="Q744" i="4"/>
  <c r="O743" i="4"/>
  <c r="Q741" i="4"/>
  <c r="P740" i="4"/>
  <c r="R740" i="4" s="1"/>
  <c r="S740" i="4" s="1"/>
  <c r="Q738" i="4"/>
  <c r="P737" i="4"/>
  <c r="R737" i="4" s="1"/>
  <c r="S737" i="4" s="1"/>
  <c r="O736" i="4"/>
  <c r="Q735" i="4"/>
  <c r="P734" i="4"/>
  <c r="R734" i="4" s="1"/>
  <c r="S734" i="4" s="1"/>
  <c r="O733" i="4"/>
  <c r="P731" i="4"/>
  <c r="R731" i="4" s="1"/>
  <c r="S731" i="4" s="1"/>
  <c r="O730" i="4"/>
  <c r="Q728" i="4"/>
  <c r="O727" i="4"/>
  <c r="Q725" i="4"/>
  <c r="P724" i="4"/>
  <c r="R724" i="4" s="1"/>
  <c r="S724" i="4" s="1"/>
  <c r="Q722" i="4"/>
  <c r="P721" i="4"/>
  <c r="R721" i="4" s="1"/>
  <c r="S721" i="4" s="1"/>
  <c r="O720" i="4"/>
  <c r="Q719" i="4"/>
  <c r="P718" i="4"/>
  <c r="R718" i="4" s="1"/>
  <c r="S718" i="4" s="1"/>
  <c r="O717" i="4"/>
  <c r="P715" i="4"/>
  <c r="R715" i="4" s="1"/>
  <c r="S715" i="4" s="1"/>
  <c r="O714" i="4"/>
  <c r="Q712" i="4"/>
  <c r="O711" i="4"/>
  <c r="Q709" i="4"/>
  <c r="P708" i="4"/>
  <c r="R708" i="4" s="1"/>
  <c r="S708" i="4" s="1"/>
  <c r="Q706" i="4"/>
  <c r="P705" i="4"/>
  <c r="R705" i="4" s="1"/>
  <c r="S705" i="4" s="1"/>
  <c r="O704" i="4"/>
  <c r="Q703" i="4"/>
  <c r="P702" i="4"/>
  <c r="R702" i="4" s="1"/>
  <c r="S702" i="4" s="1"/>
  <c r="O701" i="4"/>
  <c r="P699" i="4"/>
  <c r="R699" i="4" s="1"/>
  <c r="S699" i="4" s="1"/>
  <c r="O698" i="4"/>
  <c r="Q696" i="4"/>
  <c r="O695" i="4"/>
  <c r="Q693" i="4"/>
  <c r="P692" i="4"/>
  <c r="R692" i="4" s="1"/>
  <c r="S692" i="4" s="1"/>
  <c r="Q690" i="4"/>
  <c r="P689" i="4"/>
  <c r="R689" i="4" s="1"/>
  <c r="S689" i="4" s="1"/>
  <c r="O688" i="4"/>
  <c r="Q687" i="4"/>
  <c r="P686" i="4"/>
  <c r="R686" i="4" s="1"/>
  <c r="S686" i="4" s="1"/>
  <c r="O685" i="4"/>
  <c r="P683" i="4"/>
  <c r="R683" i="4" s="1"/>
  <c r="S683" i="4" s="1"/>
  <c r="O682" i="4"/>
  <c r="Q680" i="4"/>
  <c r="O679" i="4"/>
  <c r="Q677" i="4"/>
  <c r="P676" i="4"/>
  <c r="R676" i="4" s="1"/>
  <c r="S676" i="4" s="1"/>
  <c r="Q674" i="4"/>
  <c r="P673" i="4"/>
  <c r="R673" i="4" s="1"/>
  <c r="S673" i="4" s="1"/>
  <c r="O672" i="4"/>
  <c r="Q671" i="4"/>
  <c r="P670" i="4"/>
  <c r="R670" i="4" s="1"/>
  <c r="S670" i="4" s="1"/>
  <c r="O669" i="4"/>
  <c r="P667" i="4"/>
  <c r="R667" i="4" s="1"/>
  <c r="S667" i="4" s="1"/>
  <c r="O666" i="4"/>
  <c r="Q664" i="4"/>
  <c r="O663" i="4"/>
  <c r="Q661" i="4"/>
  <c r="P660" i="4"/>
  <c r="R660" i="4" s="1"/>
  <c r="S660" i="4" s="1"/>
  <c r="Q658" i="4"/>
  <c r="P657" i="4"/>
  <c r="R657" i="4" s="1"/>
  <c r="S657" i="4" s="1"/>
  <c r="O656" i="4"/>
  <c r="Q655" i="4"/>
  <c r="P654" i="4"/>
  <c r="R654" i="4" s="1"/>
  <c r="S654" i="4" s="1"/>
  <c r="O653" i="4"/>
  <c r="P651" i="4"/>
  <c r="R651" i="4" s="1"/>
  <c r="S651" i="4" s="1"/>
  <c r="O650" i="4"/>
  <c r="Q648" i="4"/>
  <c r="O647" i="4"/>
  <c r="Q645" i="4"/>
  <c r="P644" i="4"/>
  <c r="R644" i="4" s="1"/>
  <c r="S644" i="4" s="1"/>
  <c r="Q642" i="4"/>
  <c r="P641" i="4"/>
  <c r="R641" i="4" s="1"/>
  <c r="S641" i="4" s="1"/>
  <c r="O640" i="4"/>
  <c r="Q639" i="4"/>
  <c r="P638" i="4"/>
  <c r="R638" i="4" s="1"/>
  <c r="S638" i="4" s="1"/>
  <c r="O637" i="4"/>
  <c r="P635" i="4"/>
  <c r="R635" i="4" s="1"/>
  <c r="S635" i="4" s="1"/>
  <c r="O634" i="4"/>
  <c r="Q632" i="4"/>
  <c r="O631" i="4"/>
  <c r="P629" i="4"/>
  <c r="R629" i="4" s="1"/>
  <c r="S629" i="4" s="1"/>
  <c r="O628" i="4"/>
  <c r="Q627" i="4"/>
  <c r="P626" i="4"/>
  <c r="R626" i="4" s="1"/>
  <c r="S626" i="4" s="1"/>
  <c r="Q624" i="4"/>
  <c r="Q623" i="4"/>
  <c r="P622" i="4"/>
  <c r="R622" i="4" s="1"/>
  <c r="S622" i="4" s="1"/>
  <c r="Q620" i="4"/>
  <c r="Q619" i="4"/>
  <c r="P618" i="4"/>
  <c r="R618" i="4" s="1"/>
  <c r="S618" i="4" s="1"/>
  <c r="Q616" i="4"/>
  <c r="Q615" i="4"/>
  <c r="P614" i="4"/>
  <c r="R614" i="4" s="1"/>
  <c r="S614" i="4" s="1"/>
  <c r="Q612" i="4"/>
  <c r="Q611" i="4"/>
  <c r="P610" i="4"/>
  <c r="R610" i="4" s="1"/>
  <c r="S610" i="4" s="1"/>
  <c r="Q608" i="4"/>
  <c r="Q607" i="4"/>
  <c r="P606" i="4"/>
  <c r="R606" i="4" s="1"/>
  <c r="S606" i="4" s="1"/>
  <c r="Q604" i="4"/>
  <c r="Q603" i="4"/>
  <c r="P602" i="4"/>
  <c r="R602" i="4" s="1"/>
  <c r="S602" i="4" s="1"/>
  <c r="Q600" i="4"/>
  <c r="Q599" i="4"/>
  <c r="P598" i="4"/>
  <c r="R598" i="4" s="1"/>
  <c r="S598" i="4" s="1"/>
  <c r="Q596" i="4"/>
  <c r="Q595" i="4"/>
  <c r="P594" i="4"/>
  <c r="R594" i="4" s="1"/>
  <c r="S594" i="4" s="1"/>
  <c r="Q592" i="4"/>
  <c r="Q591" i="4"/>
  <c r="P590" i="4"/>
  <c r="R590" i="4" s="1"/>
  <c r="S590" i="4" s="1"/>
  <c r="Q588" i="4"/>
  <c r="Q587" i="4"/>
  <c r="P586" i="4"/>
  <c r="R586" i="4" s="1"/>
  <c r="S586" i="4" s="1"/>
  <c r="Q584" i="4"/>
  <c r="Q583" i="4"/>
  <c r="P582" i="4"/>
  <c r="R582" i="4" s="1"/>
  <c r="S582" i="4" s="1"/>
  <c r="Q580" i="4"/>
  <c r="Q579" i="4"/>
  <c r="P578" i="4"/>
  <c r="R578" i="4" s="1"/>
  <c r="S578" i="4" s="1"/>
  <c r="Q576" i="4"/>
  <c r="Q575" i="4"/>
  <c r="P574" i="4"/>
  <c r="R574" i="4" s="1"/>
  <c r="S574" i="4" s="1"/>
  <c r="Q572" i="4"/>
  <c r="Q571" i="4"/>
  <c r="P570" i="4"/>
  <c r="R570" i="4" s="1"/>
  <c r="S570" i="4" s="1"/>
  <c r="Q568" i="4"/>
  <c r="Q567" i="4"/>
  <c r="P566" i="4"/>
  <c r="R566" i="4" s="1"/>
  <c r="S566" i="4" s="1"/>
  <c r="Q564" i="4"/>
  <c r="Q563" i="4"/>
  <c r="P562" i="4"/>
  <c r="R562" i="4" s="1"/>
  <c r="S562" i="4" s="1"/>
  <c r="Q560" i="4"/>
  <c r="Q559" i="4"/>
  <c r="P558" i="4"/>
  <c r="R558" i="4" s="1"/>
  <c r="S558" i="4" s="1"/>
  <c r="Q556" i="4"/>
  <c r="Q555" i="4"/>
  <c r="P554" i="4"/>
  <c r="R554" i="4" s="1"/>
  <c r="S554" i="4" s="1"/>
  <c r="Q552" i="4"/>
  <c r="Q551" i="4"/>
  <c r="P550" i="4"/>
  <c r="R550" i="4" s="1"/>
  <c r="S550" i="4" s="1"/>
  <c r="Q548" i="4"/>
  <c r="Q547" i="4"/>
  <c r="P546" i="4"/>
  <c r="R546" i="4" s="1"/>
  <c r="S546" i="4" s="1"/>
  <c r="Q544" i="4"/>
  <c r="Q543" i="4"/>
  <c r="P542" i="4"/>
  <c r="R542" i="4" s="1"/>
  <c r="S542" i="4" s="1"/>
  <c r="Q540" i="4"/>
  <c r="Q539" i="4"/>
  <c r="P538" i="4"/>
  <c r="R538" i="4" s="1"/>
  <c r="S538" i="4" s="1"/>
  <c r="Q536" i="4"/>
  <c r="Q535" i="4"/>
  <c r="P534" i="4"/>
  <c r="R534" i="4" s="1"/>
  <c r="S534" i="4" s="1"/>
  <c r="Q532" i="4"/>
  <c r="Q531" i="4"/>
  <c r="P530" i="4"/>
  <c r="R530" i="4" s="1"/>
  <c r="S530" i="4" s="1"/>
  <c r="Q528" i="4"/>
  <c r="Q527" i="4"/>
  <c r="P526" i="4"/>
  <c r="R526" i="4" s="1"/>
  <c r="S526" i="4" s="1"/>
  <c r="Q524" i="4"/>
  <c r="Q523" i="4"/>
  <c r="P522" i="4"/>
  <c r="R522" i="4" s="1"/>
  <c r="S522" i="4" s="1"/>
  <c r="Q520" i="4"/>
  <c r="Q777" i="4"/>
  <c r="P776" i="4"/>
  <c r="R776" i="4" s="1"/>
  <c r="S776" i="4" s="1"/>
  <c r="O775" i="4"/>
  <c r="Q774" i="4"/>
  <c r="P773" i="4"/>
  <c r="R773" i="4" s="1"/>
  <c r="S773" i="4" s="1"/>
  <c r="O772" i="4"/>
  <c r="P770" i="4"/>
  <c r="R770" i="4" s="1"/>
  <c r="S770" i="4" s="1"/>
  <c r="Q769" i="4"/>
  <c r="O768" i="4"/>
  <c r="Q766" i="4"/>
  <c r="Q764" i="4"/>
  <c r="O763" i="4"/>
  <c r="Q761" i="4"/>
  <c r="P760" i="4"/>
  <c r="R760" i="4" s="1"/>
  <c r="S760" i="4" s="1"/>
  <c r="Q710" i="4"/>
  <c r="P709" i="4"/>
  <c r="R709" i="4" s="1"/>
  <c r="S709" i="4" s="1"/>
  <c r="O708" i="4"/>
  <c r="Q707" i="4"/>
  <c r="P706" i="4"/>
  <c r="R706" i="4" s="1"/>
  <c r="S706" i="4" s="1"/>
  <c r="O705" i="4"/>
  <c r="P703" i="4"/>
  <c r="R703" i="4" s="1"/>
  <c r="S703" i="4" s="1"/>
  <c r="O702" i="4"/>
  <c r="Q700" i="4"/>
  <c r="O699" i="4"/>
  <c r="Q697" i="4"/>
  <c r="P696" i="4"/>
  <c r="R696" i="4" s="1"/>
  <c r="S696" i="4" s="1"/>
  <c r="Q646" i="4"/>
  <c r="P645" i="4"/>
  <c r="R645" i="4" s="1"/>
  <c r="S645" i="4" s="1"/>
  <c r="O644" i="4"/>
  <c r="Q643" i="4"/>
  <c r="P642" i="4"/>
  <c r="R642" i="4" s="1"/>
  <c r="S642" i="4" s="1"/>
  <c r="O641" i="4"/>
  <c r="P639" i="4"/>
  <c r="R639" i="4" s="1"/>
  <c r="S639" i="4" s="1"/>
  <c r="O638" i="4"/>
  <c r="Q636" i="4"/>
  <c r="O635" i="4"/>
  <c r="Q633" i="4"/>
  <c r="P632" i="4"/>
  <c r="R632" i="4" s="1"/>
  <c r="S632" i="4" s="1"/>
  <c r="P547" i="4"/>
  <c r="R547" i="4" s="1"/>
  <c r="S547" i="4" s="1"/>
  <c r="O544" i="4"/>
  <c r="P541" i="4"/>
  <c r="R541" i="4" s="1"/>
  <c r="S541" i="4" s="1"/>
  <c r="P540" i="4"/>
  <c r="R540" i="4" s="1"/>
  <c r="S540" i="4" s="1"/>
  <c r="O538" i="4"/>
  <c r="Q537" i="4"/>
  <c r="O535" i="4"/>
  <c r="P531" i="4"/>
  <c r="R531" i="4" s="1"/>
  <c r="S531" i="4" s="1"/>
  <c r="O528" i="4"/>
  <c r="P525" i="4"/>
  <c r="R525" i="4" s="1"/>
  <c r="S525" i="4" s="1"/>
  <c r="P524" i="4"/>
  <c r="R524" i="4" s="1"/>
  <c r="S524" i="4" s="1"/>
  <c r="O522" i="4"/>
  <c r="Q521" i="4"/>
  <c r="O520" i="4"/>
  <c r="O519" i="4"/>
  <c r="P517" i="4"/>
  <c r="R517" i="4" s="1"/>
  <c r="S517" i="4" s="1"/>
  <c r="O516" i="4"/>
  <c r="O515" i="4"/>
  <c r="P513" i="4"/>
  <c r="R513" i="4" s="1"/>
  <c r="S513" i="4" s="1"/>
  <c r="O512" i="4"/>
  <c r="O511" i="4"/>
  <c r="P509" i="4"/>
  <c r="R509" i="4" s="1"/>
  <c r="S509" i="4" s="1"/>
  <c r="O508" i="4"/>
  <c r="O507" i="4"/>
  <c r="P505" i="4"/>
  <c r="R505" i="4" s="1"/>
  <c r="S505" i="4" s="1"/>
  <c r="O504" i="4"/>
  <c r="O503" i="4"/>
  <c r="P501" i="4"/>
  <c r="R501" i="4" s="1"/>
  <c r="S501" i="4" s="1"/>
  <c r="O500" i="4"/>
  <c r="O499" i="4"/>
  <c r="P497" i="4"/>
  <c r="R497" i="4" s="1"/>
  <c r="S497" i="4" s="1"/>
  <c r="O496" i="4"/>
  <c r="O495" i="4"/>
  <c r="P493" i="4"/>
  <c r="R493" i="4" s="1"/>
  <c r="S493" i="4" s="1"/>
  <c r="O492" i="4"/>
  <c r="O491" i="4"/>
  <c r="P489" i="4"/>
  <c r="R489" i="4" s="1"/>
  <c r="S489" i="4" s="1"/>
  <c r="O488" i="4"/>
  <c r="Q486" i="4"/>
  <c r="O485" i="4"/>
  <c r="Q483" i="4"/>
  <c r="P482" i="4"/>
  <c r="R482" i="4" s="1"/>
  <c r="S482" i="4" s="1"/>
  <c r="Q480" i="4"/>
  <c r="P479" i="4"/>
  <c r="R479" i="4" s="1"/>
  <c r="S479" i="4" s="1"/>
  <c r="O478" i="4"/>
  <c r="Q477" i="4"/>
  <c r="P476" i="4"/>
  <c r="R476" i="4" s="1"/>
  <c r="S476" i="4" s="1"/>
  <c r="O475" i="4"/>
  <c r="P473" i="4"/>
  <c r="R473" i="4" s="1"/>
  <c r="S473" i="4" s="1"/>
  <c r="O472" i="4"/>
  <c r="Q470" i="4"/>
  <c r="O469" i="4"/>
  <c r="Q467" i="4"/>
  <c r="P466" i="4"/>
  <c r="R466" i="4" s="1"/>
  <c r="S466" i="4" s="1"/>
  <c r="O464" i="4"/>
  <c r="Q462" i="4"/>
  <c r="O461" i="4"/>
  <c r="P460" i="4"/>
  <c r="R460" i="4" s="1"/>
  <c r="S460" i="4" s="1"/>
  <c r="O459" i="4"/>
  <c r="P457" i="4"/>
  <c r="R457" i="4" s="1"/>
  <c r="S457" i="4" s="1"/>
  <c r="Q456" i="4"/>
  <c r="P455" i="4"/>
  <c r="R455" i="4" s="1"/>
  <c r="S455" i="4" s="1"/>
  <c r="O454" i="4"/>
  <c r="Q453" i="4"/>
  <c r="Q451" i="4"/>
  <c r="P450" i="4"/>
  <c r="R450" i="4" s="1"/>
  <c r="S450" i="4" s="1"/>
  <c r="O448" i="4"/>
  <c r="Q446" i="4"/>
  <c r="O445" i="4"/>
  <c r="Q444" i="4"/>
  <c r="P443" i="4"/>
  <c r="R443" i="4" s="1"/>
  <c r="S443" i="4" s="1"/>
  <c r="Q441" i="4"/>
  <c r="O440" i="4"/>
  <c r="P438" i="4"/>
  <c r="R438" i="4" s="1"/>
  <c r="S438" i="4" s="1"/>
  <c r="O437" i="4"/>
  <c r="Q436" i="4"/>
  <c r="P435" i="4"/>
  <c r="R435" i="4" s="1"/>
  <c r="S435" i="4" s="1"/>
  <c r="Q433" i="4"/>
  <c r="O432" i="4"/>
  <c r="P430" i="4"/>
  <c r="R430" i="4" s="1"/>
  <c r="S430" i="4" s="1"/>
  <c r="O429" i="4"/>
  <c r="Q428" i="4"/>
  <c r="P427" i="4"/>
  <c r="R427" i="4" s="1"/>
  <c r="S427" i="4" s="1"/>
  <c r="Q425" i="4"/>
  <c r="O424" i="4"/>
  <c r="P422" i="4"/>
  <c r="R422" i="4" s="1"/>
  <c r="S422" i="4" s="1"/>
  <c r="O421" i="4"/>
  <c r="Q420" i="4"/>
  <c r="P419" i="4"/>
  <c r="R419" i="4" s="1"/>
  <c r="S419" i="4" s="1"/>
  <c r="Q417" i="4"/>
  <c r="O416" i="4"/>
  <c r="P414" i="4"/>
  <c r="R414" i="4" s="1"/>
  <c r="S414" i="4" s="1"/>
  <c r="O413" i="4"/>
  <c r="Q412" i="4"/>
  <c r="P411" i="4"/>
  <c r="R411" i="4" s="1"/>
  <c r="S411" i="4" s="1"/>
  <c r="Q409" i="4"/>
  <c r="O408" i="4"/>
  <c r="P406" i="4"/>
  <c r="R406" i="4" s="1"/>
  <c r="S406" i="4" s="1"/>
  <c r="O405" i="4"/>
  <c r="Q404" i="4"/>
  <c r="P403" i="4"/>
  <c r="R403" i="4" s="1"/>
  <c r="S403" i="4" s="1"/>
  <c r="Q401" i="4"/>
  <c r="O400" i="4"/>
  <c r="P398" i="4"/>
  <c r="R398" i="4" s="1"/>
  <c r="S398" i="4" s="1"/>
  <c r="O397" i="4"/>
  <c r="Q396" i="4"/>
  <c r="P395" i="4"/>
  <c r="R395" i="4" s="1"/>
  <c r="S395" i="4" s="1"/>
  <c r="Q393" i="4"/>
  <c r="O392" i="4"/>
  <c r="P390" i="4"/>
  <c r="R390" i="4" s="1"/>
  <c r="S390" i="4" s="1"/>
  <c r="O389" i="4"/>
  <c r="Q388" i="4"/>
  <c r="P387" i="4"/>
  <c r="R387" i="4" s="1"/>
  <c r="S387" i="4" s="1"/>
  <c r="Q385" i="4"/>
  <c r="O384" i="4"/>
  <c r="P382" i="4"/>
  <c r="R382" i="4" s="1"/>
  <c r="S382" i="4" s="1"/>
  <c r="O381" i="4"/>
  <c r="Q380" i="4"/>
  <c r="P379" i="4"/>
  <c r="R379" i="4" s="1"/>
  <c r="S379" i="4" s="1"/>
  <c r="Q377" i="4"/>
  <c r="O376" i="4"/>
  <c r="P374" i="4"/>
  <c r="R374" i="4" s="1"/>
  <c r="S374" i="4" s="1"/>
  <c r="O373" i="4"/>
  <c r="Q372" i="4"/>
  <c r="P371" i="4"/>
  <c r="R371" i="4" s="1"/>
  <c r="S371" i="4" s="1"/>
  <c r="Q369" i="4"/>
  <c r="O368" i="4"/>
  <c r="P366" i="4"/>
  <c r="R366" i="4" s="1"/>
  <c r="S366" i="4" s="1"/>
  <c r="O365" i="4"/>
  <c r="Q364" i="4"/>
  <c r="P363" i="4"/>
  <c r="R363" i="4" s="1"/>
  <c r="S363" i="4" s="1"/>
  <c r="Q361" i="4"/>
  <c r="O360" i="4"/>
  <c r="P358" i="4"/>
  <c r="R358" i="4" s="1"/>
  <c r="S358" i="4" s="1"/>
  <c r="O357" i="4"/>
  <c r="Q356" i="4"/>
  <c r="P355" i="4"/>
  <c r="R355" i="4" s="1"/>
  <c r="S355" i="4" s="1"/>
  <c r="Q353" i="4"/>
  <c r="O352" i="4"/>
  <c r="P350" i="4"/>
  <c r="R350" i="4" s="1"/>
  <c r="S350" i="4" s="1"/>
  <c r="O349" i="4"/>
  <c r="Q348" i="4"/>
  <c r="P347" i="4"/>
  <c r="R347" i="4" s="1"/>
  <c r="S347" i="4" s="1"/>
  <c r="Q345" i="4"/>
  <c r="O344" i="4"/>
  <c r="P342" i="4"/>
  <c r="R342" i="4" s="1"/>
  <c r="S342" i="4" s="1"/>
  <c r="O341" i="4"/>
  <c r="Q340" i="4"/>
  <c r="P339" i="4"/>
  <c r="R339" i="4" s="1"/>
  <c r="S339" i="4" s="1"/>
  <c r="Q337" i="4"/>
  <c r="O336" i="4"/>
  <c r="P334" i="4"/>
  <c r="R334" i="4" s="1"/>
  <c r="S334" i="4" s="1"/>
  <c r="O333" i="4"/>
  <c r="Q332" i="4"/>
  <c r="P331" i="4"/>
  <c r="R331" i="4" s="1"/>
  <c r="S331" i="4" s="1"/>
  <c r="Q329" i="4"/>
  <c r="O756" i="4"/>
  <c r="O753" i="4"/>
  <c r="Q745" i="4"/>
  <c r="Q694" i="4"/>
  <c r="P690" i="4"/>
  <c r="R690" i="4" s="1"/>
  <c r="S690" i="4" s="1"/>
  <c r="O686" i="4"/>
  <c r="P680" i="4"/>
  <c r="R680" i="4" s="1"/>
  <c r="S680" i="4" s="1"/>
  <c r="Q630" i="4"/>
  <c r="Q625" i="4"/>
  <c r="Q621" i="4"/>
  <c r="O618" i="4"/>
  <c r="P615" i="4"/>
  <c r="R615" i="4" s="1"/>
  <c r="S615" i="4" s="1"/>
  <c r="P612" i="4"/>
  <c r="R612" i="4" s="1"/>
  <c r="S612" i="4" s="1"/>
  <c r="Q609" i="4"/>
  <c r="O606" i="4"/>
  <c r="P603" i="4"/>
  <c r="R603" i="4" s="1"/>
  <c r="S603" i="4" s="1"/>
  <c r="P600" i="4"/>
  <c r="R600" i="4" s="1"/>
  <c r="S600" i="4" s="1"/>
  <c r="Q597" i="4"/>
  <c r="O594" i="4"/>
  <c r="P591" i="4"/>
  <c r="R591" i="4" s="1"/>
  <c r="S591" i="4" s="1"/>
  <c r="P588" i="4"/>
  <c r="R588" i="4" s="1"/>
  <c r="S588" i="4" s="1"/>
  <c r="Q585" i="4"/>
  <c r="O582" i="4"/>
  <c r="P579" i="4"/>
  <c r="R579" i="4" s="1"/>
  <c r="S579" i="4" s="1"/>
  <c r="P576" i="4"/>
  <c r="R576" i="4" s="1"/>
  <c r="S576" i="4" s="1"/>
  <c r="P572" i="4"/>
  <c r="R572" i="4" s="1"/>
  <c r="S572" i="4" s="1"/>
  <c r="Q569" i="4"/>
  <c r="O566" i="4"/>
  <c r="P563" i="4"/>
  <c r="R563" i="4" s="1"/>
  <c r="S563" i="4" s="1"/>
  <c r="P560" i="4"/>
  <c r="R560" i="4" s="1"/>
  <c r="S560" i="4" s="1"/>
  <c r="Q557" i="4"/>
  <c r="O554" i="4"/>
  <c r="P797" i="4"/>
  <c r="R797" i="4" s="1"/>
  <c r="S797" i="4" s="1"/>
  <c r="O792" i="4"/>
  <c r="Q785" i="4"/>
  <c r="O784" i="4"/>
  <c r="P782" i="4"/>
  <c r="R782" i="4" s="1"/>
  <c r="S782" i="4" s="1"/>
  <c r="O781" i="4"/>
  <c r="Q780" i="4"/>
  <c r="P779" i="4"/>
  <c r="R779" i="4" s="1"/>
  <c r="S779" i="4" s="1"/>
  <c r="Q726" i="4"/>
  <c r="P725" i="4"/>
  <c r="R725" i="4" s="1"/>
  <c r="S725" i="4" s="1"/>
  <c r="O724" i="4"/>
  <c r="Q723" i="4"/>
  <c r="P722" i="4"/>
  <c r="R722" i="4" s="1"/>
  <c r="S722" i="4" s="1"/>
  <c r="O721" i="4"/>
  <c r="P719" i="4"/>
  <c r="R719" i="4" s="1"/>
  <c r="S719" i="4" s="1"/>
  <c r="O718" i="4"/>
  <c r="Q716" i="4"/>
  <c r="O715" i="4"/>
  <c r="Q713" i="4"/>
  <c r="P712" i="4"/>
  <c r="R712" i="4" s="1"/>
  <c r="S712" i="4" s="1"/>
  <c r="Q662" i="4"/>
  <c r="P661" i="4"/>
  <c r="R661" i="4" s="1"/>
  <c r="S661" i="4" s="1"/>
  <c r="O660" i="4"/>
  <c r="Q659" i="4"/>
  <c r="P658" i="4"/>
  <c r="R658" i="4" s="1"/>
  <c r="S658" i="4" s="1"/>
  <c r="O657" i="4"/>
  <c r="P655" i="4"/>
  <c r="R655" i="4" s="1"/>
  <c r="S655" i="4" s="1"/>
  <c r="O654" i="4"/>
  <c r="Q652" i="4"/>
  <c r="O651" i="4"/>
  <c r="Q649" i="4"/>
  <c r="P648" i="4"/>
  <c r="R648" i="4" s="1"/>
  <c r="S648" i="4" s="1"/>
  <c r="O547" i="4"/>
  <c r="P543" i="4"/>
  <c r="R543" i="4" s="1"/>
  <c r="S543" i="4" s="1"/>
  <c r="O540" i="4"/>
  <c r="P537" i="4"/>
  <c r="R537" i="4" s="1"/>
  <c r="S537" i="4" s="1"/>
  <c r="P536" i="4"/>
  <c r="R536" i="4" s="1"/>
  <c r="S536" i="4" s="1"/>
  <c r="O534" i="4"/>
  <c r="Q533" i="4"/>
  <c r="O531" i="4"/>
  <c r="P527" i="4"/>
  <c r="R527" i="4" s="1"/>
  <c r="S527" i="4" s="1"/>
  <c r="O524" i="4"/>
  <c r="P521" i="4"/>
  <c r="R521" i="4" s="1"/>
  <c r="S521" i="4" s="1"/>
  <c r="Q518" i="4"/>
  <c r="O517" i="4"/>
  <c r="Q514" i="4"/>
  <c r="O513" i="4"/>
  <c r="Q510" i="4"/>
  <c r="O509" i="4"/>
  <c r="Q506" i="4"/>
  <c r="O505" i="4"/>
  <c r="Q502" i="4"/>
  <c r="O501" i="4"/>
  <c r="Q498" i="4"/>
  <c r="O497" i="4"/>
  <c r="Q494" i="4"/>
  <c r="O493" i="4"/>
  <c r="Q490" i="4"/>
  <c r="O489" i="4"/>
  <c r="Q487" i="4"/>
  <c r="P486" i="4"/>
  <c r="R486" i="4" s="1"/>
  <c r="S486" i="4" s="1"/>
  <c r="Q484" i="4"/>
  <c r="P483" i="4"/>
  <c r="R483" i="4" s="1"/>
  <c r="S483" i="4" s="1"/>
  <c r="O482" i="4"/>
  <c r="Q481" i="4"/>
  <c r="P480" i="4"/>
  <c r="R480" i="4" s="1"/>
  <c r="S480" i="4" s="1"/>
  <c r="O479" i="4"/>
  <c r="P477" i="4"/>
  <c r="R477" i="4" s="1"/>
  <c r="S477" i="4" s="1"/>
  <c r="O476" i="4"/>
  <c r="Q474" i="4"/>
  <c r="O473" i="4"/>
  <c r="Q471" i="4"/>
  <c r="P470" i="4"/>
  <c r="R470" i="4" s="1"/>
  <c r="S470" i="4" s="1"/>
  <c r="Q468" i="4"/>
  <c r="P467" i="4"/>
  <c r="R467" i="4" s="1"/>
  <c r="S467" i="4" s="1"/>
  <c r="O466" i="4"/>
  <c r="Q465" i="4"/>
  <c r="Q463" i="4"/>
  <c r="P462" i="4"/>
  <c r="R462" i="4" s="1"/>
  <c r="S462" i="4" s="1"/>
  <c r="O460" i="4"/>
  <c r="Q458" i="4"/>
  <c r="O457" i="4"/>
  <c r="P456" i="4"/>
  <c r="R456" i="4" s="1"/>
  <c r="S456" i="4" s="1"/>
  <c r="O455" i="4"/>
  <c r="P453" i="4"/>
  <c r="R453" i="4" s="1"/>
  <c r="S453" i="4" s="1"/>
  <c r="Q452" i="4"/>
  <c r="P451" i="4"/>
  <c r="R451" i="4" s="1"/>
  <c r="S451" i="4" s="1"/>
  <c r="O450" i="4"/>
  <c r="Q449" i="4"/>
  <c r="Q447" i="4"/>
  <c r="P446" i="4"/>
  <c r="R446" i="4" s="1"/>
  <c r="S446" i="4" s="1"/>
  <c r="P444" i="4"/>
  <c r="R444" i="4" s="1"/>
  <c r="S444" i="4" s="1"/>
  <c r="O443" i="4"/>
  <c r="Q442" i="4"/>
  <c r="P441" i="4"/>
  <c r="R441" i="4" s="1"/>
  <c r="S441" i="4" s="1"/>
  <c r="Q439" i="4"/>
  <c r="O438" i="4"/>
  <c r="P436" i="4"/>
  <c r="R436" i="4" s="1"/>
  <c r="S436" i="4" s="1"/>
  <c r="O435" i="4"/>
  <c r="Q434" i="4"/>
  <c r="P433" i="4"/>
  <c r="R433" i="4" s="1"/>
  <c r="S433" i="4" s="1"/>
  <c r="Q431" i="4"/>
  <c r="O430" i="4"/>
  <c r="P428" i="4"/>
  <c r="R428" i="4" s="1"/>
  <c r="S428" i="4" s="1"/>
  <c r="O427" i="4"/>
  <c r="Q426" i="4"/>
  <c r="P425" i="4"/>
  <c r="R425" i="4" s="1"/>
  <c r="S425" i="4" s="1"/>
  <c r="Q423" i="4"/>
  <c r="O422" i="4"/>
  <c r="P420" i="4"/>
  <c r="R420" i="4" s="1"/>
  <c r="S420" i="4" s="1"/>
  <c r="O419" i="4"/>
  <c r="Q418" i="4"/>
  <c r="P417" i="4"/>
  <c r="R417" i="4" s="1"/>
  <c r="S417" i="4" s="1"/>
  <c r="Q415" i="4"/>
  <c r="O414" i="4"/>
  <c r="P412" i="4"/>
  <c r="R412" i="4" s="1"/>
  <c r="S412" i="4" s="1"/>
  <c r="O411" i="4"/>
  <c r="Q410" i="4"/>
  <c r="P409" i="4"/>
  <c r="R409" i="4" s="1"/>
  <c r="S409" i="4" s="1"/>
  <c r="Q407" i="4"/>
  <c r="O406" i="4"/>
  <c r="P404" i="4"/>
  <c r="R404" i="4" s="1"/>
  <c r="S404" i="4" s="1"/>
  <c r="O403" i="4"/>
  <c r="Q402" i="4"/>
  <c r="P401" i="4"/>
  <c r="R401" i="4" s="1"/>
  <c r="S401" i="4" s="1"/>
  <c r="Q399" i="4"/>
  <c r="O398" i="4"/>
  <c r="P396" i="4"/>
  <c r="R396" i="4" s="1"/>
  <c r="S396" i="4" s="1"/>
  <c r="O395" i="4"/>
  <c r="Q394" i="4"/>
  <c r="P393" i="4"/>
  <c r="R393" i="4" s="1"/>
  <c r="S393" i="4" s="1"/>
  <c r="Q391" i="4"/>
  <c r="O390" i="4"/>
  <c r="P388" i="4"/>
  <c r="R388" i="4" s="1"/>
  <c r="S388" i="4" s="1"/>
  <c r="O387" i="4"/>
  <c r="Q386" i="4"/>
  <c r="P385" i="4"/>
  <c r="R385" i="4" s="1"/>
  <c r="S385" i="4" s="1"/>
  <c r="Q383" i="4"/>
  <c r="O382" i="4"/>
  <c r="P380" i="4"/>
  <c r="R380" i="4" s="1"/>
  <c r="S380" i="4" s="1"/>
  <c r="O379" i="4"/>
  <c r="Q378" i="4"/>
  <c r="P377" i="4"/>
  <c r="R377" i="4" s="1"/>
  <c r="S377" i="4" s="1"/>
  <c r="Q375" i="4"/>
  <c r="O374" i="4"/>
  <c r="P372" i="4"/>
  <c r="R372" i="4" s="1"/>
  <c r="S372" i="4" s="1"/>
  <c r="O371" i="4"/>
  <c r="Q370" i="4"/>
  <c r="P369" i="4"/>
  <c r="R369" i="4" s="1"/>
  <c r="S369" i="4" s="1"/>
  <c r="Q367" i="4"/>
  <c r="O366" i="4"/>
  <c r="P364" i="4"/>
  <c r="R364" i="4" s="1"/>
  <c r="S364" i="4" s="1"/>
  <c r="O363" i="4"/>
  <c r="Q362" i="4"/>
  <c r="P361" i="4"/>
  <c r="R361" i="4" s="1"/>
  <c r="S361" i="4" s="1"/>
  <c r="Q359" i="4"/>
  <c r="O358" i="4"/>
  <c r="P356" i="4"/>
  <c r="R356" i="4" s="1"/>
  <c r="S356" i="4" s="1"/>
  <c r="O355" i="4"/>
  <c r="Q354" i="4"/>
  <c r="P353" i="4"/>
  <c r="R353" i="4" s="1"/>
  <c r="S353" i="4" s="1"/>
  <c r="Q351" i="4"/>
  <c r="O350" i="4"/>
  <c r="P348" i="4"/>
  <c r="R348" i="4" s="1"/>
  <c r="S348" i="4" s="1"/>
  <c r="O347" i="4"/>
  <c r="Q346" i="4"/>
  <c r="P345" i="4"/>
  <c r="R345" i="4" s="1"/>
  <c r="S345" i="4" s="1"/>
  <c r="Q343" i="4"/>
  <c r="O342" i="4"/>
  <c r="P340" i="4"/>
  <c r="R340" i="4" s="1"/>
  <c r="S340" i="4" s="1"/>
  <c r="O339" i="4"/>
  <c r="Q338" i="4"/>
  <c r="P337" i="4"/>
  <c r="R337" i="4" s="1"/>
  <c r="S337" i="4" s="1"/>
  <c r="Q335" i="4"/>
  <c r="O334" i="4"/>
  <c r="P332" i="4"/>
  <c r="R332" i="4" s="1"/>
  <c r="S332" i="4" s="1"/>
  <c r="O331" i="4"/>
  <c r="Q330" i="4"/>
  <c r="P329" i="4"/>
  <c r="R329" i="4" s="1"/>
  <c r="S329" i="4" s="1"/>
  <c r="Q758" i="4"/>
  <c r="Q755" i="4"/>
  <c r="P751" i="4"/>
  <c r="R751" i="4" s="1"/>
  <c r="S751" i="4" s="1"/>
  <c r="Q748" i="4"/>
  <c r="P693" i="4"/>
  <c r="R693" i="4" s="1"/>
  <c r="S693" i="4" s="1"/>
  <c r="Q691" i="4"/>
  <c r="Q684" i="4"/>
  <c r="Q681" i="4"/>
  <c r="O629" i="4"/>
  <c r="O626" i="4"/>
  <c r="P623" i="4"/>
  <c r="R623" i="4" s="1"/>
  <c r="S623" i="4" s="1"/>
  <c r="P620" i="4"/>
  <c r="R620" i="4" s="1"/>
  <c r="S620" i="4" s="1"/>
  <c r="Q617" i="4"/>
  <c r="O614" i="4"/>
  <c r="P611" i="4"/>
  <c r="R611" i="4" s="1"/>
  <c r="S611" i="4" s="1"/>
  <c r="P608" i="4"/>
  <c r="R608" i="4" s="1"/>
  <c r="S608" i="4" s="1"/>
  <c r="P604" i="4"/>
  <c r="R604" i="4" s="1"/>
  <c r="S604" i="4" s="1"/>
  <c r="O602" i="4"/>
  <c r="O598" i="4"/>
  <c r="P595" i="4"/>
  <c r="R595" i="4" s="1"/>
  <c r="S595" i="4" s="1"/>
  <c r="P592" i="4"/>
  <c r="R592" i="4" s="1"/>
  <c r="S592" i="4" s="1"/>
  <c r="Q589" i="4"/>
  <c r="O586" i="4"/>
  <c r="P583" i="4"/>
  <c r="R583" i="4" s="1"/>
  <c r="S583" i="4" s="1"/>
  <c r="P580" i="4"/>
  <c r="R580" i="4" s="1"/>
  <c r="S580" i="4" s="1"/>
  <c r="Q577" i="4"/>
  <c r="O574" i="4"/>
  <c r="P571" i="4"/>
  <c r="R571" i="4" s="1"/>
  <c r="S571" i="4" s="1"/>
  <c r="P568" i="4"/>
  <c r="R568" i="4" s="1"/>
  <c r="S568" i="4" s="1"/>
  <c r="Q565" i="4"/>
  <c r="O562" i="4"/>
  <c r="P559" i="4"/>
  <c r="R559" i="4" s="1"/>
  <c r="S559" i="4" s="1"/>
  <c r="P556" i="4"/>
  <c r="R556" i="4" s="1"/>
  <c r="S556" i="4" s="1"/>
  <c r="Q553" i="4"/>
  <c r="Q549" i="4"/>
  <c r="P787" i="4"/>
  <c r="R787" i="4" s="1"/>
  <c r="S787" i="4" s="1"/>
  <c r="Q742" i="4"/>
  <c r="P741" i="4"/>
  <c r="R741" i="4" s="1"/>
  <c r="S741" i="4" s="1"/>
  <c r="O740" i="4"/>
  <c r="Q739" i="4"/>
  <c r="P738" i="4"/>
  <c r="R738" i="4" s="1"/>
  <c r="S738" i="4" s="1"/>
  <c r="O737" i="4"/>
  <c r="P735" i="4"/>
  <c r="R735" i="4" s="1"/>
  <c r="S735" i="4" s="1"/>
  <c r="O734" i="4"/>
  <c r="Q732" i="4"/>
  <c r="O731" i="4"/>
  <c r="Q729" i="4"/>
  <c r="P728" i="4"/>
  <c r="R728" i="4" s="1"/>
  <c r="S728" i="4" s="1"/>
  <c r="Q678" i="4"/>
  <c r="P677" i="4"/>
  <c r="R677" i="4" s="1"/>
  <c r="S677" i="4" s="1"/>
  <c r="O676" i="4"/>
  <c r="Q675" i="4"/>
  <c r="P674" i="4"/>
  <c r="R674" i="4" s="1"/>
  <c r="S674" i="4" s="1"/>
  <c r="O673" i="4"/>
  <c r="P671" i="4"/>
  <c r="R671" i="4" s="1"/>
  <c r="S671" i="4" s="1"/>
  <c r="O670" i="4"/>
  <c r="Q668" i="4"/>
  <c r="O667" i="4"/>
  <c r="Q665" i="4"/>
  <c r="P664" i="4"/>
  <c r="R664" i="4" s="1"/>
  <c r="S664" i="4" s="1"/>
  <c r="O546" i="4"/>
  <c r="Q545" i="4"/>
  <c r="O543" i="4"/>
  <c r="P539" i="4"/>
  <c r="R539" i="4" s="1"/>
  <c r="S539" i="4" s="1"/>
  <c r="O536" i="4"/>
  <c r="P533" i="4"/>
  <c r="R533" i="4" s="1"/>
  <c r="S533" i="4" s="1"/>
  <c r="P532" i="4"/>
  <c r="R532" i="4" s="1"/>
  <c r="S532" i="4" s="1"/>
  <c r="O530" i="4"/>
  <c r="Q529" i="4"/>
  <c r="O527" i="4"/>
  <c r="P523" i="4"/>
  <c r="R523" i="4" s="1"/>
  <c r="S523" i="4" s="1"/>
  <c r="O521" i="4"/>
  <c r="Q519" i="4"/>
  <c r="P518" i="4"/>
  <c r="R518" i="4" s="1"/>
  <c r="S518" i="4" s="1"/>
  <c r="Q516" i="4"/>
  <c r="Q515" i="4"/>
  <c r="P514" i="4"/>
  <c r="R514" i="4" s="1"/>
  <c r="S514" i="4" s="1"/>
  <c r="Q512" i="4"/>
  <c r="Q511" i="4"/>
  <c r="P510" i="4"/>
  <c r="R510" i="4" s="1"/>
  <c r="S510" i="4" s="1"/>
  <c r="Q508" i="4"/>
  <c r="Q507" i="4"/>
  <c r="P506" i="4"/>
  <c r="R506" i="4" s="1"/>
  <c r="S506" i="4" s="1"/>
  <c r="Q504" i="4"/>
  <c r="Q503" i="4"/>
  <c r="P502" i="4"/>
  <c r="R502" i="4" s="1"/>
  <c r="S502" i="4" s="1"/>
  <c r="Q500" i="4"/>
  <c r="Q499" i="4"/>
  <c r="P498" i="4"/>
  <c r="R498" i="4" s="1"/>
  <c r="S498" i="4" s="1"/>
  <c r="Q496" i="4"/>
  <c r="Q495" i="4"/>
  <c r="P494" i="4"/>
  <c r="R494" i="4" s="1"/>
  <c r="S494" i="4" s="1"/>
  <c r="Q492" i="4"/>
  <c r="Q491" i="4"/>
  <c r="P490" i="4"/>
  <c r="R490" i="4" s="1"/>
  <c r="S490" i="4" s="1"/>
  <c r="Q488" i="4"/>
  <c r="P487" i="4"/>
  <c r="R487" i="4" s="1"/>
  <c r="S487" i="4" s="1"/>
  <c r="O486" i="4"/>
  <c r="Q485" i="4"/>
  <c r="P484" i="4"/>
  <c r="R484" i="4" s="1"/>
  <c r="S484" i="4" s="1"/>
  <c r="O483" i="4"/>
  <c r="P481" i="4"/>
  <c r="R481" i="4" s="1"/>
  <c r="S481" i="4" s="1"/>
  <c r="O480" i="4"/>
  <c r="Q478" i="4"/>
  <c r="O477" i="4"/>
  <c r="Q475" i="4"/>
  <c r="P474" i="4"/>
  <c r="R474" i="4" s="1"/>
  <c r="S474" i="4" s="1"/>
  <c r="Q472" i="4"/>
  <c r="P471" i="4"/>
  <c r="R471" i="4" s="1"/>
  <c r="S471" i="4" s="1"/>
  <c r="O470" i="4"/>
  <c r="Q469" i="4"/>
  <c r="P468" i="4"/>
  <c r="R468" i="4" s="1"/>
  <c r="S468" i="4" s="1"/>
  <c r="O467" i="4"/>
  <c r="P465" i="4"/>
  <c r="R465" i="4" s="1"/>
  <c r="S465" i="4" s="1"/>
  <c r="Q464" i="4"/>
  <c r="P463" i="4"/>
  <c r="R463" i="4" s="1"/>
  <c r="S463" i="4" s="1"/>
  <c r="O462" i="4"/>
  <c r="Q461" i="4"/>
  <c r="Q459" i="4"/>
  <c r="P458" i="4"/>
  <c r="R458" i="4" s="1"/>
  <c r="S458" i="4" s="1"/>
  <c r="O456" i="4"/>
  <c r="Q454" i="4"/>
  <c r="O453" i="4"/>
  <c r="P452" i="4"/>
  <c r="R452" i="4" s="1"/>
  <c r="S452" i="4" s="1"/>
  <c r="O451" i="4"/>
  <c r="P449" i="4"/>
  <c r="R449" i="4" s="1"/>
  <c r="S449" i="4" s="1"/>
  <c r="Q448" i="4"/>
  <c r="P447" i="4"/>
  <c r="R447" i="4" s="1"/>
  <c r="S447" i="4" s="1"/>
  <c r="O446" i="4"/>
  <c r="Q445" i="4"/>
  <c r="O444" i="4"/>
  <c r="P442" i="4"/>
  <c r="R442" i="4" s="1"/>
  <c r="S442" i="4" s="1"/>
  <c r="O441" i="4"/>
  <c r="Q440" i="4"/>
  <c r="P439" i="4"/>
  <c r="R439" i="4" s="1"/>
  <c r="S439" i="4" s="1"/>
  <c r="Q437" i="4"/>
  <c r="O436" i="4"/>
  <c r="P434" i="4"/>
  <c r="R434" i="4" s="1"/>
  <c r="S434" i="4" s="1"/>
  <c r="O433" i="4"/>
  <c r="Q432" i="4"/>
  <c r="P431" i="4"/>
  <c r="R431" i="4" s="1"/>
  <c r="S431" i="4" s="1"/>
  <c r="Q429" i="4"/>
  <c r="O428" i="4"/>
  <c r="P426" i="4"/>
  <c r="R426" i="4" s="1"/>
  <c r="S426" i="4" s="1"/>
  <c r="O425" i="4"/>
  <c r="Q424" i="4"/>
  <c r="P423" i="4"/>
  <c r="R423" i="4" s="1"/>
  <c r="S423" i="4" s="1"/>
  <c r="Q421" i="4"/>
  <c r="O420" i="4"/>
  <c r="P418" i="4"/>
  <c r="R418" i="4" s="1"/>
  <c r="S418" i="4" s="1"/>
  <c r="O417" i="4"/>
  <c r="Q416" i="4"/>
  <c r="P415" i="4"/>
  <c r="R415" i="4" s="1"/>
  <c r="S415" i="4" s="1"/>
  <c r="Q413" i="4"/>
  <c r="O412" i="4"/>
  <c r="P410" i="4"/>
  <c r="R410" i="4" s="1"/>
  <c r="S410" i="4" s="1"/>
  <c r="O409" i="4"/>
  <c r="Q408" i="4"/>
  <c r="P407" i="4"/>
  <c r="R407" i="4" s="1"/>
  <c r="S407" i="4" s="1"/>
  <c r="Q405" i="4"/>
  <c r="O404" i="4"/>
  <c r="P402" i="4"/>
  <c r="R402" i="4" s="1"/>
  <c r="S402" i="4" s="1"/>
  <c r="O401" i="4"/>
  <c r="Q400" i="4"/>
  <c r="P399" i="4"/>
  <c r="R399" i="4" s="1"/>
  <c r="S399" i="4" s="1"/>
  <c r="Q397" i="4"/>
  <c r="O396" i="4"/>
  <c r="P394" i="4"/>
  <c r="R394" i="4" s="1"/>
  <c r="S394" i="4" s="1"/>
  <c r="O393" i="4"/>
  <c r="Q392" i="4"/>
  <c r="P391" i="4"/>
  <c r="R391" i="4" s="1"/>
  <c r="S391" i="4" s="1"/>
  <c r="Q389" i="4"/>
  <c r="O388" i="4"/>
  <c r="P386" i="4"/>
  <c r="R386" i="4" s="1"/>
  <c r="S386" i="4" s="1"/>
  <c r="O385" i="4"/>
  <c r="Q384" i="4"/>
  <c r="P383" i="4"/>
  <c r="R383" i="4" s="1"/>
  <c r="S383" i="4" s="1"/>
  <c r="Q381" i="4"/>
  <c r="O380" i="4"/>
  <c r="P378" i="4"/>
  <c r="R378" i="4" s="1"/>
  <c r="S378" i="4" s="1"/>
  <c r="O377" i="4"/>
  <c r="Q376" i="4"/>
  <c r="P375" i="4"/>
  <c r="R375" i="4" s="1"/>
  <c r="S375" i="4" s="1"/>
  <c r="Q373" i="4"/>
  <c r="O372" i="4"/>
  <c r="P370" i="4"/>
  <c r="R370" i="4" s="1"/>
  <c r="S370" i="4" s="1"/>
  <c r="O369" i="4"/>
  <c r="Q368" i="4"/>
  <c r="P367" i="4"/>
  <c r="R367" i="4" s="1"/>
  <c r="S367" i="4" s="1"/>
  <c r="Q365" i="4"/>
  <c r="O364" i="4"/>
  <c r="P362" i="4"/>
  <c r="R362" i="4" s="1"/>
  <c r="S362" i="4" s="1"/>
  <c r="O361" i="4"/>
  <c r="Q360" i="4"/>
  <c r="P359" i="4"/>
  <c r="R359" i="4" s="1"/>
  <c r="S359" i="4" s="1"/>
  <c r="Q357" i="4"/>
  <c r="O356" i="4"/>
  <c r="P354" i="4"/>
  <c r="R354" i="4" s="1"/>
  <c r="S354" i="4" s="1"/>
  <c r="O353" i="4"/>
  <c r="Q352" i="4"/>
  <c r="P351" i="4"/>
  <c r="R351" i="4" s="1"/>
  <c r="S351" i="4" s="1"/>
  <c r="Q349" i="4"/>
  <c r="O348" i="4"/>
  <c r="P346" i="4"/>
  <c r="R346" i="4" s="1"/>
  <c r="S346" i="4" s="1"/>
  <c r="O345" i="4"/>
  <c r="Q344" i="4"/>
  <c r="P343" i="4"/>
  <c r="R343" i="4" s="1"/>
  <c r="S343" i="4" s="1"/>
  <c r="Q341" i="4"/>
  <c r="O340" i="4"/>
  <c r="P338" i="4"/>
  <c r="R338" i="4" s="1"/>
  <c r="S338" i="4" s="1"/>
  <c r="O337" i="4"/>
  <c r="Q336" i="4"/>
  <c r="P335" i="4"/>
  <c r="R335" i="4" s="1"/>
  <c r="S335" i="4" s="1"/>
  <c r="Q333" i="4"/>
  <c r="O332" i="4"/>
  <c r="P330" i="4"/>
  <c r="R330" i="4" s="1"/>
  <c r="S330" i="4" s="1"/>
  <c r="O329" i="4"/>
  <c r="P757" i="4"/>
  <c r="R757" i="4" s="1"/>
  <c r="S757" i="4" s="1"/>
  <c r="P754" i="4"/>
  <c r="R754" i="4" s="1"/>
  <c r="S754" i="4" s="1"/>
  <c r="O750" i="4"/>
  <c r="O747" i="4"/>
  <c r="P744" i="4"/>
  <c r="R744" i="4" s="1"/>
  <c r="S744" i="4" s="1"/>
  <c r="O692" i="4"/>
  <c r="O689" i="4"/>
  <c r="P687" i="4"/>
  <c r="R687" i="4" s="1"/>
  <c r="S687" i="4" s="1"/>
  <c r="O683" i="4"/>
  <c r="P627" i="4"/>
  <c r="R627" i="4" s="1"/>
  <c r="S627" i="4" s="1"/>
  <c r="P624" i="4"/>
  <c r="R624" i="4" s="1"/>
  <c r="S624" i="4" s="1"/>
  <c r="O622" i="4"/>
  <c r="P619" i="4"/>
  <c r="R619" i="4" s="1"/>
  <c r="S619" i="4" s="1"/>
  <c r="P616" i="4"/>
  <c r="R616" i="4" s="1"/>
  <c r="S616" i="4" s="1"/>
  <c r="Q613" i="4"/>
  <c r="O610" i="4"/>
  <c r="P607" i="4"/>
  <c r="R607" i="4" s="1"/>
  <c r="S607" i="4" s="1"/>
  <c r="Q605" i="4"/>
  <c r="Q601" i="4"/>
  <c r="P599" i="4"/>
  <c r="R599" i="4" s="1"/>
  <c r="S599" i="4" s="1"/>
  <c r="P596" i="4"/>
  <c r="R596" i="4" s="1"/>
  <c r="S596" i="4" s="1"/>
  <c r="Q593" i="4"/>
  <c r="O590" i="4"/>
  <c r="P587" i="4"/>
  <c r="R587" i="4" s="1"/>
  <c r="S587" i="4" s="1"/>
  <c r="P584" i="4"/>
  <c r="R584" i="4" s="1"/>
  <c r="S584" i="4" s="1"/>
  <c r="Q581" i="4"/>
  <c r="O578" i="4"/>
  <c r="P575" i="4"/>
  <c r="R575" i="4" s="1"/>
  <c r="S575" i="4" s="1"/>
  <c r="Q573" i="4"/>
  <c r="O570" i="4"/>
  <c r="P567" i="4"/>
  <c r="R567" i="4" s="1"/>
  <c r="S567" i="4" s="1"/>
  <c r="P564" i="4"/>
  <c r="R564" i="4" s="1"/>
  <c r="S564" i="4" s="1"/>
  <c r="Q561" i="4"/>
  <c r="O558" i="4"/>
  <c r="P555" i="4"/>
  <c r="R555" i="4" s="1"/>
  <c r="S555" i="4" s="1"/>
  <c r="P552" i="4"/>
  <c r="R552" i="4" s="1"/>
  <c r="S552" i="4" s="1"/>
  <c r="O550" i="4"/>
  <c r="P548" i="4"/>
  <c r="R548" i="4" s="1"/>
  <c r="S548" i="4" s="1"/>
  <c r="P529" i="4"/>
  <c r="R529" i="4" s="1"/>
  <c r="S529" i="4" s="1"/>
  <c r="P528" i="4"/>
  <c r="R528" i="4" s="1"/>
  <c r="S528" i="4" s="1"/>
  <c r="Q476" i="4"/>
  <c r="P475" i="4"/>
  <c r="R475" i="4" s="1"/>
  <c r="S475" i="4" s="1"/>
  <c r="O474" i="4"/>
  <c r="Q473" i="4"/>
  <c r="P472" i="4"/>
  <c r="R472" i="4" s="1"/>
  <c r="S472" i="4" s="1"/>
  <c r="O471" i="4"/>
  <c r="P469" i="4"/>
  <c r="R469" i="4" s="1"/>
  <c r="S469" i="4" s="1"/>
  <c r="O468" i="4"/>
  <c r="Q466" i="4"/>
  <c r="O465" i="4"/>
  <c r="Q435" i="4"/>
  <c r="O434" i="4"/>
  <c r="P432" i="4"/>
  <c r="R432" i="4" s="1"/>
  <c r="S432" i="4" s="1"/>
  <c r="O431" i="4"/>
  <c r="Q430" i="4"/>
  <c r="P429" i="4"/>
  <c r="R429" i="4" s="1"/>
  <c r="S429" i="4" s="1"/>
  <c r="Q403" i="4"/>
  <c r="O402" i="4"/>
  <c r="P400" i="4"/>
  <c r="R400" i="4" s="1"/>
  <c r="S400" i="4" s="1"/>
  <c r="O399" i="4"/>
  <c r="Q398" i="4"/>
  <c r="P397" i="4"/>
  <c r="R397" i="4" s="1"/>
  <c r="S397" i="4" s="1"/>
  <c r="Q371" i="4"/>
  <c r="O370" i="4"/>
  <c r="P368" i="4"/>
  <c r="R368" i="4" s="1"/>
  <c r="S368" i="4" s="1"/>
  <c r="O367" i="4"/>
  <c r="Q366" i="4"/>
  <c r="P365" i="4"/>
  <c r="R365" i="4" s="1"/>
  <c r="S365" i="4" s="1"/>
  <c r="Q339" i="4"/>
  <c r="O338" i="4"/>
  <c r="P336" i="4"/>
  <c r="R336" i="4" s="1"/>
  <c r="S336" i="4" s="1"/>
  <c r="O335" i="4"/>
  <c r="Q334" i="4"/>
  <c r="P333" i="4"/>
  <c r="R333" i="4" s="1"/>
  <c r="S333" i="4" s="1"/>
  <c r="P544" i="4"/>
  <c r="R544" i="4" s="1"/>
  <c r="S544" i="4" s="1"/>
  <c r="P424" i="4"/>
  <c r="R424" i="4" s="1"/>
  <c r="S424" i="4" s="1"/>
  <c r="Q422" i="4"/>
  <c r="Q395" i="4"/>
  <c r="O391" i="4"/>
  <c r="P389" i="4"/>
  <c r="R389" i="4" s="1"/>
  <c r="S389" i="4" s="1"/>
  <c r="P360" i="4"/>
  <c r="R360" i="4" s="1"/>
  <c r="S360" i="4" s="1"/>
  <c r="P357" i="4"/>
  <c r="R357" i="4" s="1"/>
  <c r="S357" i="4" s="1"/>
  <c r="Q331" i="4"/>
  <c r="O539" i="4"/>
  <c r="O532" i="4"/>
  <c r="P520" i="4"/>
  <c r="R520" i="4" s="1"/>
  <c r="S520" i="4" s="1"/>
  <c r="P519" i="4"/>
  <c r="R519" i="4" s="1"/>
  <c r="S519" i="4" s="1"/>
  <c r="O518" i="4"/>
  <c r="Q517" i="4"/>
  <c r="P516" i="4"/>
  <c r="R516" i="4" s="1"/>
  <c r="S516" i="4" s="1"/>
  <c r="P515" i="4"/>
  <c r="R515" i="4" s="1"/>
  <c r="S515" i="4" s="1"/>
  <c r="O514" i="4"/>
  <c r="Q513" i="4"/>
  <c r="P512" i="4"/>
  <c r="R512" i="4" s="1"/>
  <c r="S512" i="4" s="1"/>
  <c r="P511" i="4"/>
  <c r="R511" i="4" s="1"/>
  <c r="S511" i="4" s="1"/>
  <c r="O510" i="4"/>
  <c r="Q509" i="4"/>
  <c r="P508" i="4"/>
  <c r="R508" i="4" s="1"/>
  <c r="S508" i="4" s="1"/>
  <c r="P507" i="4"/>
  <c r="R507" i="4" s="1"/>
  <c r="S507" i="4" s="1"/>
  <c r="O506" i="4"/>
  <c r="Q505" i="4"/>
  <c r="P504" i="4"/>
  <c r="R504" i="4" s="1"/>
  <c r="S504" i="4" s="1"/>
  <c r="P503" i="4"/>
  <c r="R503" i="4" s="1"/>
  <c r="S503" i="4" s="1"/>
  <c r="O502" i="4"/>
  <c r="Q501" i="4"/>
  <c r="P500" i="4"/>
  <c r="R500" i="4" s="1"/>
  <c r="S500" i="4" s="1"/>
  <c r="P499" i="4"/>
  <c r="R499" i="4" s="1"/>
  <c r="S499" i="4" s="1"/>
  <c r="O498" i="4"/>
  <c r="Q497" i="4"/>
  <c r="P496" i="4"/>
  <c r="R496" i="4" s="1"/>
  <c r="S496" i="4" s="1"/>
  <c r="P495" i="4"/>
  <c r="R495" i="4" s="1"/>
  <c r="S495" i="4" s="1"/>
  <c r="O494" i="4"/>
  <c r="Q493" i="4"/>
  <c r="P492" i="4"/>
  <c r="R492" i="4" s="1"/>
  <c r="S492" i="4" s="1"/>
  <c r="P491" i="4"/>
  <c r="R491" i="4" s="1"/>
  <c r="S491" i="4" s="1"/>
  <c r="O490" i="4"/>
  <c r="Q489" i="4"/>
  <c r="P488" i="4"/>
  <c r="R488" i="4" s="1"/>
  <c r="S488" i="4" s="1"/>
  <c r="O487" i="4"/>
  <c r="P485" i="4"/>
  <c r="R485" i="4" s="1"/>
  <c r="S485" i="4" s="1"/>
  <c r="O484" i="4"/>
  <c r="Q482" i="4"/>
  <c r="O481" i="4"/>
  <c r="Q479" i="4"/>
  <c r="P478" i="4"/>
  <c r="R478" i="4" s="1"/>
  <c r="S478" i="4" s="1"/>
  <c r="P464" i="4"/>
  <c r="R464" i="4" s="1"/>
  <c r="S464" i="4" s="1"/>
  <c r="O463" i="4"/>
  <c r="P461" i="4"/>
  <c r="R461" i="4" s="1"/>
  <c r="S461" i="4" s="1"/>
  <c r="Q460" i="4"/>
  <c r="P459" i="4"/>
  <c r="R459" i="4" s="1"/>
  <c r="S459" i="4" s="1"/>
  <c r="O458" i="4"/>
  <c r="Q457" i="4"/>
  <c r="Q455" i="4"/>
  <c r="P454" i="4"/>
  <c r="R454" i="4" s="1"/>
  <c r="S454" i="4" s="1"/>
  <c r="O452" i="4"/>
  <c r="Q450" i="4"/>
  <c r="O449" i="4"/>
  <c r="Q443" i="4"/>
  <c r="O442" i="4"/>
  <c r="P440" i="4"/>
  <c r="R440" i="4" s="1"/>
  <c r="S440" i="4" s="1"/>
  <c r="O439" i="4"/>
  <c r="Q438" i="4"/>
  <c r="P437" i="4"/>
  <c r="R437" i="4" s="1"/>
  <c r="S437" i="4" s="1"/>
  <c r="Q411" i="4"/>
  <c r="O410" i="4"/>
  <c r="P408" i="4"/>
  <c r="R408" i="4" s="1"/>
  <c r="S408" i="4" s="1"/>
  <c r="O407" i="4"/>
  <c r="Q406" i="4"/>
  <c r="P405" i="4"/>
  <c r="R405" i="4" s="1"/>
  <c r="S405" i="4" s="1"/>
  <c r="Q379" i="4"/>
  <c r="O378" i="4"/>
  <c r="P376" i="4"/>
  <c r="R376" i="4" s="1"/>
  <c r="S376" i="4" s="1"/>
  <c r="O375" i="4"/>
  <c r="Q374" i="4"/>
  <c r="P373" i="4"/>
  <c r="R373" i="4" s="1"/>
  <c r="S373" i="4" s="1"/>
  <c r="Q347" i="4"/>
  <c r="O346" i="4"/>
  <c r="P344" i="4"/>
  <c r="R344" i="4" s="1"/>
  <c r="S344" i="4" s="1"/>
  <c r="O343" i="4"/>
  <c r="Q342" i="4"/>
  <c r="P341" i="4"/>
  <c r="R341" i="4" s="1"/>
  <c r="S341" i="4" s="1"/>
  <c r="Q525" i="4"/>
  <c r="O426" i="4"/>
  <c r="O423" i="4"/>
  <c r="O394" i="4"/>
  <c r="Q390" i="4"/>
  <c r="O362" i="4"/>
  <c r="Q358" i="4"/>
  <c r="O330" i="4"/>
  <c r="P551" i="4"/>
  <c r="R551" i="4" s="1"/>
  <c r="S551" i="4" s="1"/>
  <c r="O542" i="4"/>
  <c r="Q541" i="4"/>
  <c r="O523" i="4"/>
  <c r="P448" i="4"/>
  <c r="R448" i="4" s="1"/>
  <c r="S448" i="4" s="1"/>
  <c r="O447" i="4"/>
  <c r="P445" i="4"/>
  <c r="R445" i="4" s="1"/>
  <c r="S445" i="4" s="1"/>
  <c r="Q419" i="4"/>
  <c r="O418" i="4"/>
  <c r="P416" i="4"/>
  <c r="R416" i="4" s="1"/>
  <c r="S416" i="4" s="1"/>
  <c r="O415" i="4"/>
  <c r="Q414" i="4"/>
  <c r="P413" i="4"/>
  <c r="R413" i="4" s="1"/>
  <c r="S413" i="4" s="1"/>
  <c r="Q387" i="4"/>
  <c r="O386" i="4"/>
  <c r="P384" i="4"/>
  <c r="R384" i="4" s="1"/>
  <c r="S384" i="4" s="1"/>
  <c r="O383" i="4"/>
  <c r="Q382" i="4"/>
  <c r="P381" i="4"/>
  <c r="R381" i="4" s="1"/>
  <c r="S381" i="4" s="1"/>
  <c r="Q355" i="4"/>
  <c r="O354" i="4"/>
  <c r="P352" i="4"/>
  <c r="R352" i="4" s="1"/>
  <c r="S352" i="4" s="1"/>
  <c r="O351" i="4"/>
  <c r="Q350" i="4"/>
  <c r="P349" i="4"/>
  <c r="R349" i="4" s="1"/>
  <c r="S349" i="4" s="1"/>
  <c r="P545" i="4"/>
  <c r="R545" i="4" s="1"/>
  <c r="S545" i="4" s="1"/>
  <c r="P535" i="4"/>
  <c r="R535" i="4" s="1"/>
  <c r="S535" i="4" s="1"/>
  <c r="O526" i="4"/>
  <c r="Q427" i="4"/>
  <c r="P421" i="4"/>
  <c r="R421" i="4" s="1"/>
  <c r="S421" i="4" s="1"/>
  <c r="P392" i="4"/>
  <c r="R392" i="4" s="1"/>
  <c r="S392" i="4" s="1"/>
  <c r="Q363" i="4"/>
  <c r="O359" i="4"/>
  <c r="O328" i="4"/>
  <c r="P326" i="4"/>
  <c r="R326" i="4" s="1"/>
  <c r="S326" i="4" s="1"/>
  <c r="O325" i="4"/>
  <c r="Q323" i="4"/>
  <c r="O322" i="4"/>
  <c r="Q320" i="4"/>
  <c r="P319" i="4"/>
  <c r="R319" i="4" s="1"/>
  <c r="S319" i="4" s="1"/>
  <c r="Q317" i="4"/>
  <c r="P316" i="4"/>
  <c r="R316" i="4" s="1"/>
  <c r="S316" i="4" s="1"/>
  <c r="O315" i="4"/>
  <c r="Q314" i="4"/>
  <c r="P313" i="4"/>
  <c r="R313" i="4" s="1"/>
  <c r="S313" i="4" s="1"/>
  <c r="O312" i="4"/>
  <c r="Q310" i="4"/>
  <c r="Q309" i="4"/>
  <c r="O308" i="4"/>
  <c r="Q306" i="4"/>
  <c r="Q305" i="4"/>
  <c r="O304" i="4"/>
  <c r="Q302" i="4"/>
  <c r="Q301" i="4"/>
  <c r="O300" i="4"/>
  <c r="Q298" i="4"/>
  <c r="Q297" i="4"/>
  <c r="O296" i="4"/>
  <c r="Q294" i="4"/>
  <c r="Q293" i="4"/>
  <c r="O292" i="4"/>
  <c r="Q290" i="4"/>
  <c r="Q289" i="4"/>
  <c r="O288" i="4"/>
  <c r="Q286" i="4"/>
  <c r="Q285" i="4"/>
  <c r="O284" i="4"/>
  <c r="Q282" i="4"/>
  <c r="Q281" i="4"/>
  <c r="O280" i="4"/>
  <c r="Q278" i="4"/>
  <c r="Q277" i="4"/>
  <c r="O276" i="4"/>
  <c r="Q274" i="4"/>
  <c r="Q273" i="4"/>
  <c r="O272" i="4"/>
  <c r="Q270" i="4"/>
  <c r="Q269" i="4"/>
  <c r="O268" i="4"/>
  <c r="Q266" i="4"/>
  <c r="Q265" i="4"/>
  <c r="O264" i="4"/>
  <c r="Q328" i="4"/>
  <c r="Q325" i="4"/>
  <c r="O323" i="4"/>
  <c r="P321" i="4"/>
  <c r="R321" i="4" s="1"/>
  <c r="S321" i="4" s="1"/>
  <c r="O320" i="4"/>
  <c r="Q327" i="4"/>
  <c r="O326" i="4"/>
  <c r="Q324" i="4"/>
  <c r="P323" i="4"/>
  <c r="R323" i="4" s="1"/>
  <c r="S323" i="4" s="1"/>
  <c r="Q321" i="4"/>
  <c r="P320" i="4"/>
  <c r="R320" i="4" s="1"/>
  <c r="S320" i="4" s="1"/>
  <c r="O319" i="4"/>
  <c r="Q318" i="4"/>
  <c r="P317" i="4"/>
  <c r="R317" i="4" s="1"/>
  <c r="S317" i="4" s="1"/>
  <c r="O316" i="4"/>
  <c r="P314" i="4"/>
  <c r="R314" i="4" s="1"/>
  <c r="S314" i="4" s="1"/>
  <c r="O313" i="4"/>
  <c r="Q311" i="4"/>
  <c r="P310" i="4"/>
  <c r="R310" i="4" s="1"/>
  <c r="S310" i="4" s="1"/>
  <c r="P309" i="4"/>
  <c r="R309" i="4" s="1"/>
  <c r="S309" i="4" s="1"/>
  <c r="Q307" i="4"/>
  <c r="P306" i="4"/>
  <c r="R306" i="4" s="1"/>
  <c r="S306" i="4" s="1"/>
  <c r="P305" i="4"/>
  <c r="R305" i="4" s="1"/>
  <c r="S305" i="4" s="1"/>
  <c r="Q303" i="4"/>
  <c r="P302" i="4"/>
  <c r="R302" i="4" s="1"/>
  <c r="S302" i="4" s="1"/>
  <c r="P301" i="4"/>
  <c r="R301" i="4" s="1"/>
  <c r="S301" i="4" s="1"/>
  <c r="Q299" i="4"/>
  <c r="P298" i="4"/>
  <c r="R298" i="4" s="1"/>
  <c r="S298" i="4" s="1"/>
  <c r="P297" i="4"/>
  <c r="R297" i="4" s="1"/>
  <c r="S297" i="4" s="1"/>
  <c r="Q295" i="4"/>
  <c r="P294" i="4"/>
  <c r="R294" i="4" s="1"/>
  <c r="S294" i="4" s="1"/>
  <c r="P293" i="4"/>
  <c r="R293" i="4" s="1"/>
  <c r="S293" i="4" s="1"/>
  <c r="Q291" i="4"/>
  <c r="P290" i="4"/>
  <c r="R290" i="4" s="1"/>
  <c r="S290" i="4" s="1"/>
  <c r="P289" i="4"/>
  <c r="R289" i="4" s="1"/>
  <c r="S289" i="4" s="1"/>
  <c r="Q287" i="4"/>
  <c r="P286" i="4"/>
  <c r="R286" i="4" s="1"/>
  <c r="S286" i="4" s="1"/>
  <c r="P285" i="4"/>
  <c r="R285" i="4" s="1"/>
  <c r="S285" i="4" s="1"/>
  <c r="Q283" i="4"/>
  <c r="P282" i="4"/>
  <c r="R282" i="4" s="1"/>
  <c r="S282" i="4" s="1"/>
  <c r="P281" i="4"/>
  <c r="R281" i="4" s="1"/>
  <c r="S281" i="4" s="1"/>
  <c r="Q279" i="4"/>
  <c r="P278" i="4"/>
  <c r="R278" i="4" s="1"/>
  <c r="S278" i="4" s="1"/>
  <c r="P277" i="4"/>
  <c r="R277" i="4" s="1"/>
  <c r="S277" i="4" s="1"/>
  <c r="Q275" i="4"/>
  <c r="P274" i="4"/>
  <c r="R274" i="4" s="1"/>
  <c r="S274" i="4" s="1"/>
  <c r="P273" i="4"/>
  <c r="R273" i="4" s="1"/>
  <c r="S273" i="4" s="1"/>
  <c r="Q271" i="4"/>
  <c r="P270" i="4"/>
  <c r="R270" i="4" s="1"/>
  <c r="S270" i="4" s="1"/>
  <c r="P269" i="4"/>
  <c r="R269" i="4" s="1"/>
  <c r="S269" i="4" s="1"/>
  <c r="Q267" i="4"/>
  <c r="P266" i="4"/>
  <c r="R266" i="4" s="1"/>
  <c r="S266" i="4" s="1"/>
  <c r="P265" i="4"/>
  <c r="R265" i="4" s="1"/>
  <c r="S265" i="4" s="1"/>
  <c r="Q263" i="4"/>
  <c r="P327" i="4"/>
  <c r="R327" i="4" s="1"/>
  <c r="S327" i="4" s="1"/>
  <c r="P324" i="4"/>
  <c r="R324" i="4" s="1"/>
  <c r="S324" i="4" s="1"/>
  <c r="Q322" i="4"/>
  <c r="O317" i="4"/>
  <c r="P312" i="4"/>
  <c r="R312" i="4" s="1"/>
  <c r="S312" i="4" s="1"/>
  <c r="P311" i="4"/>
  <c r="R311" i="4" s="1"/>
  <c r="S311" i="4" s="1"/>
  <c r="O309" i="4"/>
  <c r="Q308" i="4"/>
  <c r="O302" i="4"/>
  <c r="O299" i="4"/>
  <c r="P296" i="4"/>
  <c r="R296" i="4" s="1"/>
  <c r="S296" i="4" s="1"/>
  <c r="P295" i="4"/>
  <c r="R295" i="4" s="1"/>
  <c r="S295" i="4" s="1"/>
  <c r="O293" i="4"/>
  <c r="Q292" i="4"/>
  <c r="O286" i="4"/>
  <c r="O283" i="4"/>
  <c r="P280" i="4"/>
  <c r="R280" i="4" s="1"/>
  <c r="S280" i="4" s="1"/>
  <c r="P279" i="4"/>
  <c r="R279" i="4" s="1"/>
  <c r="S279" i="4" s="1"/>
  <c r="O277" i="4"/>
  <c r="Q276" i="4"/>
  <c r="O270" i="4"/>
  <c r="O267" i="4"/>
  <c r="P264" i="4"/>
  <c r="R264" i="4" s="1"/>
  <c r="S264" i="4" s="1"/>
  <c r="P263" i="4"/>
  <c r="R263" i="4" s="1"/>
  <c r="S263" i="4" s="1"/>
  <c r="P328" i="4"/>
  <c r="R328" i="4" s="1"/>
  <c r="S328" i="4" s="1"/>
  <c r="P325" i="4"/>
  <c r="R325" i="4" s="1"/>
  <c r="S325" i="4" s="1"/>
  <c r="O321" i="4"/>
  <c r="P318" i="4"/>
  <c r="R318" i="4" s="1"/>
  <c r="S318" i="4" s="1"/>
  <c r="P315" i="4"/>
  <c r="R315" i="4" s="1"/>
  <c r="S315" i="4" s="1"/>
  <c r="O307" i="4"/>
  <c r="P304" i="4"/>
  <c r="R304" i="4" s="1"/>
  <c r="S304" i="4" s="1"/>
  <c r="O301" i="4"/>
  <c r="Q300" i="4"/>
  <c r="O291" i="4"/>
  <c r="P288" i="4"/>
  <c r="R288" i="4" s="1"/>
  <c r="S288" i="4" s="1"/>
  <c r="O285" i="4"/>
  <c r="O278" i="4"/>
  <c r="O275" i="4"/>
  <c r="P272" i="4"/>
  <c r="R272" i="4" s="1"/>
  <c r="S272" i="4" s="1"/>
  <c r="O269" i="4"/>
  <c r="Q313" i="4"/>
  <c r="Q312" i="4"/>
  <c r="O303" i="4"/>
  <c r="P300" i="4"/>
  <c r="R300" i="4" s="1"/>
  <c r="S300" i="4" s="1"/>
  <c r="P299" i="4"/>
  <c r="R299" i="4" s="1"/>
  <c r="S299" i="4" s="1"/>
  <c r="Q296" i="4"/>
  <c r="O287" i="4"/>
  <c r="P284" i="4"/>
  <c r="R284" i="4" s="1"/>
  <c r="S284" i="4" s="1"/>
  <c r="O281" i="4"/>
  <c r="O274" i="4"/>
  <c r="O271" i="4"/>
  <c r="P267" i="4"/>
  <c r="R267" i="4" s="1"/>
  <c r="S267" i="4" s="1"/>
  <c r="O265" i="4"/>
  <c r="Q316" i="4"/>
  <c r="Q315" i="4"/>
  <c r="O311" i="4"/>
  <c r="P308" i="4"/>
  <c r="R308" i="4" s="1"/>
  <c r="S308" i="4" s="1"/>
  <c r="P307" i="4"/>
  <c r="R307" i="4" s="1"/>
  <c r="S307" i="4" s="1"/>
  <c r="O305" i="4"/>
  <c r="Q304" i="4"/>
  <c r="O298" i="4"/>
  <c r="O295" i="4"/>
  <c r="P292" i="4"/>
  <c r="R292" i="4" s="1"/>
  <c r="S292" i="4" s="1"/>
  <c r="P291" i="4"/>
  <c r="R291" i="4" s="1"/>
  <c r="S291" i="4" s="1"/>
  <c r="O289" i="4"/>
  <c r="Q288" i="4"/>
  <c r="O282" i="4"/>
  <c r="O279" i="4"/>
  <c r="P276" i="4"/>
  <c r="R276" i="4" s="1"/>
  <c r="S276" i="4" s="1"/>
  <c r="P275" i="4"/>
  <c r="R275" i="4" s="1"/>
  <c r="S275" i="4" s="1"/>
  <c r="O273" i="4"/>
  <c r="Q272" i="4"/>
  <c r="O266" i="4"/>
  <c r="O263" i="4"/>
  <c r="O327" i="4"/>
  <c r="Q326" i="4"/>
  <c r="O324" i="4"/>
  <c r="P322" i="4"/>
  <c r="R322" i="4" s="1"/>
  <c r="S322" i="4" s="1"/>
  <c r="Q319" i="4"/>
  <c r="O314" i="4"/>
  <c r="O310" i="4"/>
  <c r="P303" i="4"/>
  <c r="R303" i="4" s="1"/>
  <c r="S303" i="4" s="1"/>
  <c r="O294" i="4"/>
  <c r="P287" i="4"/>
  <c r="R287" i="4" s="1"/>
  <c r="S287" i="4" s="1"/>
  <c r="Q284" i="4"/>
  <c r="P271" i="4"/>
  <c r="R271" i="4" s="1"/>
  <c r="S271" i="4" s="1"/>
  <c r="Q268" i="4"/>
  <c r="O318" i="4"/>
  <c r="O306" i="4"/>
  <c r="O297" i="4"/>
  <c r="O290" i="4"/>
  <c r="P283" i="4"/>
  <c r="R283" i="4" s="1"/>
  <c r="S283" i="4" s="1"/>
  <c r="Q280" i="4"/>
  <c r="P268" i="4"/>
  <c r="R268" i="4" s="1"/>
  <c r="S268" i="4" s="1"/>
  <c r="Q264" i="4"/>
  <c r="Q259" i="4"/>
  <c r="P180" i="4"/>
  <c r="R180" i="4" s="1"/>
  <c r="S180" i="4" s="1"/>
  <c r="O207" i="4"/>
  <c r="O261" i="4"/>
  <c r="Q213" i="4"/>
  <c r="O183" i="4"/>
  <c r="Q187" i="4"/>
  <c r="P175" i="4"/>
  <c r="R175" i="4" s="1"/>
  <c r="S175" i="4" s="1"/>
  <c r="P247" i="4"/>
  <c r="R247" i="4" s="1"/>
  <c r="S247" i="4" s="1"/>
  <c r="P188" i="4"/>
  <c r="R188" i="4" s="1"/>
  <c r="S188" i="4" s="1"/>
  <c r="P213" i="4"/>
  <c r="R213" i="4" s="1"/>
  <c r="S213" i="4" s="1"/>
  <c r="O235" i="4"/>
  <c r="Q258" i="4"/>
  <c r="P260" i="4"/>
  <c r="R260" i="4" s="1"/>
  <c r="S260" i="4" s="1"/>
  <c r="Q196" i="4"/>
  <c r="Q214" i="4"/>
  <c r="O236" i="4"/>
  <c r="O257" i="4"/>
  <c r="Q184" i="4"/>
  <c r="Q207" i="4"/>
  <c r="P228" i="4"/>
  <c r="R228" i="4" s="1"/>
  <c r="S228" i="4" s="1"/>
  <c r="O250" i="4"/>
  <c r="O204" i="4"/>
  <c r="P193" i="4"/>
  <c r="R193" i="4" s="1"/>
  <c r="S193" i="4" s="1"/>
  <c r="P184" i="4"/>
  <c r="R184" i="4" s="1"/>
  <c r="S184" i="4" s="1"/>
  <c r="P187" i="4"/>
  <c r="R187" i="4" s="1"/>
  <c r="S187" i="4" s="1"/>
  <c r="Q189" i="4"/>
  <c r="P208" i="4"/>
  <c r="R208" i="4" s="1"/>
  <c r="S208" i="4" s="1"/>
  <c r="O249" i="4"/>
  <c r="O190" i="4"/>
  <c r="P214" i="4"/>
  <c r="R214" i="4" s="1"/>
  <c r="S214" i="4" s="1"/>
  <c r="P237" i="4"/>
  <c r="R237" i="4" s="1"/>
  <c r="S237" i="4" s="1"/>
  <c r="O259" i="4"/>
  <c r="Q174" i="4"/>
  <c r="O197" i="4"/>
  <c r="P216" i="4"/>
  <c r="R216" i="4" s="1"/>
  <c r="S216" i="4" s="1"/>
  <c r="Q237" i="4"/>
  <c r="P259" i="4"/>
  <c r="R259" i="4" s="1"/>
  <c r="S259" i="4" s="1"/>
  <c r="O185" i="4"/>
  <c r="O208" i="4"/>
  <c r="O230" i="4"/>
  <c r="Q251" i="4"/>
  <c r="P194" i="4"/>
  <c r="R194" i="4" s="1"/>
  <c r="S194" i="4" s="1"/>
  <c r="P182" i="4"/>
  <c r="R182" i="4" s="1"/>
  <c r="S182" i="4" s="1"/>
  <c r="Q250" i="4"/>
  <c r="Q204" i="4"/>
  <c r="P251" i="4"/>
  <c r="R251" i="4" s="1"/>
  <c r="S251" i="4" s="1"/>
  <c r="O194" i="4"/>
  <c r="O217" i="4"/>
  <c r="Q238" i="4"/>
  <c r="P262" i="4"/>
  <c r="R262" i="4" s="1"/>
  <c r="S262" i="4" s="1"/>
  <c r="Q192" i="4"/>
  <c r="O211" i="4"/>
  <c r="Q253" i="4"/>
  <c r="P191" i="4"/>
  <c r="R191" i="4" s="1"/>
  <c r="S191" i="4" s="1"/>
  <c r="Q215" i="4"/>
  <c r="O238" i="4"/>
  <c r="Q260" i="4"/>
  <c r="P176" i="4"/>
  <c r="R176" i="4" s="1"/>
  <c r="S176" i="4" s="1"/>
  <c r="P198" i="4"/>
  <c r="R198" i="4" s="1"/>
  <c r="S198" i="4" s="1"/>
  <c r="O219" i="4"/>
  <c r="P238" i="4"/>
  <c r="R238" i="4" s="1"/>
  <c r="S238" i="4" s="1"/>
  <c r="O262" i="4"/>
  <c r="O186" i="4"/>
  <c r="Q209" i="4"/>
  <c r="P231" i="4"/>
  <c r="R231" i="4" s="1"/>
  <c r="S231" i="4" s="1"/>
  <c r="P253" i="4"/>
  <c r="R253" i="4" s="1"/>
  <c r="S253" i="4" s="1"/>
  <c r="Q261" i="4"/>
  <c r="Q219" i="4"/>
  <c r="O223" i="4"/>
  <c r="Q244" i="4"/>
  <c r="P225" i="4"/>
  <c r="R225" i="4" s="1"/>
  <c r="S225" i="4" s="1"/>
  <c r="P185" i="4"/>
  <c r="R185" i="4" s="1"/>
  <c r="S185" i="4" s="1"/>
  <c r="Q195" i="4"/>
  <c r="O213" i="4"/>
  <c r="P174" i="4"/>
  <c r="R174" i="4" s="1"/>
  <c r="S174" i="4" s="1"/>
  <c r="Q194" i="4"/>
  <c r="Q217" i="4"/>
  <c r="P240" i="4"/>
  <c r="R240" i="4" s="1"/>
  <c r="S240" i="4" s="1"/>
  <c r="Q222" i="4"/>
  <c r="P179" i="4"/>
  <c r="R179" i="4" s="1"/>
  <c r="S179" i="4" s="1"/>
  <c r="O200" i="4"/>
  <c r="O221" i="4"/>
  <c r="O241" i="4"/>
  <c r="O229" i="4"/>
  <c r="P189" i="4"/>
  <c r="R189" i="4" s="1"/>
  <c r="S189" i="4" s="1"/>
  <c r="P212" i="4"/>
  <c r="R212" i="4" s="1"/>
  <c r="S212" i="4" s="1"/>
  <c r="O234" i="4"/>
  <c r="P255" i="4"/>
  <c r="R255" i="4" s="1"/>
  <c r="S255" i="4" s="1"/>
  <c r="P202" i="4"/>
  <c r="R202" i="4" s="1"/>
  <c r="S202" i="4" s="1"/>
  <c r="P211" i="4"/>
  <c r="R211" i="4" s="1"/>
  <c r="S211" i="4" s="1"/>
  <c r="O195" i="4"/>
  <c r="O188" i="4"/>
  <c r="Q197" i="4"/>
  <c r="P217" i="4"/>
  <c r="R217" i="4" s="1"/>
  <c r="S217" i="4" s="1"/>
  <c r="Q175" i="4"/>
  <c r="P196" i="4"/>
  <c r="R196" i="4" s="1"/>
  <c r="S196" i="4" s="1"/>
  <c r="Q218" i="4"/>
  <c r="Q242" i="4"/>
  <c r="O227" i="4"/>
  <c r="P181" i="4"/>
  <c r="R181" i="4" s="1"/>
  <c r="S181" i="4" s="1"/>
  <c r="Q201" i="4"/>
  <c r="O222" i="4"/>
  <c r="P243" i="4"/>
  <c r="R243" i="4" s="1"/>
  <c r="S243" i="4" s="1"/>
  <c r="P234" i="4"/>
  <c r="R234" i="4" s="1"/>
  <c r="S234" i="4" s="1"/>
  <c r="Q190" i="4"/>
  <c r="O215" i="4"/>
  <c r="Q235" i="4"/>
  <c r="P257" i="4"/>
  <c r="R257" i="4" s="1"/>
  <c r="S257" i="4" s="1"/>
  <c r="O174" i="4"/>
  <c r="P199" i="4"/>
  <c r="R199" i="4" s="1"/>
  <c r="S199" i="4" s="1"/>
  <c r="O256" i="4"/>
  <c r="Q220" i="4"/>
  <c r="P224" i="4"/>
  <c r="R224" i="4" s="1"/>
  <c r="S224" i="4" s="1"/>
  <c r="P200" i="4"/>
  <c r="R200" i="4" s="1"/>
  <c r="S200" i="4" s="1"/>
  <c r="P222" i="4"/>
  <c r="R222" i="4" s="1"/>
  <c r="S222" i="4" s="1"/>
  <c r="Q243" i="4"/>
  <c r="O191" i="4"/>
  <c r="Q200" i="4"/>
  <c r="P218" i="4"/>
  <c r="R218" i="4" s="1"/>
  <c r="S218" i="4" s="1"/>
  <c r="O176" i="4"/>
  <c r="O198" i="4"/>
  <c r="P220" i="4"/>
  <c r="R220" i="4" s="1"/>
  <c r="S220" i="4" s="1"/>
  <c r="O243" i="4"/>
  <c r="P230" i="4"/>
  <c r="R230" i="4" s="1"/>
  <c r="S230" i="4" s="1"/>
  <c r="Q182" i="4"/>
  <c r="O203" i="4"/>
  <c r="P223" i="4"/>
  <c r="R223" i="4" s="1"/>
  <c r="S223" i="4" s="1"/>
  <c r="O244" i="4"/>
  <c r="P242" i="4"/>
  <c r="R242" i="4" s="1"/>
  <c r="S242" i="4" s="1"/>
  <c r="P192" i="4"/>
  <c r="R192" i="4" s="1"/>
  <c r="S192" i="4" s="1"/>
  <c r="Q216" i="4"/>
  <c r="P236" i="4"/>
  <c r="R236" i="4" s="1"/>
  <c r="S236" i="4" s="1"/>
  <c r="O260" i="4"/>
  <c r="O193" i="4"/>
  <c r="Q257" i="4"/>
  <c r="Q234" i="4"/>
  <c r="O178" i="4"/>
  <c r="Q240" i="4"/>
  <c r="O196" i="4"/>
  <c r="Q203" i="4"/>
  <c r="O220" i="4"/>
  <c r="O179" i="4"/>
  <c r="P201" i="4"/>
  <c r="R201" i="4" s="1"/>
  <c r="S201" i="4" s="1"/>
  <c r="Q224" i="4"/>
  <c r="O246" i="4"/>
  <c r="Q236" i="4"/>
  <c r="O187" i="4"/>
  <c r="O205" i="4"/>
  <c r="P226" i="4"/>
  <c r="R226" i="4" s="1"/>
  <c r="S226" i="4" s="1"/>
  <c r="P246" i="4"/>
  <c r="R246" i="4" s="1"/>
  <c r="S246" i="4" s="1"/>
  <c r="O175" i="4"/>
  <c r="P195" i="4"/>
  <c r="R195" i="4" s="1"/>
  <c r="S195" i="4" s="1"/>
  <c r="O218" i="4"/>
  <c r="O239" i="4"/>
  <c r="O255" i="4"/>
  <c r="Q212" i="4"/>
  <c r="Q239" i="4"/>
  <c r="P209" i="4"/>
  <c r="R209" i="4" s="1"/>
  <c r="S209" i="4" s="1"/>
  <c r="O199" i="4"/>
  <c r="Q205" i="4"/>
  <c r="Q221" i="4"/>
  <c r="Q180" i="4"/>
  <c r="Q202" i="4"/>
  <c r="O225" i="4"/>
  <c r="Q247" i="4"/>
  <c r="P239" i="4"/>
  <c r="R239" i="4" s="1"/>
  <c r="S239" i="4" s="1"/>
  <c r="Q188" i="4"/>
  <c r="O206" i="4"/>
  <c r="Q227" i="4"/>
  <c r="P186" i="4"/>
  <c r="R186" i="4" s="1"/>
  <c r="S186" i="4" s="1"/>
  <c r="Q256" i="4"/>
  <c r="Q183" i="4"/>
  <c r="Q248" i="4"/>
  <c r="Q252" i="4"/>
  <c r="P244" i="4"/>
  <c r="R244" i="4" s="1"/>
  <c r="S244" i="4" s="1"/>
  <c r="Q229" i="4"/>
  <c r="O184" i="4"/>
  <c r="P250" i="4"/>
  <c r="R250" i="4" s="1"/>
  <c r="S250" i="4" s="1"/>
  <c r="O248" i="4"/>
  <c r="P197" i="4"/>
  <c r="R197" i="4" s="1"/>
  <c r="S197" i="4" s="1"/>
  <c r="P241" i="4"/>
  <c r="R241" i="4" s="1"/>
  <c r="S241" i="4" s="1"/>
  <c r="Q231" i="4"/>
  <c r="P258" i="4"/>
  <c r="R258" i="4" s="1"/>
  <c r="S258" i="4" s="1"/>
  <c r="O252" i="4"/>
  <c r="Q226" i="4"/>
  <c r="O201" i="4"/>
  <c r="Q228" i="4"/>
  <c r="P204" i="4"/>
  <c r="R204" i="4" s="1"/>
  <c r="S204" i="4" s="1"/>
  <c r="P249" i="4"/>
  <c r="R249" i="4" s="1"/>
  <c r="S249" i="4" s="1"/>
  <c r="O189" i="4"/>
  <c r="O228" i="4"/>
  <c r="O177" i="4"/>
  <c r="P221" i="4"/>
  <c r="R221" i="4" s="1"/>
  <c r="S221" i="4" s="1"/>
  <c r="O258" i="4"/>
  <c r="Q186" i="4"/>
  <c r="Q206" i="4"/>
  <c r="Q208" i="4"/>
  <c r="Q191" i="4"/>
  <c r="Q179" i="4"/>
  <c r="P261" i="4"/>
  <c r="R261" i="4" s="1"/>
  <c r="S261" i="4" s="1"/>
  <c r="P215" i="4"/>
  <c r="R215" i="4" s="1"/>
  <c r="S215" i="4" s="1"/>
  <c r="O209" i="4"/>
  <c r="O192" i="4"/>
  <c r="O253" i="4"/>
  <c r="P203" i="4"/>
  <c r="R203" i="4" s="1"/>
  <c r="S203" i="4" s="1"/>
  <c r="Q246" i="4"/>
  <c r="O245" i="4"/>
  <c r="P190" i="4"/>
  <c r="R190" i="4" s="1"/>
  <c r="S190" i="4" s="1"/>
  <c r="P178" i="4"/>
  <c r="R178" i="4" s="1"/>
  <c r="S178" i="4" s="1"/>
  <c r="P233" i="4"/>
  <c r="R233" i="4" s="1"/>
  <c r="S233" i="4" s="1"/>
  <c r="P183" i="4"/>
  <c r="R183" i="4" s="1"/>
  <c r="S183" i="4" s="1"/>
  <c r="O240" i="4"/>
  <c r="O210" i="4"/>
  <c r="O254" i="4"/>
  <c r="Q193" i="4"/>
  <c r="O233" i="4"/>
  <c r="Q181" i="4"/>
  <c r="Q225" i="4"/>
  <c r="P245" i="4"/>
  <c r="R245" i="4" s="1"/>
  <c r="S245" i="4" s="1"/>
  <c r="O182" i="4"/>
  <c r="P229" i="4"/>
  <c r="R229" i="4" s="1"/>
  <c r="S229" i="4" s="1"/>
  <c r="P210" i="4"/>
  <c r="R210" i="4" s="1"/>
  <c r="S210" i="4" s="1"/>
  <c r="O202" i="4"/>
  <c r="Q177" i="4"/>
  <c r="P177" i="4"/>
  <c r="R177" i="4" s="1"/>
  <c r="S177" i="4" s="1"/>
  <c r="Q230" i="4"/>
  <c r="Q211" i="4"/>
  <c r="Q176" i="4"/>
  <c r="P219" i="4"/>
  <c r="R219" i="4" s="1"/>
  <c r="S219" i="4" s="1"/>
  <c r="P256" i="4"/>
  <c r="R256" i="4" s="1"/>
  <c r="S256" i="4" s="1"/>
  <c r="O216" i="4"/>
  <c r="P235" i="4"/>
  <c r="R235" i="4" s="1"/>
  <c r="S235" i="4" s="1"/>
  <c r="P206" i="4"/>
  <c r="R206" i="4" s="1"/>
  <c r="S206" i="4" s="1"/>
  <c r="P248" i="4"/>
  <c r="R248" i="4" s="1"/>
  <c r="S248" i="4" s="1"/>
  <c r="O214" i="4"/>
  <c r="O181" i="4"/>
  <c r="O226" i="4"/>
  <c r="Q241" i="4"/>
  <c r="P207" i="4"/>
  <c r="R207" i="4" s="1"/>
  <c r="S207" i="4" s="1"/>
  <c r="Q249" i="4"/>
  <c r="Q198" i="4"/>
  <c r="O242" i="4"/>
  <c r="Q199" i="4"/>
  <c r="Q233" i="4"/>
  <c r="O251" i="4"/>
  <c r="O231" i="4"/>
  <c r="Q223" i="4"/>
  <c r="O232" i="4"/>
  <c r="O237" i="4"/>
  <c r="P252" i="4"/>
  <c r="R252" i="4" s="1"/>
  <c r="S252" i="4" s="1"/>
  <c r="Q232" i="4"/>
  <c r="O180" i="4"/>
  <c r="O224" i="4"/>
  <c r="Q262" i="4"/>
  <c r="P227" i="4"/>
  <c r="R227" i="4" s="1"/>
  <c r="S227" i="4" s="1"/>
  <c r="Q245" i="4"/>
  <c r="Q210" i="4"/>
  <c r="Q254" i="4"/>
  <c r="Q178" i="4"/>
  <c r="Q185" i="4"/>
  <c r="P232" i="4"/>
  <c r="R232" i="4" s="1"/>
  <c r="S232" i="4" s="1"/>
  <c r="Q255" i="4"/>
  <c r="O212" i="4"/>
  <c r="P254" i="4"/>
  <c r="R254" i="4" s="1"/>
  <c r="S254" i="4" s="1"/>
  <c r="P205" i="4"/>
  <c r="R205" i="4" s="1"/>
  <c r="S205" i="4" s="1"/>
  <c r="O247" i="4"/>
  <c r="O173" i="4"/>
  <c r="P171" i="4"/>
  <c r="R171" i="4" s="1"/>
  <c r="S171" i="4" s="1"/>
  <c r="P170" i="4"/>
  <c r="R170" i="4" s="1"/>
  <c r="S170" i="4" s="1"/>
  <c r="P167" i="4"/>
  <c r="R167" i="4" s="1"/>
  <c r="S167" i="4" s="1"/>
  <c r="Q172" i="4"/>
  <c r="O171" i="4"/>
  <c r="O170" i="4"/>
  <c r="Q169" i="4"/>
  <c r="Q168" i="4"/>
  <c r="O167" i="4"/>
  <c r="P173" i="4"/>
  <c r="R173" i="4" s="1"/>
  <c r="S173" i="4" s="1"/>
  <c r="Q171" i="4"/>
  <c r="O169" i="4"/>
  <c r="O168" i="4"/>
  <c r="Q173" i="4"/>
  <c r="P172" i="4"/>
  <c r="R172" i="4" s="1"/>
  <c r="S172" i="4" s="1"/>
  <c r="P169" i="4"/>
  <c r="R169" i="4" s="1"/>
  <c r="S169" i="4" s="1"/>
  <c r="P168" i="4"/>
  <c r="R168" i="4" s="1"/>
  <c r="S168" i="4" s="1"/>
  <c r="O172" i="4"/>
  <c r="Q170" i="4"/>
  <c r="Q167" i="4"/>
  <c r="P166" i="4"/>
  <c r="R166" i="4" s="1"/>
  <c r="S166" i="4" s="1"/>
  <c r="O165" i="4"/>
  <c r="Q162" i="4"/>
  <c r="Q160" i="4"/>
  <c r="Q158" i="4"/>
  <c r="O166" i="4"/>
  <c r="Q164" i="4"/>
  <c r="Q163" i="4"/>
  <c r="P163" i="4"/>
  <c r="R163" i="4" s="1"/>
  <c r="S163" i="4" s="1"/>
  <c r="P160" i="4"/>
  <c r="R160" i="4" s="1"/>
  <c r="S160" i="4" s="1"/>
  <c r="P159" i="4"/>
  <c r="R159" i="4" s="1"/>
  <c r="S159" i="4" s="1"/>
  <c r="O157" i="4"/>
  <c r="O155" i="4"/>
  <c r="O153" i="4"/>
  <c r="Q152" i="4"/>
  <c r="P150" i="4"/>
  <c r="R150" i="4" s="1"/>
  <c r="S150" i="4" s="1"/>
  <c r="P149" i="4"/>
  <c r="R149" i="4" s="1"/>
  <c r="S149" i="4" s="1"/>
  <c r="P148" i="4"/>
  <c r="R148" i="4" s="1"/>
  <c r="S148" i="4" s="1"/>
  <c r="Q147" i="4"/>
  <c r="P146" i="4"/>
  <c r="R146" i="4" s="1"/>
  <c r="S146" i="4" s="1"/>
  <c r="P145" i="4"/>
  <c r="R145" i="4" s="1"/>
  <c r="S145" i="4" s="1"/>
  <c r="O143" i="4"/>
  <c r="Q142" i="4"/>
  <c r="Q141" i="4"/>
  <c r="P140" i="4"/>
  <c r="R140" i="4" s="1"/>
  <c r="S140" i="4" s="1"/>
  <c r="P139" i="4"/>
  <c r="R139" i="4" s="1"/>
  <c r="S139" i="4" s="1"/>
  <c r="Q136" i="4"/>
  <c r="Q135" i="4"/>
  <c r="O134" i="4"/>
  <c r="O133" i="4"/>
  <c r="P130" i="4"/>
  <c r="R130" i="4" s="1"/>
  <c r="S130" i="4" s="1"/>
  <c r="P129" i="4"/>
  <c r="R129" i="4" s="1"/>
  <c r="S129" i="4" s="1"/>
  <c r="O128" i="4"/>
  <c r="Q127" i="4"/>
  <c r="P125" i="4"/>
  <c r="R125" i="4" s="1"/>
  <c r="S125" i="4" s="1"/>
  <c r="Q124" i="4"/>
  <c r="O123" i="4"/>
  <c r="P122" i="4"/>
  <c r="R122" i="4" s="1"/>
  <c r="S122" i="4" s="1"/>
  <c r="O120" i="4"/>
  <c r="Q119" i="4"/>
  <c r="P117" i="4"/>
  <c r="R117" i="4" s="1"/>
  <c r="S117" i="4" s="1"/>
  <c r="Q116" i="4"/>
  <c r="O115" i="4"/>
  <c r="P114" i="4"/>
  <c r="R114" i="4" s="1"/>
  <c r="S114" i="4" s="1"/>
  <c r="O112" i="4"/>
  <c r="Q111" i="4"/>
  <c r="P109" i="4"/>
  <c r="R109" i="4" s="1"/>
  <c r="S109" i="4" s="1"/>
  <c r="Q108" i="4"/>
  <c r="O107" i="4"/>
  <c r="P106" i="4"/>
  <c r="R106" i="4" s="1"/>
  <c r="S106" i="4" s="1"/>
  <c r="O104" i="4"/>
  <c r="Q166" i="4"/>
  <c r="Q165" i="4"/>
  <c r="O163" i="4"/>
  <c r="Q161" i="4"/>
  <c r="O160" i="4"/>
  <c r="O159" i="4"/>
  <c r="Q156" i="4"/>
  <c r="Q154" i="4"/>
  <c r="P152" i="4"/>
  <c r="R152" i="4" s="1"/>
  <c r="S152" i="4" s="1"/>
  <c r="Q151" i="4"/>
  <c r="O150" i="4"/>
  <c r="O149" i="4"/>
  <c r="O148" i="4"/>
  <c r="P147" i="4"/>
  <c r="R147" i="4" s="1"/>
  <c r="S147" i="4" s="1"/>
  <c r="O146" i="4"/>
  <c r="O145" i="4"/>
  <c r="Q144" i="4"/>
  <c r="P142" i="4"/>
  <c r="R142" i="4" s="1"/>
  <c r="S142" i="4" s="1"/>
  <c r="P141" i="4"/>
  <c r="R141" i="4" s="1"/>
  <c r="S141" i="4" s="1"/>
  <c r="O140" i="4"/>
  <c r="O139" i="4"/>
  <c r="Q138" i="4"/>
  <c r="Q137" i="4"/>
  <c r="P136" i="4"/>
  <c r="R136" i="4" s="1"/>
  <c r="S136" i="4" s="1"/>
  <c r="P135" i="4"/>
  <c r="R135" i="4" s="1"/>
  <c r="S135" i="4" s="1"/>
  <c r="Q132" i="4"/>
  <c r="Q131" i="4"/>
  <c r="O130" i="4"/>
  <c r="O129" i="4"/>
  <c r="P127" i="4"/>
  <c r="R127" i="4" s="1"/>
  <c r="S127" i="4" s="1"/>
  <c r="Q126" i="4"/>
  <c r="O125" i="4"/>
  <c r="P124" i="4"/>
  <c r="R124" i="4" s="1"/>
  <c r="S124" i="4" s="1"/>
  <c r="O122" i="4"/>
  <c r="Q121" i="4"/>
  <c r="P119" i="4"/>
  <c r="R119" i="4" s="1"/>
  <c r="S119" i="4" s="1"/>
  <c r="Q118" i="4"/>
  <c r="O117" i="4"/>
  <c r="P116" i="4"/>
  <c r="R116" i="4" s="1"/>
  <c r="S116" i="4" s="1"/>
  <c r="O114" i="4"/>
  <c r="Q113" i="4"/>
  <c r="P111" i="4"/>
  <c r="R111" i="4" s="1"/>
  <c r="S111" i="4" s="1"/>
  <c r="Q110" i="4"/>
  <c r="O109" i="4"/>
  <c r="P108" i="4"/>
  <c r="R108" i="4" s="1"/>
  <c r="S108" i="4" s="1"/>
  <c r="O106" i="4"/>
  <c r="Q105" i="4"/>
  <c r="P103" i="4"/>
  <c r="R103" i="4" s="1"/>
  <c r="S103" i="4" s="1"/>
  <c r="Q102" i="4"/>
  <c r="O101" i="4"/>
  <c r="P100" i="4"/>
  <c r="R100" i="4" s="1"/>
  <c r="S100" i="4" s="1"/>
  <c r="O98" i="4"/>
  <c r="Q97" i="4"/>
  <c r="Q95" i="4"/>
  <c r="Q93" i="4"/>
  <c r="Q91" i="4"/>
  <c r="Q89" i="4"/>
  <c r="Q87" i="4"/>
  <c r="Q85" i="4"/>
  <c r="P165" i="4"/>
  <c r="R165" i="4" s="1"/>
  <c r="S165" i="4" s="1"/>
  <c r="P164" i="4"/>
  <c r="R164" i="4" s="1"/>
  <c r="S164" i="4" s="1"/>
  <c r="P162" i="4"/>
  <c r="R162" i="4" s="1"/>
  <c r="S162" i="4" s="1"/>
  <c r="P161" i="4"/>
  <c r="R161" i="4" s="1"/>
  <c r="S161" i="4" s="1"/>
  <c r="P158" i="4"/>
  <c r="R158" i="4" s="1"/>
  <c r="S158" i="4" s="1"/>
  <c r="Q157" i="4"/>
  <c r="P156" i="4"/>
  <c r="R156" i="4" s="1"/>
  <c r="S156" i="4" s="1"/>
  <c r="Q155" i="4"/>
  <c r="P154" i="4"/>
  <c r="R154" i="4" s="1"/>
  <c r="S154" i="4" s="1"/>
  <c r="Q153" i="4"/>
  <c r="O152" i="4"/>
  <c r="P151" i="4"/>
  <c r="R151" i="4" s="1"/>
  <c r="S151" i="4" s="1"/>
  <c r="O147" i="4"/>
  <c r="P144" i="4"/>
  <c r="R144" i="4" s="1"/>
  <c r="S144" i="4" s="1"/>
  <c r="Q143" i="4"/>
  <c r="O142" i="4"/>
  <c r="O141" i="4"/>
  <c r="P138" i="4"/>
  <c r="R138" i="4" s="1"/>
  <c r="S138" i="4" s="1"/>
  <c r="P137" i="4"/>
  <c r="R137" i="4" s="1"/>
  <c r="S137" i="4" s="1"/>
  <c r="O136" i="4"/>
  <c r="O135" i="4"/>
  <c r="Q134" i="4"/>
  <c r="Q133" i="4"/>
  <c r="P132" i="4"/>
  <c r="R132" i="4" s="1"/>
  <c r="S132" i="4" s="1"/>
  <c r="P131" i="4"/>
  <c r="R131" i="4" s="1"/>
  <c r="S131" i="4" s="1"/>
  <c r="Q128" i="4"/>
  <c r="O127" i="4"/>
  <c r="P126" i="4"/>
  <c r="R126" i="4" s="1"/>
  <c r="S126" i="4" s="1"/>
  <c r="O124" i="4"/>
  <c r="Q123" i="4"/>
  <c r="P121" i="4"/>
  <c r="R121" i="4" s="1"/>
  <c r="S121" i="4" s="1"/>
  <c r="Q120" i="4"/>
  <c r="O119" i="4"/>
  <c r="P118" i="4"/>
  <c r="R118" i="4" s="1"/>
  <c r="S118" i="4" s="1"/>
  <c r="O116" i="4"/>
  <c r="Q115" i="4"/>
  <c r="P113" i="4"/>
  <c r="R113" i="4" s="1"/>
  <c r="S113" i="4" s="1"/>
  <c r="Q112" i="4"/>
  <c r="O111" i="4"/>
  <c r="P110" i="4"/>
  <c r="R110" i="4" s="1"/>
  <c r="S110" i="4" s="1"/>
  <c r="O108" i="4"/>
  <c r="Q107" i="4"/>
  <c r="P105" i="4"/>
  <c r="R105" i="4" s="1"/>
  <c r="S105" i="4" s="1"/>
  <c r="Q104" i="4"/>
  <c r="O103" i="4"/>
  <c r="P102" i="4"/>
  <c r="R102" i="4" s="1"/>
  <c r="S102" i="4" s="1"/>
  <c r="O100" i="4"/>
  <c r="Q99" i="4"/>
  <c r="P97" i="4"/>
  <c r="R97" i="4" s="1"/>
  <c r="S97" i="4" s="1"/>
  <c r="Q96" i="4"/>
  <c r="P95" i="4"/>
  <c r="R95" i="4" s="1"/>
  <c r="S95" i="4" s="1"/>
  <c r="Q94" i="4"/>
  <c r="P93" i="4"/>
  <c r="R93" i="4" s="1"/>
  <c r="S93" i="4" s="1"/>
  <c r="Q92" i="4"/>
  <c r="P91" i="4"/>
  <c r="R91" i="4" s="1"/>
  <c r="S91" i="4" s="1"/>
  <c r="Q90" i="4"/>
  <c r="P89" i="4"/>
  <c r="R89" i="4" s="1"/>
  <c r="S89" i="4" s="1"/>
  <c r="P155" i="4"/>
  <c r="R155" i="4" s="1"/>
  <c r="S155" i="4" s="1"/>
  <c r="O154" i="4"/>
  <c r="P120" i="4"/>
  <c r="R120" i="4" s="1"/>
  <c r="S120" i="4" s="1"/>
  <c r="O118" i="4"/>
  <c r="Q117" i="4"/>
  <c r="P115" i="4"/>
  <c r="R115" i="4" s="1"/>
  <c r="S115" i="4" s="1"/>
  <c r="Q114" i="4"/>
  <c r="O113" i="4"/>
  <c r="O102" i="4"/>
  <c r="Q101" i="4"/>
  <c r="Q98" i="4"/>
  <c r="O96" i="4"/>
  <c r="O94" i="4"/>
  <c r="O92" i="4"/>
  <c r="O90" i="4"/>
  <c r="P88" i="4"/>
  <c r="R88" i="4" s="1"/>
  <c r="S88" i="4" s="1"/>
  <c r="P85" i="4"/>
  <c r="R85" i="4" s="1"/>
  <c r="S85" i="4" s="1"/>
  <c r="Q84" i="4"/>
  <c r="P83" i="4"/>
  <c r="R83" i="4" s="1"/>
  <c r="S83" i="4" s="1"/>
  <c r="Q82" i="4"/>
  <c r="P81" i="4"/>
  <c r="R81" i="4" s="1"/>
  <c r="S81" i="4" s="1"/>
  <c r="Q80" i="4"/>
  <c r="P79" i="4"/>
  <c r="R79" i="4" s="1"/>
  <c r="S79" i="4" s="1"/>
  <c r="Q78" i="4"/>
  <c r="P77" i="4"/>
  <c r="R77" i="4" s="1"/>
  <c r="S77" i="4" s="1"/>
  <c r="Q76" i="4"/>
  <c r="P75" i="4"/>
  <c r="R75" i="4" s="1"/>
  <c r="S75" i="4" s="1"/>
  <c r="Q74" i="4"/>
  <c r="P73" i="4"/>
  <c r="R73" i="4" s="1"/>
  <c r="S73" i="4" s="1"/>
  <c r="Q72" i="4"/>
  <c r="P71" i="4"/>
  <c r="R71" i="4" s="1"/>
  <c r="S71" i="4" s="1"/>
  <c r="Q70" i="4"/>
  <c r="P69" i="4"/>
  <c r="R69" i="4" s="1"/>
  <c r="S69" i="4" s="1"/>
  <c r="Q68" i="4"/>
  <c r="P67" i="4"/>
  <c r="R67" i="4" s="1"/>
  <c r="S67" i="4" s="1"/>
  <c r="Q66" i="4"/>
  <c r="P65" i="4"/>
  <c r="R65" i="4" s="1"/>
  <c r="S65" i="4" s="1"/>
  <c r="Q64" i="4"/>
  <c r="P63" i="4"/>
  <c r="R63" i="4" s="1"/>
  <c r="S63" i="4" s="1"/>
  <c r="Q62" i="4"/>
  <c r="P61" i="4"/>
  <c r="R61" i="4" s="1"/>
  <c r="S61" i="4" s="1"/>
  <c r="Q60" i="4"/>
  <c r="P59" i="4"/>
  <c r="R59" i="4" s="1"/>
  <c r="S59" i="4" s="1"/>
  <c r="Q58" i="4"/>
  <c r="P57" i="4"/>
  <c r="R57" i="4" s="1"/>
  <c r="S57" i="4" s="1"/>
  <c r="Q56" i="4"/>
  <c r="P55" i="4"/>
  <c r="R55" i="4" s="1"/>
  <c r="S55" i="4" s="1"/>
  <c r="P51" i="4"/>
  <c r="R51" i="4" s="1"/>
  <c r="S51" i="4" s="1"/>
  <c r="P47" i="4"/>
  <c r="R47" i="4" s="1"/>
  <c r="S47" i="4" s="1"/>
  <c r="P43" i="4"/>
  <c r="R43" i="4" s="1"/>
  <c r="S43" i="4" s="1"/>
  <c r="Q42" i="4"/>
  <c r="P41" i="4"/>
  <c r="R41" i="4" s="1"/>
  <c r="S41" i="4" s="1"/>
  <c r="Q40" i="4"/>
  <c r="P39" i="4"/>
  <c r="R39" i="4" s="1"/>
  <c r="S39" i="4" s="1"/>
  <c r="Q38" i="4"/>
  <c r="O164" i="4"/>
  <c r="O162" i="4"/>
  <c r="P153" i="4"/>
  <c r="R153" i="4" s="1"/>
  <c r="S153" i="4" s="1"/>
  <c r="O151" i="4"/>
  <c r="Q150" i="4"/>
  <c r="Q149" i="4"/>
  <c r="Q148" i="4"/>
  <c r="Q146" i="4"/>
  <c r="Q145" i="4"/>
  <c r="O144" i="4"/>
  <c r="Q140" i="4"/>
  <c r="Q139" i="4"/>
  <c r="O138" i="4"/>
  <c r="P112" i="4"/>
  <c r="R112" i="4" s="1"/>
  <c r="S112" i="4" s="1"/>
  <c r="O110" i="4"/>
  <c r="Q109" i="4"/>
  <c r="P107" i="4"/>
  <c r="R107" i="4" s="1"/>
  <c r="S107" i="4" s="1"/>
  <c r="Q106" i="4"/>
  <c r="O105" i="4"/>
  <c r="P101" i="4"/>
  <c r="R101" i="4" s="1"/>
  <c r="S101" i="4" s="1"/>
  <c r="P98" i="4"/>
  <c r="R98" i="4" s="1"/>
  <c r="S98" i="4" s="1"/>
  <c r="O97" i="4"/>
  <c r="O95" i="4"/>
  <c r="O93" i="4"/>
  <c r="O91" i="4"/>
  <c r="O89" i="4"/>
  <c r="O88" i="4"/>
  <c r="Q86" i="4"/>
  <c r="O85" i="4"/>
  <c r="P84" i="4"/>
  <c r="R84" i="4" s="1"/>
  <c r="S84" i="4" s="1"/>
  <c r="O83" i="4"/>
  <c r="P82" i="4"/>
  <c r="R82" i="4" s="1"/>
  <c r="S82" i="4" s="1"/>
  <c r="O81" i="4"/>
  <c r="P80" i="4"/>
  <c r="R80" i="4" s="1"/>
  <c r="S80" i="4" s="1"/>
  <c r="O79" i="4"/>
  <c r="P78" i="4"/>
  <c r="R78" i="4" s="1"/>
  <c r="S78" i="4" s="1"/>
  <c r="O77" i="4"/>
  <c r="P76" i="4"/>
  <c r="R76" i="4" s="1"/>
  <c r="S76" i="4" s="1"/>
  <c r="O75" i="4"/>
  <c r="P74" i="4"/>
  <c r="R74" i="4" s="1"/>
  <c r="S74" i="4" s="1"/>
  <c r="O73" i="4"/>
  <c r="P72" i="4"/>
  <c r="R72" i="4" s="1"/>
  <c r="S72" i="4" s="1"/>
  <c r="O71" i="4"/>
  <c r="P70" i="4"/>
  <c r="R70" i="4" s="1"/>
  <c r="S70" i="4" s="1"/>
  <c r="O69" i="4"/>
  <c r="P68" i="4"/>
  <c r="R68" i="4" s="1"/>
  <c r="S68" i="4" s="1"/>
  <c r="O67" i="4"/>
  <c r="P66" i="4"/>
  <c r="R66" i="4" s="1"/>
  <c r="S66" i="4" s="1"/>
  <c r="O65" i="4"/>
  <c r="P64" i="4"/>
  <c r="R64" i="4" s="1"/>
  <c r="S64" i="4" s="1"/>
  <c r="O63" i="4"/>
  <c r="P62" i="4"/>
  <c r="R62" i="4" s="1"/>
  <c r="S62" i="4" s="1"/>
  <c r="O61" i="4"/>
  <c r="P60" i="4"/>
  <c r="R60" i="4" s="1"/>
  <c r="S60" i="4" s="1"/>
  <c r="O59" i="4"/>
  <c r="P58" i="4"/>
  <c r="R58" i="4" s="1"/>
  <c r="S58" i="4" s="1"/>
  <c r="O57" i="4"/>
  <c r="P56" i="4"/>
  <c r="R56" i="4" s="1"/>
  <c r="S56" i="4" s="1"/>
  <c r="O55" i="4"/>
  <c r="O51" i="4"/>
  <c r="O47" i="4"/>
  <c r="O43" i="4"/>
  <c r="P42" i="4"/>
  <c r="R42" i="4" s="1"/>
  <c r="S42" i="4" s="1"/>
  <c r="O41" i="4"/>
  <c r="P40" i="4"/>
  <c r="R40" i="4" s="1"/>
  <c r="S40" i="4" s="1"/>
  <c r="O39" i="4"/>
  <c r="P38" i="4"/>
  <c r="R38" i="4" s="1"/>
  <c r="S38" i="4" s="1"/>
  <c r="O37" i="4"/>
  <c r="P36" i="4"/>
  <c r="R36" i="4" s="1"/>
  <c r="S36" i="4" s="1"/>
  <c r="O35" i="4"/>
  <c r="P34" i="4"/>
  <c r="R34" i="4" s="1"/>
  <c r="S34" i="4" s="1"/>
  <c r="O31" i="4"/>
  <c r="P30" i="4"/>
  <c r="R30" i="4" s="1"/>
  <c r="S30" i="4" s="1"/>
  <c r="O29" i="4"/>
  <c r="P28" i="4"/>
  <c r="R28" i="4" s="1"/>
  <c r="S28" i="4" s="1"/>
  <c r="O27" i="4"/>
  <c r="P26" i="4"/>
  <c r="R26" i="4" s="1"/>
  <c r="S26" i="4" s="1"/>
  <c r="O25" i="4"/>
  <c r="P24" i="4"/>
  <c r="R24" i="4" s="1"/>
  <c r="S24" i="4" s="1"/>
  <c r="O23" i="4"/>
  <c r="P22" i="4"/>
  <c r="R22" i="4" s="1"/>
  <c r="S22" i="4" s="1"/>
  <c r="O21" i="4"/>
  <c r="P20" i="4"/>
  <c r="R20" i="4" s="1"/>
  <c r="S20" i="4" s="1"/>
  <c r="O19" i="4"/>
  <c r="P18" i="4"/>
  <c r="R18" i="4" s="1"/>
  <c r="S18" i="4" s="1"/>
  <c r="O17" i="4"/>
  <c r="P16" i="4"/>
  <c r="R16" i="4" s="1"/>
  <c r="S16" i="4" s="1"/>
  <c r="O15" i="4"/>
  <c r="P14" i="4"/>
  <c r="R14" i="4" s="1"/>
  <c r="S14" i="4" s="1"/>
  <c r="O13" i="4"/>
  <c r="P12" i="4"/>
  <c r="R12" i="4" s="1"/>
  <c r="S12" i="4" s="1"/>
  <c r="O11" i="4"/>
  <c r="P10" i="4"/>
  <c r="R10" i="4" s="1"/>
  <c r="S10" i="4" s="1"/>
  <c r="O9" i="4"/>
  <c r="P8" i="4"/>
  <c r="R8" i="4" s="1"/>
  <c r="S8" i="4" s="1"/>
  <c r="O7" i="4"/>
  <c r="P6" i="4"/>
  <c r="R6" i="4" s="1"/>
  <c r="S6" i="4" s="1"/>
  <c r="O161" i="4"/>
  <c r="Q159" i="4"/>
  <c r="O158" i="4"/>
  <c r="P143" i="4"/>
  <c r="R143" i="4" s="1"/>
  <c r="S143" i="4" s="1"/>
  <c r="O137" i="4"/>
  <c r="P134" i="4"/>
  <c r="R134" i="4" s="1"/>
  <c r="S134" i="4" s="1"/>
  <c r="P133" i="4"/>
  <c r="R133" i="4" s="1"/>
  <c r="S133" i="4" s="1"/>
  <c r="O132" i="4"/>
  <c r="P104" i="4"/>
  <c r="R104" i="4" s="1"/>
  <c r="S104" i="4" s="1"/>
  <c r="Q103" i="4"/>
  <c r="Q100" i="4"/>
  <c r="P99" i="4"/>
  <c r="R99" i="4" s="1"/>
  <c r="S99" i="4" s="1"/>
  <c r="P87" i="4"/>
  <c r="R87" i="4" s="1"/>
  <c r="S87" i="4" s="1"/>
  <c r="P86" i="4"/>
  <c r="R86" i="4" s="1"/>
  <c r="S86" i="4" s="1"/>
  <c r="O84" i="4"/>
  <c r="O82" i="4"/>
  <c r="O80" i="4"/>
  <c r="O78" i="4"/>
  <c r="O76" i="4"/>
  <c r="O74" i="4"/>
  <c r="O72" i="4"/>
  <c r="O70" i="4"/>
  <c r="O68" i="4"/>
  <c r="O66" i="4"/>
  <c r="O64" i="4"/>
  <c r="O62" i="4"/>
  <c r="O60" i="4"/>
  <c r="O58" i="4"/>
  <c r="O56" i="4"/>
  <c r="O42" i="4"/>
  <c r="O40" i="4"/>
  <c r="O38" i="4"/>
  <c r="O36" i="4"/>
  <c r="O34" i="4"/>
  <c r="O30" i="4"/>
  <c r="O28" i="4"/>
  <c r="O26" i="4"/>
  <c r="O24" i="4"/>
  <c r="O22" i="4"/>
  <c r="O20" i="4"/>
  <c r="O18" i="4"/>
  <c r="O16" i="4"/>
  <c r="O14" i="4"/>
  <c r="O12" i="4"/>
  <c r="O10" i="4"/>
  <c r="O8" i="4"/>
  <c r="O6" i="4"/>
  <c r="O4" i="4"/>
  <c r="P157" i="4"/>
  <c r="R157" i="4" s="1"/>
  <c r="S157" i="4" s="1"/>
  <c r="O156" i="4"/>
  <c r="O126" i="4"/>
  <c r="Q125" i="4"/>
  <c r="P123" i="4"/>
  <c r="R123" i="4" s="1"/>
  <c r="S123" i="4" s="1"/>
  <c r="Q122" i="4"/>
  <c r="O121" i="4"/>
  <c r="P94" i="4"/>
  <c r="R94" i="4" s="1"/>
  <c r="S94" i="4" s="1"/>
  <c r="Q36" i="4"/>
  <c r="Q35" i="4"/>
  <c r="Q31" i="4"/>
  <c r="Q28" i="4"/>
  <c r="Q27" i="4"/>
  <c r="Q24" i="4"/>
  <c r="Q23" i="4"/>
  <c r="Q20" i="4"/>
  <c r="Q19" i="4"/>
  <c r="Q16" i="4"/>
  <c r="Q15" i="4"/>
  <c r="Q12" i="4"/>
  <c r="Q11" i="4"/>
  <c r="Q8" i="4"/>
  <c r="Q7" i="4"/>
  <c r="O5" i="4"/>
  <c r="P3" i="4"/>
  <c r="R3" i="4" s="1"/>
  <c r="S3" i="4" s="1"/>
  <c r="P92" i="4"/>
  <c r="R92" i="4" s="1"/>
  <c r="S92" i="4" s="1"/>
  <c r="P25" i="4"/>
  <c r="R25" i="4" s="1"/>
  <c r="S25" i="4" s="1"/>
  <c r="P17" i="4"/>
  <c r="R17" i="4" s="1"/>
  <c r="S17" i="4" s="1"/>
  <c r="P9" i="4"/>
  <c r="R9" i="4" s="1"/>
  <c r="S9" i="4" s="1"/>
  <c r="P4" i="4"/>
  <c r="R4" i="4" s="1"/>
  <c r="S4" i="4" s="1"/>
  <c r="O131" i="4"/>
  <c r="Q130" i="4"/>
  <c r="Q129" i="4"/>
  <c r="P128" i="4"/>
  <c r="R128" i="4" s="1"/>
  <c r="S128" i="4" s="1"/>
  <c r="P96" i="4"/>
  <c r="R96" i="4" s="1"/>
  <c r="S96" i="4" s="1"/>
  <c r="Q88" i="4"/>
  <c r="O87" i="4"/>
  <c r="P35" i="4"/>
  <c r="R35" i="4" s="1"/>
  <c r="S35" i="4" s="1"/>
  <c r="P31" i="4"/>
  <c r="R31" i="4" s="1"/>
  <c r="S31" i="4" s="1"/>
  <c r="P27" i="4"/>
  <c r="R27" i="4" s="1"/>
  <c r="S27" i="4" s="1"/>
  <c r="P23" i="4"/>
  <c r="R23" i="4" s="1"/>
  <c r="S23" i="4" s="1"/>
  <c r="P19" i="4"/>
  <c r="R19" i="4" s="1"/>
  <c r="S19" i="4" s="1"/>
  <c r="P15" i="4"/>
  <c r="R15" i="4" s="1"/>
  <c r="S15" i="4" s="1"/>
  <c r="P11" i="4"/>
  <c r="R11" i="4" s="1"/>
  <c r="S11" i="4" s="1"/>
  <c r="P7" i="4"/>
  <c r="R7" i="4" s="1"/>
  <c r="S7" i="4" s="1"/>
  <c r="O3" i="4"/>
  <c r="Q9" i="4"/>
  <c r="Q5" i="4"/>
  <c r="Q4" i="4"/>
  <c r="P37" i="4"/>
  <c r="R37" i="4" s="1"/>
  <c r="S37" i="4" s="1"/>
  <c r="P29" i="4"/>
  <c r="R29" i="4" s="1"/>
  <c r="S29" i="4" s="1"/>
  <c r="P21" i="4"/>
  <c r="R21" i="4" s="1"/>
  <c r="S21" i="4" s="1"/>
  <c r="P13" i="4"/>
  <c r="R13" i="4" s="1"/>
  <c r="S13" i="4" s="1"/>
  <c r="Q3" i="4"/>
  <c r="O99" i="4"/>
  <c r="P90" i="4"/>
  <c r="R90" i="4" s="1"/>
  <c r="S90" i="4" s="1"/>
  <c r="O86" i="4"/>
  <c r="Q83" i="4"/>
  <c r="Q81" i="4"/>
  <c r="Q79" i="4"/>
  <c r="Q77" i="4"/>
  <c r="Q75" i="4"/>
  <c r="Q73" i="4"/>
  <c r="Q71" i="4"/>
  <c r="Q69" i="4"/>
  <c r="Q67" i="4"/>
  <c r="Q65" i="4"/>
  <c r="Q63" i="4"/>
  <c r="Q61" i="4"/>
  <c r="Q59" i="4"/>
  <c r="Q57" i="4"/>
  <c r="Q55" i="4"/>
  <c r="Q51" i="4"/>
  <c r="Q47" i="4"/>
  <c r="Q43" i="4"/>
  <c r="Q41" i="4"/>
  <c r="Q39" i="4"/>
  <c r="Q37" i="4"/>
  <c r="Q34" i="4"/>
  <c r="Q30" i="4"/>
  <c r="Q29" i="4"/>
  <c r="Q26" i="4"/>
  <c r="Q25" i="4"/>
  <c r="Q22" i="4"/>
  <c r="Q21" i="4"/>
  <c r="Q18" i="4"/>
  <c r="Q17" i="4"/>
  <c r="Q14" i="4"/>
  <c r="Q13" i="4"/>
  <c r="Q10" i="4"/>
  <c r="Q6" i="4"/>
  <c r="P5" i="4"/>
  <c r="R5" i="4" s="1"/>
  <c r="S5" i="4" s="1"/>
  <c r="E2" i="4"/>
  <c r="R362" i="3" l="1"/>
  <c r="T362" i="3" s="1"/>
  <c r="U362" i="3" s="1"/>
  <c r="R346" i="3"/>
  <c r="T346" i="3" s="1"/>
  <c r="U346" i="3" s="1"/>
  <c r="R340" i="3"/>
  <c r="T340" i="3" s="1"/>
  <c r="U340" i="3" s="1"/>
  <c r="P306" i="3"/>
  <c r="P312" i="3"/>
  <c r="R326" i="3"/>
  <c r="T326" i="3" s="1"/>
  <c r="U326" i="3" s="1"/>
  <c r="R345" i="3"/>
  <c r="T345" i="3" s="1"/>
  <c r="U345" i="3" s="1"/>
  <c r="P394" i="3"/>
  <c r="P316" i="3"/>
  <c r="R355" i="3"/>
  <c r="T355" i="3" s="1"/>
  <c r="U355" i="3" s="1"/>
  <c r="P385" i="3"/>
  <c r="R342" i="3"/>
  <c r="T342" i="3" s="1"/>
  <c r="U342" i="3" s="1"/>
  <c r="S373" i="3"/>
  <c r="R367" i="3"/>
  <c r="T367" i="3" s="1"/>
  <c r="U367" i="3" s="1"/>
  <c r="P344" i="3"/>
  <c r="P365" i="3"/>
  <c r="R370" i="3"/>
  <c r="T370" i="3" s="1"/>
  <c r="U370" i="3" s="1"/>
  <c r="P300" i="3"/>
  <c r="S328" i="3"/>
  <c r="R323" i="3"/>
  <c r="T323" i="3" s="1"/>
  <c r="U323" i="3" s="1"/>
  <c r="R337" i="3"/>
  <c r="T337" i="3" s="1"/>
  <c r="U337" i="3" s="1"/>
  <c r="R377" i="3"/>
  <c r="T377" i="3" s="1"/>
  <c r="U377" i="3" s="1"/>
  <c r="R313" i="3"/>
  <c r="T313" i="3" s="1"/>
  <c r="U313" i="3" s="1"/>
  <c r="S302" i="3"/>
  <c r="R380" i="3"/>
  <c r="T380" i="3" s="1"/>
  <c r="U380" i="3" s="1"/>
  <c r="R381" i="3"/>
  <c r="T381" i="3" s="1"/>
  <c r="U381" i="3" s="1"/>
  <c r="P317" i="3"/>
  <c r="S400" i="3"/>
  <c r="S395" i="3"/>
  <c r="S343" i="3"/>
  <c r="S349" i="3"/>
  <c r="P352" i="3"/>
  <c r="P362" i="3"/>
  <c r="S361" i="3"/>
  <c r="P340" i="3"/>
  <c r="S306" i="3"/>
  <c r="S327" i="3"/>
  <c r="P326" i="3"/>
  <c r="P345" i="3"/>
  <c r="S348" i="3"/>
  <c r="S316" i="3"/>
  <c r="P355" i="3"/>
  <c r="R369" i="3"/>
  <c r="T369" i="3" s="1"/>
  <c r="U369" i="3" s="1"/>
  <c r="P342" i="3"/>
  <c r="R373" i="3"/>
  <c r="T373" i="3" s="1"/>
  <c r="U373" i="3" s="1"/>
  <c r="P390" i="3"/>
  <c r="P367" i="3"/>
  <c r="S344" i="3"/>
  <c r="P336" i="3"/>
  <c r="S308" i="3"/>
  <c r="P370" i="3"/>
  <c r="R331" i="3"/>
  <c r="T331" i="3" s="1"/>
  <c r="U331" i="3" s="1"/>
  <c r="S364" i="3"/>
  <c r="R328" i="3"/>
  <c r="T328" i="3" s="1"/>
  <c r="U328" i="3" s="1"/>
  <c r="P341" i="3"/>
  <c r="P377" i="3"/>
  <c r="R382" i="3"/>
  <c r="T382" i="3" s="1"/>
  <c r="U382" i="3" s="1"/>
  <c r="P380" i="3"/>
  <c r="P375" i="3"/>
  <c r="S362" i="3"/>
  <c r="R361" i="3"/>
  <c r="T361" i="3" s="1"/>
  <c r="U361" i="3" s="1"/>
  <c r="S320" i="3"/>
  <c r="R306" i="3"/>
  <c r="T306" i="3" s="1"/>
  <c r="U306" i="3" s="1"/>
  <c r="R327" i="3"/>
  <c r="T327" i="3" s="1"/>
  <c r="U327" i="3" s="1"/>
  <c r="P368" i="3"/>
  <c r="S345" i="3"/>
  <c r="R348" i="3"/>
  <c r="T348" i="3" s="1"/>
  <c r="U348" i="3" s="1"/>
  <c r="S304" i="3"/>
  <c r="S355" i="3"/>
  <c r="P369" i="3"/>
  <c r="P307" i="3"/>
  <c r="P373" i="3"/>
  <c r="S390" i="3"/>
  <c r="R384" i="3"/>
  <c r="T384" i="3" s="1"/>
  <c r="U384" i="3" s="1"/>
  <c r="R344" i="3"/>
  <c r="T344" i="3" s="1"/>
  <c r="U344" i="3" s="1"/>
  <c r="S336" i="3"/>
  <c r="S366" i="3"/>
  <c r="S370" i="3"/>
  <c r="P331" i="3"/>
  <c r="S379" i="3"/>
  <c r="R300" i="3"/>
  <c r="T300" i="3" s="1"/>
  <c r="U300" i="3" s="1"/>
  <c r="R364" i="3"/>
  <c r="T364" i="3" s="1"/>
  <c r="U364" i="3" s="1"/>
  <c r="R354" i="3"/>
  <c r="T354" i="3" s="1"/>
  <c r="U354" i="3" s="1"/>
  <c r="R315" i="3"/>
  <c r="T315" i="3" s="1"/>
  <c r="U315" i="3" s="1"/>
  <c r="R400" i="3"/>
  <c r="T400" i="3" s="1"/>
  <c r="U400" i="3" s="1"/>
  <c r="S319" i="3"/>
  <c r="S337" i="3"/>
  <c r="R395" i="3"/>
  <c r="T395" i="3" s="1"/>
  <c r="U395" i="3" s="1"/>
  <c r="R399" i="3"/>
  <c r="T399" i="3" s="1"/>
  <c r="U399" i="3" s="1"/>
  <c r="P309" i="3"/>
  <c r="R343" i="3"/>
  <c r="T343" i="3" s="1"/>
  <c r="U343" i="3" s="1"/>
  <c r="S325" i="3"/>
  <c r="P302" i="3"/>
  <c r="R349" i="3"/>
  <c r="T349" i="3" s="1"/>
  <c r="U349" i="3" s="1"/>
  <c r="S310" i="3"/>
  <c r="P358" i="3"/>
  <c r="S352" i="3"/>
  <c r="P299" i="3"/>
  <c r="P379" i="3"/>
  <c r="S354" i="3"/>
  <c r="R319" i="3"/>
  <c r="T319" i="3" s="1"/>
  <c r="U319" i="3" s="1"/>
  <c r="S399" i="3"/>
  <c r="S392" i="3"/>
  <c r="S318" i="3"/>
  <c r="S324" i="3"/>
  <c r="R386" i="3"/>
  <c r="T386" i="3" s="1"/>
  <c r="U386" i="3" s="1"/>
  <c r="S359" i="3"/>
  <c r="P301" i="3"/>
  <c r="P332" i="3"/>
  <c r="R392" i="3"/>
  <c r="T392" i="3" s="1"/>
  <c r="U392" i="3" s="1"/>
  <c r="S393" i="3"/>
  <c r="P313" i="3"/>
  <c r="P318" i="3"/>
  <c r="P381" i="3"/>
  <c r="P322" i="3"/>
  <c r="P361" i="3"/>
  <c r="R320" i="3"/>
  <c r="T320" i="3" s="1"/>
  <c r="U320" i="3" s="1"/>
  <c r="S357" i="3"/>
  <c r="P327" i="3"/>
  <c r="S368" i="3"/>
  <c r="S387" i="3"/>
  <c r="P348" i="3"/>
  <c r="R304" i="3"/>
  <c r="T304" i="3" s="1"/>
  <c r="U304" i="3" s="1"/>
  <c r="S303" i="3"/>
  <c r="S369" i="3"/>
  <c r="S307" i="3"/>
  <c r="P321" i="3"/>
  <c r="R390" i="3"/>
  <c r="T390" i="3" s="1"/>
  <c r="U390" i="3" s="1"/>
  <c r="P384" i="3"/>
  <c r="S335" i="3"/>
  <c r="R336" i="3"/>
  <c r="T336" i="3" s="1"/>
  <c r="U336" i="3" s="1"/>
  <c r="R366" i="3"/>
  <c r="T366" i="3" s="1"/>
  <c r="U366" i="3" s="1"/>
  <c r="S333" i="3"/>
  <c r="S331" i="3"/>
  <c r="R379" i="3"/>
  <c r="T379" i="3" s="1"/>
  <c r="U379" i="3" s="1"/>
  <c r="S378" i="3"/>
  <c r="P364" i="3"/>
  <c r="P354" i="3"/>
  <c r="S301" i="3"/>
  <c r="P400" i="3"/>
  <c r="P319" i="3"/>
  <c r="R397" i="3"/>
  <c r="T397" i="3" s="1"/>
  <c r="U397" i="3" s="1"/>
  <c r="P395" i="3"/>
  <c r="P399" i="3"/>
  <c r="P389" i="3"/>
  <c r="P343" i="3"/>
  <c r="R325" i="3"/>
  <c r="T325" i="3" s="1"/>
  <c r="U325" i="3" s="1"/>
  <c r="S298" i="3"/>
  <c r="P349" i="3"/>
  <c r="R310" i="3"/>
  <c r="T310" i="3" s="1"/>
  <c r="U310" i="3" s="1"/>
  <c r="R330" i="3"/>
  <c r="T330" i="3" s="1"/>
  <c r="U330" i="3" s="1"/>
  <c r="R352" i="3"/>
  <c r="T352" i="3" s="1"/>
  <c r="U352" i="3" s="1"/>
  <c r="S299" i="3"/>
  <c r="S384" i="3"/>
  <c r="S386" i="3"/>
  <c r="R333" i="3"/>
  <c r="T333" i="3" s="1"/>
  <c r="U333" i="3" s="1"/>
  <c r="R378" i="3"/>
  <c r="T378" i="3" s="1"/>
  <c r="U378" i="3" s="1"/>
  <c r="R301" i="3"/>
  <c r="T301" i="3" s="1"/>
  <c r="U301" i="3" s="1"/>
  <c r="P397" i="3"/>
  <c r="R389" i="3"/>
  <c r="T389" i="3" s="1"/>
  <c r="U389" i="3" s="1"/>
  <c r="P298" i="3"/>
  <c r="P330" i="3"/>
  <c r="R299" i="3"/>
  <c r="T299" i="3" s="1"/>
  <c r="U299" i="3" s="1"/>
  <c r="P333" i="3"/>
  <c r="R372" i="3"/>
  <c r="T372" i="3" s="1"/>
  <c r="U372" i="3" s="1"/>
  <c r="S356" i="3"/>
  <c r="S389" i="3"/>
  <c r="R298" i="3"/>
  <c r="T298" i="3" s="1"/>
  <c r="U298" i="3" s="1"/>
  <c r="R324" i="3"/>
  <c r="T324" i="3" s="1"/>
  <c r="U324" i="3" s="1"/>
  <c r="P392" i="3"/>
  <c r="R393" i="3"/>
  <c r="T393" i="3" s="1"/>
  <c r="U393" i="3" s="1"/>
  <c r="R322" i="3"/>
  <c r="T322" i="3" s="1"/>
  <c r="U322" i="3" s="1"/>
  <c r="R329" i="3"/>
  <c r="T329" i="3" s="1"/>
  <c r="U329" i="3" s="1"/>
  <c r="P320" i="3"/>
  <c r="R357" i="3"/>
  <c r="T357" i="3" s="1"/>
  <c r="U357" i="3" s="1"/>
  <c r="P376" i="3"/>
  <c r="R368" i="3"/>
  <c r="T368" i="3" s="1"/>
  <c r="U368" i="3" s="1"/>
  <c r="R387" i="3"/>
  <c r="T387" i="3" s="1"/>
  <c r="U387" i="3" s="1"/>
  <c r="S311" i="3"/>
  <c r="P304" i="3"/>
  <c r="R303" i="3"/>
  <c r="T303" i="3" s="1"/>
  <c r="U303" i="3" s="1"/>
  <c r="P338" i="3"/>
  <c r="R307" i="3"/>
  <c r="T307" i="3" s="1"/>
  <c r="U307" i="3" s="1"/>
  <c r="S321" i="3"/>
  <c r="P360" i="3"/>
  <c r="R335" i="3"/>
  <c r="T335" i="3" s="1"/>
  <c r="U335" i="3" s="1"/>
  <c r="P366" i="3"/>
  <c r="R398" i="3"/>
  <c r="T398" i="3" s="1"/>
  <c r="U398" i="3" s="1"/>
  <c r="S372" i="3"/>
  <c r="S351" i="3"/>
  <c r="R332" i="3"/>
  <c r="T332" i="3" s="1"/>
  <c r="U332" i="3" s="1"/>
  <c r="P325" i="3"/>
  <c r="P310" i="3"/>
  <c r="P335" i="3"/>
  <c r="P378" i="3"/>
  <c r="R351" i="3"/>
  <c r="T351" i="3" s="1"/>
  <c r="U351" i="3" s="1"/>
  <c r="R363" i="3"/>
  <c r="T363" i="3" s="1"/>
  <c r="U363" i="3" s="1"/>
  <c r="R318" i="3"/>
  <c r="T318" i="3" s="1"/>
  <c r="U318" i="3" s="1"/>
  <c r="S322" i="3"/>
  <c r="P329" i="3"/>
  <c r="P391" i="3"/>
  <c r="P357" i="3"/>
  <c r="R376" i="3"/>
  <c r="T376" i="3" s="1"/>
  <c r="U376" i="3" s="1"/>
  <c r="S334" i="3"/>
  <c r="P387" i="3"/>
  <c r="R311" i="3"/>
  <c r="T311" i="3" s="1"/>
  <c r="U311" i="3" s="1"/>
  <c r="P396" i="3"/>
  <c r="P303" i="3"/>
  <c r="S338" i="3"/>
  <c r="S305" i="3"/>
  <c r="R321" i="3"/>
  <c r="T321" i="3" s="1"/>
  <c r="U321" i="3" s="1"/>
  <c r="S360" i="3"/>
  <c r="P383" i="3"/>
  <c r="S388" i="3"/>
  <c r="P398" i="3"/>
  <c r="S374" i="3"/>
  <c r="S397" i="3"/>
  <c r="P339" i="3"/>
  <c r="S330" i="3"/>
  <c r="R339" i="3"/>
  <c r="T339" i="3" s="1"/>
  <c r="U339" i="3" s="1"/>
  <c r="P346" i="3"/>
  <c r="S329" i="3"/>
  <c r="S391" i="3"/>
  <c r="S312" i="3"/>
  <c r="S376" i="3"/>
  <c r="R334" i="3"/>
  <c r="T334" i="3" s="1"/>
  <c r="U334" i="3" s="1"/>
  <c r="S394" i="3"/>
  <c r="P311" i="3"/>
  <c r="S396" i="3"/>
  <c r="S385" i="3"/>
  <c r="R338" i="3"/>
  <c r="T338" i="3" s="1"/>
  <c r="U338" i="3" s="1"/>
  <c r="P305" i="3"/>
  <c r="R353" i="3"/>
  <c r="T353" i="3" s="1"/>
  <c r="U353" i="3" s="1"/>
  <c r="R360" i="3"/>
  <c r="T360" i="3" s="1"/>
  <c r="U360" i="3" s="1"/>
  <c r="S383" i="3"/>
  <c r="S365" i="3"/>
  <c r="P386" i="3"/>
  <c r="R388" i="3"/>
  <c r="T388" i="3" s="1"/>
  <c r="U388" i="3" s="1"/>
  <c r="P347" i="3"/>
  <c r="S398" i="3"/>
  <c r="R359" i="3"/>
  <c r="T359" i="3" s="1"/>
  <c r="U359" i="3" s="1"/>
  <c r="S350" i="3"/>
  <c r="P372" i="3"/>
  <c r="R374" i="3"/>
  <c r="T374" i="3" s="1"/>
  <c r="U374" i="3" s="1"/>
  <c r="P323" i="3"/>
  <c r="P351" i="3"/>
  <c r="R356" i="3"/>
  <c r="T356" i="3" s="1"/>
  <c r="U356" i="3" s="1"/>
  <c r="P314" i="3"/>
  <c r="S332" i="3"/>
  <c r="P363" i="3"/>
  <c r="R371" i="3"/>
  <c r="T371" i="3" s="1"/>
  <c r="U371" i="3" s="1"/>
  <c r="P324" i="3"/>
  <c r="S346" i="3"/>
  <c r="S340" i="3"/>
  <c r="R391" i="3"/>
  <c r="T391" i="3" s="1"/>
  <c r="U391" i="3" s="1"/>
  <c r="R312" i="3"/>
  <c r="T312" i="3" s="1"/>
  <c r="U312" i="3" s="1"/>
  <c r="S326" i="3"/>
  <c r="P334" i="3"/>
  <c r="R394" i="3"/>
  <c r="T394" i="3" s="1"/>
  <c r="U394" i="3" s="1"/>
  <c r="R316" i="3"/>
  <c r="T316" i="3" s="1"/>
  <c r="U316" i="3" s="1"/>
  <c r="R396" i="3"/>
  <c r="T396" i="3" s="1"/>
  <c r="U396" i="3" s="1"/>
  <c r="R385" i="3"/>
  <c r="T385" i="3" s="1"/>
  <c r="U385" i="3" s="1"/>
  <c r="S342" i="3"/>
  <c r="R305" i="3"/>
  <c r="T305" i="3" s="1"/>
  <c r="U305" i="3" s="1"/>
  <c r="P353" i="3"/>
  <c r="S367" i="3"/>
  <c r="R383" i="3"/>
  <c r="T383" i="3" s="1"/>
  <c r="U383" i="3" s="1"/>
  <c r="R365" i="3"/>
  <c r="T365" i="3" s="1"/>
  <c r="U365" i="3" s="1"/>
  <c r="R308" i="3"/>
  <c r="T308" i="3" s="1"/>
  <c r="U308" i="3" s="1"/>
  <c r="P388" i="3"/>
  <c r="R347" i="3"/>
  <c r="T347" i="3" s="1"/>
  <c r="U347" i="3" s="1"/>
  <c r="S317" i="3"/>
  <c r="P359" i="3"/>
  <c r="R350" i="3"/>
  <c r="T350" i="3" s="1"/>
  <c r="U350" i="3" s="1"/>
  <c r="P328" i="3"/>
  <c r="P374" i="3"/>
  <c r="S323" i="3"/>
  <c r="S341" i="3"/>
  <c r="P356" i="3"/>
  <c r="S314" i="3"/>
  <c r="S377" i="3"/>
  <c r="S363" i="3"/>
  <c r="S313" i="3"/>
  <c r="P382" i="3"/>
  <c r="S339" i="3"/>
  <c r="P371" i="3"/>
  <c r="S380" i="3"/>
  <c r="P393" i="3"/>
  <c r="S381" i="3"/>
  <c r="S375" i="3"/>
  <c r="S353" i="3"/>
  <c r="P308" i="3"/>
  <c r="S347" i="3"/>
  <c r="R317" i="3"/>
  <c r="T317" i="3" s="1"/>
  <c r="U317" i="3" s="1"/>
  <c r="P350" i="3"/>
  <c r="P315" i="3"/>
  <c r="R341" i="3"/>
  <c r="T341" i="3" s="1"/>
  <c r="U341" i="3" s="1"/>
  <c r="R314" i="3"/>
  <c r="T314" i="3" s="1"/>
  <c r="U314" i="3" s="1"/>
  <c r="S309" i="3"/>
  <c r="S382" i="3"/>
  <c r="S371" i="3"/>
  <c r="S358" i="3"/>
  <c r="R375" i="3"/>
  <c r="T375" i="3" s="1"/>
  <c r="U375" i="3" s="1"/>
  <c r="S300" i="3"/>
  <c r="S315" i="3"/>
  <c r="P337" i="3"/>
  <c r="R309" i="3"/>
  <c r="T309" i="3" s="1"/>
  <c r="U309" i="3" s="1"/>
  <c r="R302" i="3"/>
  <c r="T302" i="3" s="1"/>
  <c r="U302" i="3" s="1"/>
  <c r="R358" i="3"/>
  <c r="T358" i="3" s="1"/>
  <c r="U358" i="3" s="1"/>
  <c r="U46" i="4"/>
  <c r="T46" i="4"/>
  <c r="T54" i="4"/>
  <c r="U54" i="4"/>
  <c r="U49" i="4"/>
  <c r="T49" i="4"/>
  <c r="U33" i="4"/>
  <c r="T33" i="4"/>
  <c r="U45" i="4"/>
  <c r="T45" i="4"/>
  <c r="U32" i="4"/>
  <c r="T32" i="4"/>
  <c r="U53" i="4"/>
  <c r="T53" i="4"/>
  <c r="U50" i="4"/>
  <c r="T50" i="4"/>
  <c r="U52" i="4"/>
  <c r="T52" i="4"/>
  <c r="U44" i="4"/>
  <c r="T44" i="4"/>
  <c r="U48" i="4"/>
  <c r="T48" i="4"/>
  <c r="S288" i="3"/>
  <c r="P277" i="3"/>
  <c r="S271" i="3"/>
  <c r="P285" i="3"/>
  <c r="S267" i="3"/>
  <c r="R274" i="3"/>
  <c r="T274" i="3" s="1"/>
  <c r="U274" i="3" s="1"/>
  <c r="P294" i="3"/>
  <c r="S280" i="3"/>
  <c r="S295" i="3"/>
  <c r="R292" i="3"/>
  <c r="T292" i="3" s="1"/>
  <c r="U292" i="3" s="1"/>
  <c r="P276" i="3"/>
  <c r="P286" i="3"/>
  <c r="P281" i="3"/>
  <c r="R265" i="3"/>
  <c r="T265" i="3" s="1"/>
  <c r="U265" i="3" s="1"/>
  <c r="S269" i="3"/>
  <c r="S270" i="3"/>
  <c r="R291" i="3"/>
  <c r="T291" i="3" s="1"/>
  <c r="U291" i="3" s="1"/>
  <c r="S278" i="3"/>
  <c r="P293" i="3"/>
  <c r="S272" i="3"/>
  <c r="P279" i="3"/>
  <c r="R290" i="3"/>
  <c r="T290" i="3" s="1"/>
  <c r="U290" i="3" s="1"/>
  <c r="P283" i="3"/>
  <c r="S277" i="3"/>
  <c r="P271" i="3"/>
  <c r="R267" i="3"/>
  <c r="T267" i="3" s="1"/>
  <c r="U267" i="3" s="1"/>
  <c r="R295" i="3"/>
  <c r="T295" i="3" s="1"/>
  <c r="U295" i="3" s="1"/>
  <c r="P266" i="3"/>
  <c r="R276" i="3"/>
  <c r="T276" i="3" s="1"/>
  <c r="U276" i="3" s="1"/>
  <c r="R269" i="3"/>
  <c r="T269" i="3" s="1"/>
  <c r="U269" i="3" s="1"/>
  <c r="P278" i="3"/>
  <c r="S268" i="3"/>
  <c r="S296" i="3"/>
  <c r="R271" i="3"/>
  <c r="T271" i="3" s="1"/>
  <c r="U271" i="3" s="1"/>
  <c r="S285" i="3"/>
  <c r="S275" i="3"/>
  <c r="P267" i="3"/>
  <c r="P274" i="3"/>
  <c r="S294" i="3"/>
  <c r="R280" i="3"/>
  <c r="T280" i="3" s="1"/>
  <c r="U280" i="3" s="1"/>
  <c r="R266" i="3"/>
  <c r="T266" i="3" s="1"/>
  <c r="U266" i="3" s="1"/>
  <c r="P292" i="3"/>
  <c r="S284" i="3"/>
  <c r="S282" i="3"/>
  <c r="S276" i="3"/>
  <c r="P289" i="3"/>
  <c r="R297" i="3"/>
  <c r="T297" i="3" s="1"/>
  <c r="U297" i="3" s="1"/>
  <c r="P287" i="3"/>
  <c r="R270" i="3"/>
  <c r="T270" i="3" s="1"/>
  <c r="U270" i="3" s="1"/>
  <c r="P291" i="3"/>
  <c r="P273" i="3"/>
  <c r="R293" i="3"/>
  <c r="T293" i="3" s="1"/>
  <c r="U293" i="3" s="1"/>
  <c r="P268" i="3"/>
  <c r="S279" i="3"/>
  <c r="P290" i="3"/>
  <c r="P296" i="3"/>
  <c r="R288" i="3"/>
  <c r="T288" i="3" s="1"/>
  <c r="U288" i="3" s="1"/>
  <c r="P275" i="3"/>
  <c r="R294" i="3"/>
  <c r="T294" i="3" s="1"/>
  <c r="U294" i="3" s="1"/>
  <c r="S292" i="3"/>
  <c r="R284" i="3"/>
  <c r="T284" i="3" s="1"/>
  <c r="U284" i="3" s="1"/>
  <c r="P282" i="3"/>
  <c r="S289" i="3"/>
  <c r="R281" i="3"/>
  <c r="T281" i="3" s="1"/>
  <c r="U281" i="3" s="1"/>
  <c r="P265" i="3"/>
  <c r="P270" i="3"/>
  <c r="S283" i="3"/>
  <c r="P288" i="3"/>
  <c r="R277" i="3"/>
  <c r="T277" i="3" s="1"/>
  <c r="U277" i="3" s="1"/>
  <c r="R285" i="3"/>
  <c r="T285" i="3" s="1"/>
  <c r="U285" i="3" s="1"/>
  <c r="R275" i="3"/>
  <c r="T275" i="3" s="1"/>
  <c r="U275" i="3" s="1"/>
  <c r="S274" i="3"/>
  <c r="P280" i="3"/>
  <c r="P295" i="3"/>
  <c r="S266" i="3"/>
  <c r="P284" i="3"/>
  <c r="R282" i="3"/>
  <c r="T282" i="3" s="1"/>
  <c r="U282" i="3" s="1"/>
  <c r="S286" i="3"/>
  <c r="R289" i="3"/>
  <c r="T289" i="3" s="1"/>
  <c r="U289" i="3" s="1"/>
  <c r="S281" i="3"/>
  <c r="P297" i="3"/>
  <c r="S265" i="3"/>
  <c r="R287" i="3"/>
  <c r="T287" i="3" s="1"/>
  <c r="U287" i="3" s="1"/>
  <c r="P269" i="3"/>
  <c r="S291" i="3"/>
  <c r="R278" i="3"/>
  <c r="T278" i="3" s="1"/>
  <c r="U278" i="3" s="1"/>
  <c r="R273" i="3"/>
  <c r="T273" i="3" s="1"/>
  <c r="U273" i="3" s="1"/>
  <c r="S293" i="3"/>
  <c r="P272" i="3"/>
  <c r="R268" i="3"/>
  <c r="T268" i="3" s="1"/>
  <c r="U268" i="3" s="1"/>
  <c r="R279" i="3"/>
  <c r="T279" i="3" s="1"/>
  <c r="U279" i="3" s="1"/>
  <c r="S290" i="3"/>
  <c r="R283" i="3"/>
  <c r="T283" i="3" s="1"/>
  <c r="U283" i="3" s="1"/>
  <c r="R296" i="3"/>
  <c r="T296" i="3" s="1"/>
  <c r="U296" i="3" s="1"/>
  <c r="R286" i="3"/>
  <c r="T286" i="3" s="1"/>
  <c r="U286" i="3" s="1"/>
  <c r="S297" i="3"/>
  <c r="S287" i="3"/>
  <c r="S273" i="3"/>
  <c r="R272" i="3"/>
  <c r="T272" i="3" s="1"/>
  <c r="U272" i="3" s="1"/>
  <c r="T461" i="4"/>
  <c r="U461" i="4"/>
  <c r="U365" i="4"/>
  <c r="T365" i="4"/>
  <c r="T528" i="4"/>
  <c r="U528" i="4"/>
  <c r="U587" i="4"/>
  <c r="T587" i="4"/>
  <c r="U687" i="4"/>
  <c r="T687" i="4"/>
  <c r="U359" i="4"/>
  <c r="T359" i="4"/>
  <c r="T392" i="4"/>
  <c r="U392" i="4"/>
  <c r="U376" i="4"/>
  <c r="T376" i="4"/>
  <c r="U389" i="4"/>
  <c r="T389" i="4"/>
  <c r="U429" i="4"/>
  <c r="T429" i="4"/>
  <c r="T564" i="4"/>
  <c r="U564" i="4"/>
  <c r="U391" i="4"/>
  <c r="T391" i="4"/>
  <c r="T474" i="4"/>
  <c r="U474" i="4"/>
  <c r="T506" i="4"/>
  <c r="U506" i="4"/>
  <c r="T532" i="4"/>
  <c r="U532" i="4"/>
  <c r="U535" i="4"/>
  <c r="T535" i="4"/>
  <c r="T445" i="4"/>
  <c r="U445" i="4"/>
  <c r="U424" i="4"/>
  <c r="T424" i="4"/>
  <c r="U575" i="4"/>
  <c r="T575" i="4"/>
  <c r="U343" i="4"/>
  <c r="T343" i="4"/>
  <c r="U375" i="4"/>
  <c r="T375" i="4"/>
  <c r="T490" i="4"/>
  <c r="U490" i="4"/>
  <c r="U671" i="4"/>
  <c r="T671" i="4"/>
  <c r="U735" i="4"/>
  <c r="T735" i="4"/>
  <c r="T556" i="4"/>
  <c r="U556" i="4"/>
  <c r="U381" i="4"/>
  <c r="T381" i="4"/>
  <c r="T440" i="4"/>
  <c r="U440" i="4"/>
  <c r="T485" i="4"/>
  <c r="U485" i="4"/>
  <c r="T552" i="4"/>
  <c r="U552" i="4"/>
  <c r="U599" i="4"/>
  <c r="T599" i="4"/>
  <c r="U407" i="4"/>
  <c r="T407" i="4"/>
  <c r="U423" i="4"/>
  <c r="T423" i="4"/>
  <c r="U439" i="4"/>
  <c r="T439" i="4"/>
  <c r="U523" i="4"/>
  <c r="T523" i="4"/>
  <c r="T568" i="4"/>
  <c r="U568" i="4"/>
  <c r="T580" i="4"/>
  <c r="U580" i="4"/>
  <c r="T592" i="4"/>
  <c r="U592" i="4"/>
  <c r="T604" i="4"/>
  <c r="U604" i="4"/>
  <c r="U693" i="4"/>
  <c r="T693" i="4"/>
  <c r="U353" i="4"/>
  <c r="T353" i="4"/>
  <c r="U385" i="4"/>
  <c r="T385" i="4"/>
  <c r="U417" i="4"/>
  <c r="T417" i="4"/>
  <c r="U453" i="4"/>
  <c r="T453" i="4"/>
  <c r="U527" i="4"/>
  <c r="T527" i="4"/>
  <c r="T350" i="4"/>
  <c r="U350" i="4"/>
  <c r="U398" i="4"/>
  <c r="T398" i="4"/>
  <c r="T414" i="4"/>
  <c r="U414" i="4"/>
  <c r="U430" i="4"/>
  <c r="T430" i="4"/>
  <c r="T540" i="4"/>
  <c r="U540" i="4"/>
  <c r="U760" i="4"/>
  <c r="T760" i="4"/>
  <c r="T526" i="4"/>
  <c r="U526" i="4"/>
  <c r="T590" i="4"/>
  <c r="U590" i="4"/>
  <c r="U654" i="4"/>
  <c r="T654" i="4"/>
  <c r="U702" i="4"/>
  <c r="T702" i="4"/>
  <c r="U734" i="4"/>
  <c r="T734" i="4"/>
  <c r="U666" i="4"/>
  <c r="T666" i="4"/>
  <c r="U714" i="4"/>
  <c r="T714" i="4"/>
  <c r="U384" i="4"/>
  <c r="T384" i="4"/>
  <c r="U341" i="4"/>
  <c r="T341" i="4"/>
  <c r="U405" i="4"/>
  <c r="T405" i="4"/>
  <c r="T478" i="4"/>
  <c r="U478" i="4"/>
  <c r="T360" i="4"/>
  <c r="U360" i="4"/>
  <c r="U368" i="4"/>
  <c r="T368" i="4"/>
  <c r="U432" i="4"/>
  <c r="T432" i="4"/>
  <c r="T472" i="4"/>
  <c r="U472" i="4"/>
  <c r="T584" i="4"/>
  <c r="U584" i="4"/>
  <c r="T596" i="4"/>
  <c r="U596" i="4"/>
  <c r="U607" i="4"/>
  <c r="T607" i="4"/>
  <c r="U619" i="4"/>
  <c r="T619" i="4"/>
  <c r="U744" i="4"/>
  <c r="T744" i="4"/>
  <c r="U757" i="4"/>
  <c r="T757" i="4"/>
  <c r="T330" i="4"/>
  <c r="U330" i="4"/>
  <c r="U346" i="4"/>
  <c r="T346" i="4"/>
  <c r="U362" i="4"/>
  <c r="T362" i="4"/>
  <c r="T378" i="4"/>
  <c r="U378" i="4"/>
  <c r="U394" i="4"/>
  <c r="T394" i="4"/>
  <c r="T410" i="4"/>
  <c r="U410" i="4"/>
  <c r="U426" i="4"/>
  <c r="T426" i="4"/>
  <c r="U442" i="4"/>
  <c r="T442" i="4"/>
  <c r="U447" i="4"/>
  <c r="T447" i="4"/>
  <c r="T452" i="4"/>
  <c r="U452" i="4"/>
  <c r="T458" i="4"/>
  <c r="U458" i="4"/>
  <c r="U463" i="4"/>
  <c r="T463" i="4"/>
  <c r="T468" i="4"/>
  <c r="U468" i="4"/>
  <c r="T484" i="4"/>
  <c r="U484" i="4"/>
  <c r="T494" i="4"/>
  <c r="U494" i="4"/>
  <c r="T510" i="4"/>
  <c r="U510" i="4"/>
  <c r="U539" i="4"/>
  <c r="T539" i="4"/>
  <c r="U664" i="4"/>
  <c r="T664" i="4"/>
  <c r="U728" i="4"/>
  <c r="T728" i="4"/>
  <c r="T787" i="4"/>
  <c r="U787" i="4"/>
  <c r="T340" i="4"/>
  <c r="U340" i="4"/>
  <c r="U356" i="4"/>
  <c r="T356" i="4"/>
  <c r="U372" i="4"/>
  <c r="T372" i="4"/>
  <c r="U388" i="4"/>
  <c r="T388" i="4"/>
  <c r="T404" i="4"/>
  <c r="U404" i="4"/>
  <c r="U420" i="4"/>
  <c r="T420" i="4"/>
  <c r="T436" i="4"/>
  <c r="U436" i="4"/>
  <c r="T480" i="4"/>
  <c r="U480" i="4"/>
  <c r="U543" i="4"/>
  <c r="T543" i="4"/>
  <c r="U661" i="4"/>
  <c r="T661" i="4"/>
  <c r="U725" i="4"/>
  <c r="T725" i="4"/>
  <c r="U579" i="4"/>
  <c r="T579" i="4"/>
  <c r="U591" i="4"/>
  <c r="T591" i="4"/>
  <c r="U603" i="4"/>
  <c r="T603" i="4"/>
  <c r="U615" i="4"/>
  <c r="T615" i="4"/>
  <c r="U339" i="4"/>
  <c r="T339" i="4"/>
  <c r="U355" i="4"/>
  <c r="T355" i="4"/>
  <c r="U371" i="4"/>
  <c r="T371" i="4"/>
  <c r="U387" i="4"/>
  <c r="T387" i="4"/>
  <c r="U403" i="4"/>
  <c r="T403" i="4"/>
  <c r="U419" i="4"/>
  <c r="T419" i="4"/>
  <c r="U435" i="4"/>
  <c r="T435" i="4"/>
  <c r="U473" i="4"/>
  <c r="T473" i="4"/>
  <c r="T489" i="4"/>
  <c r="U489" i="4"/>
  <c r="U505" i="4"/>
  <c r="T505" i="4"/>
  <c r="U547" i="4"/>
  <c r="T547" i="4"/>
  <c r="U642" i="4"/>
  <c r="T642" i="4"/>
  <c r="U706" i="4"/>
  <c r="T706" i="4"/>
  <c r="U770" i="4"/>
  <c r="T770" i="4"/>
  <c r="T530" i="4"/>
  <c r="U530" i="4"/>
  <c r="T546" i="4"/>
  <c r="U546" i="4"/>
  <c r="T562" i="4"/>
  <c r="U562" i="4"/>
  <c r="T578" i="4"/>
  <c r="U578" i="4"/>
  <c r="T594" i="4"/>
  <c r="U594" i="4"/>
  <c r="T610" i="4"/>
  <c r="U610" i="4"/>
  <c r="U626" i="4"/>
  <c r="T626" i="4"/>
  <c r="U641" i="4"/>
  <c r="T641" i="4"/>
  <c r="U657" i="4"/>
  <c r="T657" i="4"/>
  <c r="U673" i="4"/>
  <c r="T673" i="4"/>
  <c r="U689" i="4"/>
  <c r="T689" i="4"/>
  <c r="U705" i="4"/>
  <c r="T705" i="4"/>
  <c r="U721" i="4"/>
  <c r="T721" i="4"/>
  <c r="U737" i="4"/>
  <c r="T737" i="4"/>
  <c r="U753" i="4"/>
  <c r="T753" i="4"/>
  <c r="U628" i="4"/>
  <c r="T628" i="4"/>
  <c r="U637" i="4"/>
  <c r="T637" i="4"/>
  <c r="U653" i="4"/>
  <c r="T653" i="4"/>
  <c r="U669" i="4"/>
  <c r="T669" i="4"/>
  <c r="U685" i="4"/>
  <c r="T685" i="4"/>
  <c r="U701" i="4"/>
  <c r="T701" i="4"/>
  <c r="U717" i="4"/>
  <c r="T717" i="4"/>
  <c r="U733" i="4"/>
  <c r="T733" i="4"/>
  <c r="U749" i="4"/>
  <c r="T749" i="4"/>
  <c r="T765" i="4"/>
  <c r="U765" i="4"/>
  <c r="T786" i="4"/>
  <c r="U786" i="4"/>
  <c r="U557" i="4"/>
  <c r="T557" i="4"/>
  <c r="T573" i="4"/>
  <c r="U573" i="4"/>
  <c r="T589" i="4"/>
  <c r="U589" i="4"/>
  <c r="T605" i="4"/>
  <c r="U605" i="4"/>
  <c r="U621" i="4"/>
  <c r="T621" i="4"/>
  <c r="U643" i="4"/>
  <c r="T643" i="4"/>
  <c r="U659" i="4"/>
  <c r="T659" i="4"/>
  <c r="U675" i="4"/>
  <c r="T675" i="4"/>
  <c r="U691" i="4"/>
  <c r="T691" i="4"/>
  <c r="U707" i="4"/>
  <c r="T707" i="4"/>
  <c r="U723" i="4"/>
  <c r="T723" i="4"/>
  <c r="U739" i="4"/>
  <c r="T739" i="4"/>
  <c r="U755" i="4"/>
  <c r="T755" i="4"/>
  <c r="U780" i="4"/>
  <c r="T780" i="4"/>
  <c r="U791" i="4"/>
  <c r="T791" i="4"/>
  <c r="U793" i="4"/>
  <c r="T793" i="4"/>
  <c r="T795" i="4"/>
  <c r="U795" i="4"/>
  <c r="U337" i="4"/>
  <c r="T337" i="4"/>
  <c r="U369" i="4"/>
  <c r="T369" i="4"/>
  <c r="U401" i="4"/>
  <c r="T401" i="4"/>
  <c r="U433" i="4"/>
  <c r="T433" i="4"/>
  <c r="T470" i="4"/>
  <c r="U470" i="4"/>
  <c r="T536" i="4"/>
  <c r="U536" i="4"/>
  <c r="U658" i="4"/>
  <c r="T658" i="4"/>
  <c r="U722" i="4"/>
  <c r="T722" i="4"/>
  <c r="U797" i="4"/>
  <c r="T797" i="4"/>
  <c r="T334" i="4"/>
  <c r="U334" i="4"/>
  <c r="T366" i="4"/>
  <c r="U366" i="4"/>
  <c r="U531" i="4"/>
  <c r="T531" i="4"/>
  <c r="T542" i="4"/>
  <c r="U542" i="4"/>
  <c r="T574" i="4"/>
  <c r="U574" i="4"/>
  <c r="U638" i="4"/>
  <c r="T638" i="4"/>
  <c r="U670" i="4"/>
  <c r="T670" i="4"/>
  <c r="U686" i="4"/>
  <c r="T686" i="4"/>
  <c r="U718" i="4"/>
  <c r="T718" i="4"/>
  <c r="U750" i="4"/>
  <c r="T750" i="4"/>
  <c r="U634" i="4"/>
  <c r="T634" i="4"/>
  <c r="U698" i="4"/>
  <c r="T698" i="4"/>
  <c r="U730" i="4"/>
  <c r="T730" i="4"/>
  <c r="U746" i="4"/>
  <c r="T746" i="4"/>
  <c r="U789" i="4"/>
  <c r="T789" i="4"/>
  <c r="T585" i="4"/>
  <c r="U585" i="4"/>
  <c r="U601" i="4"/>
  <c r="T601" i="4"/>
  <c r="U617" i="4"/>
  <c r="T617" i="4"/>
  <c r="U649" i="4"/>
  <c r="T649" i="4"/>
  <c r="U697" i="4"/>
  <c r="T697" i="4"/>
  <c r="U745" i="4"/>
  <c r="T745" i="4"/>
  <c r="U766" i="4"/>
  <c r="T766" i="4"/>
  <c r="U777" i="4"/>
  <c r="T777" i="4"/>
  <c r="U788" i="4"/>
  <c r="T788" i="4"/>
  <c r="U421" i="4"/>
  <c r="T421" i="4"/>
  <c r="U352" i="4"/>
  <c r="T352" i="4"/>
  <c r="U437" i="4"/>
  <c r="T437" i="4"/>
  <c r="U495" i="4"/>
  <c r="T495" i="4"/>
  <c r="U503" i="4"/>
  <c r="T503" i="4"/>
  <c r="U511" i="4"/>
  <c r="T511" i="4"/>
  <c r="U519" i="4"/>
  <c r="T519" i="4"/>
  <c r="U336" i="4"/>
  <c r="T336" i="4"/>
  <c r="T469" i="4"/>
  <c r="U469" i="4"/>
  <c r="T529" i="4"/>
  <c r="U529" i="4"/>
  <c r="U567" i="4"/>
  <c r="T567" i="4"/>
  <c r="U624" i="4"/>
  <c r="T624" i="4"/>
  <c r="T338" i="4"/>
  <c r="U338" i="4"/>
  <c r="U354" i="4"/>
  <c r="T354" i="4"/>
  <c r="U370" i="4"/>
  <c r="T370" i="4"/>
  <c r="T386" i="4"/>
  <c r="U386" i="4"/>
  <c r="T402" i="4"/>
  <c r="U402" i="4"/>
  <c r="U418" i="4"/>
  <c r="T418" i="4"/>
  <c r="U434" i="4"/>
  <c r="T434" i="4"/>
  <c r="T449" i="4"/>
  <c r="U449" i="4"/>
  <c r="T465" i="4"/>
  <c r="U465" i="4"/>
  <c r="U481" i="4"/>
  <c r="T481" i="4"/>
  <c r="T502" i="4"/>
  <c r="U502" i="4"/>
  <c r="T518" i="4"/>
  <c r="U518" i="4"/>
  <c r="U533" i="4"/>
  <c r="T533" i="4"/>
  <c r="U677" i="4"/>
  <c r="T677" i="4"/>
  <c r="U741" i="4"/>
  <c r="T741" i="4"/>
  <c r="U559" i="4"/>
  <c r="T559" i="4"/>
  <c r="U571" i="4"/>
  <c r="T571" i="4"/>
  <c r="U583" i="4"/>
  <c r="T583" i="4"/>
  <c r="U595" i="4"/>
  <c r="T595" i="4"/>
  <c r="T608" i="4"/>
  <c r="U608" i="4"/>
  <c r="T620" i="4"/>
  <c r="U620" i="4"/>
  <c r="T332" i="4"/>
  <c r="U332" i="4"/>
  <c r="U348" i="4"/>
  <c r="T348" i="4"/>
  <c r="T364" i="4"/>
  <c r="U364" i="4"/>
  <c r="T380" i="4"/>
  <c r="U380" i="4"/>
  <c r="U396" i="4"/>
  <c r="T396" i="4"/>
  <c r="T412" i="4"/>
  <c r="U412" i="4"/>
  <c r="T428" i="4"/>
  <c r="U428" i="4"/>
  <c r="T444" i="4"/>
  <c r="U444" i="4"/>
  <c r="T477" i="4"/>
  <c r="U477" i="4"/>
  <c r="T537" i="4"/>
  <c r="U537" i="4"/>
  <c r="U648" i="4"/>
  <c r="T648" i="4"/>
  <c r="U712" i="4"/>
  <c r="T712" i="4"/>
  <c r="T779" i="4"/>
  <c r="U779" i="4"/>
  <c r="T560" i="4"/>
  <c r="U560" i="4"/>
  <c r="T572" i="4"/>
  <c r="U572" i="4"/>
  <c r="U331" i="4"/>
  <c r="T331" i="4"/>
  <c r="U347" i="4"/>
  <c r="T347" i="4"/>
  <c r="U363" i="4"/>
  <c r="T363" i="4"/>
  <c r="U379" i="4"/>
  <c r="T379" i="4"/>
  <c r="U395" i="4"/>
  <c r="T395" i="4"/>
  <c r="U411" i="4"/>
  <c r="T411" i="4"/>
  <c r="U427" i="4"/>
  <c r="T427" i="4"/>
  <c r="U443" i="4"/>
  <c r="T443" i="4"/>
  <c r="T476" i="4"/>
  <c r="U476" i="4"/>
  <c r="U497" i="4"/>
  <c r="T497" i="4"/>
  <c r="T513" i="4"/>
  <c r="U513" i="4"/>
  <c r="T524" i="4"/>
  <c r="U524" i="4"/>
  <c r="T541" i="4"/>
  <c r="U541" i="4"/>
  <c r="U639" i="4"/>
  <c r="T639" i="4"/>
  <c r="U703" i="4"/>
  <c r="T703" i="4"/>
  <c r="U773" i="4"/>
  <c r="T773" i="4"/>
  <c r="T522" i="4"/>
  <c r="U522" i="4"/>
  <c r="T538" i="4"/>
  <c r="U538" i="4"/>
  <c r="T554" i="4"/>
  <c r="U554" i="4"/>
  <c r="T570" i="4"/>
  <c r="U570" i="4"/>
  <c r="T586" i="4"/>
  <c r="U586" i="4"/>
  <c r="T602" i="4"/>
  <c r="U602" i="4"/>
  <c r="T618" i="4"/>
  <c r="U618" i="4"/>
  <c r="U644" i="4"/>
  <c r="T644" i="4"/>
  <c r="U660" i="4"/>
  <c r="T660" i="4"/>
  <c r="U676" i="4"/>
  <c r="T676" i="4"/>
  <c r="U692" i="4"/>
  <c r="T692" i="4"/>
  <c r="U708" i="4"/>
  <c r="T708" i="4"/>
  <c r="U724" i="4"/>
  <c r="T724" i="4"/>
  <c r="U740" i="4"/>
  <c r="T740" i="4"/>
  <c r="U756" i="4"/>
  <c r="T756" i="4"/>
  <c r="U768" i="4"/>
  <c r="T768" i="4"/>
  <c r="U784" i="4"/>
  <c r="T784" i="4"/>
  <c r="U640" i="4"/>
  <c r="T640" i="4"/>
  <c r="U656" i="4"/>
  <c r="T656" i="4"/>
  <c r="U672" i="4"/>
  <c r="T672" i="4"/>
  <c r="U688" i="4"/>
  <c r="T688" i="4"/>
  <c r="U704" i="4"/>
  <c r="T704" i="4"/>
  <c r="U720" i="4"/>
  <c r="T720" i="4"/>
  <c r="U736" i="4"/>
  <c r="T736" i="4"/>
  <c r="U752" i="4"/>
  <c r="T752" i="4"/>
  <c r="T767" i="4"/>
  <c r="U767" i="4"/>
  <c r="U778" i="4"/>
  <c r="T778" i="4"/>
  <c r="U790" i="4"/>
  <c r="T790" i="4"/>
  <c r="T549" i="4"/>
  <c r="U549" i="4"/>
  <c r="U565" i="4"/>
  <c r="T565" i="4"/>
  <c r="U581" i="4"/>
  <c r="T581" i="4"/>
  <c r="T597" i="4"/>
  <c r="U597" i="4"/>
  <c r="U613" i="4"/>
  <c r="T613" i="4"/>
  <c r="U630" i="4"/>
  <c r="T630" i="4"/>
  <c r="U646" i="4"/>
  <c r="T646" i="4"/>
  <c r="U662" i="4"/>
  <c r="T662" i="4"/>
  <c r="U678" i="4"/>
  <c r="T678" i="4"/>
  <c r="U694" i="4"/>
  <c r="T694" i="4"/>
  <c r="U710" i="4"/>
  <c r="T710" i="4"/>
  <c r="U726" i="4"/>
  <c r="T726" i="4"/>
  <c r="U742" i="4"/>
  <c r="T742" i="4"/>
  <c r="U758" i="4"/>
  <c r="T758" i="4"/>
  <c r="T486" i="4"/>
  <c r="U486" i="4"/>
  <c r="U782" i="4"/>
  <c r="T782" i="4"/>
  <c r="U680" i="4"/>
  <c r="T680" i="4"/>
  <c r="U382" i="4"/>
  <c r="T382" i="4"/>
  <c r="T457" i="4"/>
  <c r="U457" i="4"/>
  <c r="U479" i="4"/>
  <c r="T479" i="4"/>
  <c r="T501" i="4"/>
  <c r="U501" i="4"/>
  <c r="T517" i="4"/>
  <c r="U517" i="4"/>
  <c r="U632" i="4"/>
  <c r="T632" i="4"/>
  <c r="U696" i="4"/>
  <c r="T696" i="4"/>
  <c r="U776" i="4"/>
  <c r="T776" i="4"/>
  <c r="T558" i="4"/>
  <c r="U558" i="4"/>
  <c r="T606" i="4"/>
  <c r="U606" i="4"/>
  <c r="T622" i="4"/>
  <c r="U622" i="4"/>
  <c r="U772" i="4"/>
  <c r="T772" i="4"/>
  <c r="U650" i="4"/>
  <c r="T650" i="4"/>
  <c r="U682" i="4"/>
  <c r="T682" i="4"/>
  <c r="U762" i="4"/>
  <c r="T762" i="4"/>
  <c r="T771" i="4"/>
  <c r="U771" i="4"/>
  <c r="U783" i="4"/>
  <c r="T783" i="4"/>
  <c r="T553" i="4"/>
  <c r="U553" i="4"/>
  <c r="U569" i="4"/>
  <c r="T569" i="4"/>
  <c r="U633" i="4"/>
  <c r="T633" i="4"/>
  <c r="U665" i="4"/>
  <c r="T665" i="4"/>
  <c r="U681" i="4"/>
  <c r="T681" i="4"/>
  <c r="U713" i="4"/>
  <c r="T713" i="4"/>
  <c r="U729" i="4"/>
  <c r="T729" i="4"/>
  <c r="U761" i="4"/>
  <c r="T761" i="4"/>
  <c r="U545" i="4"/>
  <c r="T545" i="4"/>
  <c r="T416" i="4"/>
  <c r="U416" i="4"/>
  <c r="U373" i="4"/>
  <c r="T373" i="4"/>
  <c r="U491" i="4"/>
  <c r="T491" i="4"/>
  <c r="U499" i="4"/>
  <c r="T499" i="4"/>
  <c r="U507" i="4"/>
  <c r="T507" i="4"/>
  <c r="U515" i="4"/>
  <c r="T515" i="4"/>
  <c r="T544" i="4"/>
  <c r="U544" i="4"/>
  <c r="T400" i="4"/>
  <c r="U400" i="4"/>
  <c r="U555" i="4"/>
  <c r="T555" i="4"/>
  <c r="U349" i="4"/>
  <c r="T349" i="4"/>
  <c r="U413" i="4"/>
  <c r="T413" i="4"/>
  <c r="T448" i="4"/>
  <c r="U448" i="4"/>
  <c r="U551" i="4"/>
  <c r="T551" i="4"/>
  <c r="T344" i="4"/>
  <c r="U344" i="4"/>
  <c r="U408" i="4"/>
  <c r="T408" i="4"/>
  <c r="T454" i="4"/>
  <c r="U454" i="4"/>
  <c r="U459" i="4"/>
  <c r="T459" i="4"/>
  <c r="T464" i="4"/>
  <c r="U464" i="4"/>
  <c r="T488" i="4"/>
  <c r="U488" i="4"/>
  <c r="T492" i="4"/>
  <c r="U492" i="4"/>
  <c r="T496" i="4"/>
  <c r="U496" i="4"/>
  <c r="T500" i="4"/>
  <c r="U500" i="4"/>
  <c r="T504" i="4"/>
  <c r="U504" i="4"/>
  <c r="T508" i="4"/>
  <c r="U508" i="4"/>
  <c r="T512" i="4"/>
  <c r="U512" i="4"/>
  <c r="T516" i="4"/>
  <c r="U516" i="4"/>
  <c r="T520" i="4"/>
  <c r="U520" i="4"/>
  <c r="U357" i="4"/>
  <c r="T357" i="4"/>
  <c r="U333" i="4"/>
  <c r="T333" i="4"/>
  <c r="U397" i="4"/>
  <c r="T397" i="4"/>
  <c r="U475" i="4"/>
  <c r="T475" i="4"/>
  <c r="T548" i="4"/>
  <c r="U548" i="4"/>
  <c r="T616" i="4"/>
  <c r="U616" i="4"/>
  <c r="U627" i="4"/>
  <c r="T627" i="4"/>
  <c r="U754" i="4"/>
  <c r="T754" i="4"/>
  <c r="U335" i="4"/>
  <c r="T335" i="4"/>
  <c r="U351" i="4"/>
  <c r="T351" i="4"/>
  <c r="U367" i="4"/>
  <c r="T367" i="4"/>
  <c r="U383" i="4"/>
  <c r="T383" i="4"/>
  <c r="U399" i="4"/>
  <c r="T399" i="4"/>
  <c r="U415" i="4"/>
  <c r="T415" i="4"/>
  <c r="U431" i="4"/>
  <c r="T431" i="4"/>
  <c r="U471" i="4"/>
  <c r="T471" i="4"/>
  <c r="U487" i="4"/>
  <c r="T487" i="4"/>
  <c r="T498" i="4"/>
  <c r="U498" i="4"/>
  <c r="T514" i="4"/>
  <c r="U514" i="4"/>
  <c r="U674" i="4"/>
  <c r="T674" i="4"/>
  <c r="U738" i="4"/>
  <c r="T738" i="4"/>
  <c r="U611" i="4"/>
  <c r="T611" i="4"/>
  <c r="U623" i="4"/>
  <c r="T623" i="4"/>
  <c r="U751" i="4"/>
  <c r="T751" i="4"/>
  <c r="U329" i="4"/>
  <c r="T329" i="4"/>
  <c r="U345" i="4"/>
  <c r="T345" i="4"/>
  <c r="U361" i="4"/>
  <c r="T361" i="4"/>
  <c r="U377" i="4"/>
  <c r="T377" i="4"/>
  <c r="U393" i="4"/>
  <c r="T393" i="4"/>
  <c r="U409" i="4"/>
  <c r="T409" i="4"/>
  <c r="U425" i="4"/>
  <c r="T425" i="4"/>
  <c r="U441" i="4"/>
  <c r="T441" i="4"/>
  <c r="T446" i="4"/>
  <c r="U446" i="4"/>
  <c r="U451" i="4"/>
  <c r="T451" i="4"/>
  <c r="T456" i="4"/>
  <c r="U456" i="4"/>
  <c r="T462" i="4"/>
  <c r="U462" i="4"/>
  <c r="U467" i="4"/>
  <c r="T467" i="4"/>
  <c r="U483" i="4"/>
  <c r="T483" i="4"/>
  <c r="T521" i="4"/>
  <c r="U521" i="4"/>
  <c r="U655" i="4"/>
  <c r="T655" i="4"/>
  <c r="U719" i="4"/>
  <c r="T719" i="4"/>
  <c r="U563" i="4"/>
  <c r="T563" i="4"/>
  <c r="T576" i="4"/>
  <c r="U576" i="4"/>
  <c r="T588" i="4"/>
  <c r="U588" i="4"/>
  <c r="T600" i="4"/>
  <c r="U600" i="4"/>
  <c r="T612" i="4"/>
  <c r="U612" i="4"/>
  <c r="U690" i="4"/>
  <c r="T690" i="4"/>
  <c r="T342" i="4"/>
  <c r="U342" i="4"/>
  <c r="U358" i="4"/>
  <c r="T358" i="4"/>
  <c r="T374" i="4"/>
  <c r="U374" i="4"/>
  <c r="U390" i="4"/>
  <c r="T390" i="4"/>
  <c r="T406" i="4"/>
  <c r="U406" i="4"/>
  <c r="T422" i="4"/>
  <c r="U422" i="4"/>
  <c r="U438" i="4"/>
  <c r="T438" i="4"/>
  <c r="T450" i="4"/>
  <c r="U450" i="4"/>
  <c r="U455" i="4"/>
  <c r="T455" i="4"/>
  <c r="T460" i="4"/>
  <c r="U460" i="4"/>
  <c r="T466" i="4"/>
  <c r="U466" i="4"/>
  <c r="T482" i="4"/>
  <c r="U482" i="4"/>
  <c r="U493" i="4"/>
  <c r="T493" i="4"/>
  <c r="U509" i="4"/>
  <c r="T509" i="4"/>
  <c r="U525" i="4"/>
  <c r="T525" i="4"/>
  <c r="U645" i="4"/>
  <c r="T645" i="4"/>
  <c r="U709" i="4"/>
  <c r="T709" i="4"/>
  <c r="T534" i="4"/>
  <c r="U534" i="4"/>
  <c r="T550" i="4"/>
  <c r="U550" i="4"/>
  <c r="T566" i="4"/>
  <c r="U566" i="4"/>
  <c r="T582" i="4"/>
  <c r="U582" i="4"/>
  <c r="T598" i="4"/>
  <c r="U598" i="4"/>
  <c r="T614" i="4"/>
  <c r="U614" i="4"/>
  <c r="U629" i="4"/>
  <c r="T629" i="4"/>
  <c r="U635" i="4"/>
  <c r="T635" i="4"/>
  <c r="U651" i="4"/>
  <c r="T651" i="4"/>
  <c r="U667" i="4"/>
  <c r="T667" i="4"/>
  <c r="U683" i="4"/>
  <c r="T683" i="4"/>
  <c r="U699" i="4"/>
  <c r="T699" i="4"/>
  <c r="U715" i="4"/>
  <c r="T715" i="4"/>
  <c r="U731" i="4"/>
  <c r="T731" i="4"/>
  <c r="U747" i="4"/>
  <c r="T747" i="4"/>
  <c r="U763" i="4"/>
  <c r="T763" i="4"/>
  <c r="U775" i="4"/>
  <c r="T775" i="4"/>
  <c r="U781" i="4"/>
  <c r="T781" i="4"/>
  <c r="U792" i="4"/>
  <c r="T792" i="4"/>
  <c r="U631" i="4"/>
  <c r="T631" i="4"/>
  <c r="U647" i="4"/>
  <c r="T647" i="4"/>
  <c r="U663" i="4"/>
  <c r="T663" i="4"/>
  <c r="U679" i="4"/>
  <c r="T679" i="4"/>
  <c r="U695" i="4"/>
  <c r="T695" i="4"/>
  <c r="U711" i="4"/>
  <c r="T711" i="4"/>
  <c r="U727" i="4"/>
  <c r="T727" i="4"/>
  <c r="U743" i="4"/>
  <c r="T743" i="4"/>
  <c r="U759" i="4"/>
  <c r="T759" i="4"/>
  <c r="T561" i="4"/>
  <c r="U561" i="4"/>
  <c r="T577" i="4"/>
  <c r="U577" i="4"/>
  <c r="T593" i="4"/>
  <c r="U593" i="4"/>
  <c r="T609" i="4"/>
  <c r="U609" i="4"/>
  <c r="U625" i="4"/>
  <c r="T625" i="4"/>
  <c r="U636" i="4"/>
  <c r="T636" i="4"/>
  <c r="U652" i="4"/>
  <c r="T652" i="4"/>
  <c r="U668" i="4"/>
  <c r="T668" i="4"/>
  <c r="U684" i="4"/>
  <c r="T684" i="4"/>
  <c r="U700" i="4"/>
  <c r="T700" i="4"/>
  <c r="U716" i="4"/>
  <c r="T716" i="4"/>
  <c r="U732" i="4"/>
  <c r="T732" i="4"/>
  <c r="U748" i="4"/>
  <c r="T748" i="4"/>
  <c r="U764" i="4"/>
  <c r="T764" i="4"/>
  <c r="T769" i="4"/>
  <c r="U769" i="4"/>
  <c r="U774" i="4"/>
  <c r="T774" i="4"/>
  <c r="U785" i="4"/>
  <c r="T785" i="4"/>
  <c r="T794" i="4"/>
  <c r="U794" i="4"/>
  <c r="U796" i="4"/>
  <c r="T796" i="4"/>
  <c r="P222" i="3"/>
  <c r="S260" i="3"/>
  <c r="P211" i="3"/>
  <c r="S248" i="3"/>
  <c r="S256" i="3"/>
  <c r="R240" i="3"/>
  <c r="T240" i="3" s="1"/>
  <c r="U240" i="3" s="1"/>
  <c r="R227" i="3"/>
  <c r="T227" i="3" s="1"/>
  <c r="U227" i="3" s="1"/>
  <c r="S254" i="3"/>
  <c r="R246" i="3"/>
  <c r="T246" i="3" s="1"/>
  <c r="U246" i="3" s="1"/>
  <c r="R257" i="3"/>
  <c r="T257" i="3" s="1"/>
  <c r="U257" i="3" s="1"/>
  <c r="S234" i="3"/>
  <c r="S259" i="3"/>
  <c r="P208" i="3"/>
  <c r="S243" i="3"/>
  <c r="R233" i="3"/>
  <c r="T233" i="3" s="1"/>
  <c r="U233" i="3" s="1"/>
  <c r="S213" i="3"/>
  <c r="P241" i="3"/>
  <c r="S263" i="3"/>
  <c r="P217" i="3"/>
  <c r="R228" i="3"/>
  <c r="T228" i="3" s="1"/>
  <c r="U228" i="3" s="1"/>
  <c r="S238" i="3"/>
  <c r="R261" i="3"/>
  <c r="T261" i="3" s="1"/>
  <c r="U261" i="3" s="1"/>
  <c r="P235" i="3"/>
  <c r="P253" i="3"/>
  <c r="P215" i="3"/>
  <c r="S225" i="3"/>
  <c r="P232" i="3"/>
  <c r="R210" i="3"/>
  <c r="T210" i="3" s="1"/>
  <c r="U210" i="3" s="1"/>
  <c r="R214" i="3"/>
  <c r="T214" i="3" s="1"/>
  <c r="U214" i="3" s="1"/>
  <c r="R221" i="3"/>
  <c r="T221" i="3" s="1"/>
  <c r="U221" i="3" s="1"/>
  <c r="P249" i="3"/>
  <c r="S247" i="3"/>
  <c r="R219" i="3"/>
  <c r="T219" i="3" s="1"/>
  <c r="U219" i="3" s="1"/>
  <c r="R244" i="3"/>
  <c r="T244" i="3" s="1"/>
  <c r="U244" i="3" s="1"/>
  <c r="S251" i="3"/>
  <c r="R264" i="3"/>
  <c r="T264" i="3" s="1"/>
  <c r="U264" i="3" s="1"/>
  <c r="R250" i="3"/>
  <c r="T250" i="3" s="1"/>
  <c r="U250" i="3" s="1"/>
  <c r="P207" i="3"/>
  <c r="R258" i="3"/>
  <c r="T258" i="3" s="1"/>
  <c r="U258" i="3" s="1"/>
  <c r="P237" i="3"/>
  <c r="S236" i="3"/>
  <c r="P245" i="3"/>
  <c r="P262" i="3"/>
  <c r="P255" i="3"/>
  <c r="P243" i="3"/>
  <c r="P220" i="3"/>
  <c r="R235" i="3"/>
  <c r="T235" i="3" s="1"/>
  <c r="U235" i="3" s="1"/>
  <c r="P225" i="3"/>
  <c r="S221" i="3"/>
  <c r="S219" i="3"/>
  <c r="P239" i="3"/>
  <c r="P236" i="3"/>
  <c r="R255" i="3"/>
  <c r="T255" i="3" s="1"/>
  <c r="U255" i="3" s="1"/>
  <c r="S222" i="3"/>
  <c r="R260" i="3"/>
  <c r="T260" i="3" s="1"/>
  <c r="U260" i="3" s="1"/>
  <c r="P226" i="3"/>
  <c r="R248" i="3"/>
  <c r="T248" i="3" s="1"/>
  <c r="U248" i="3" s="1"/>
  <c r="R256" i="3"/>
  <c r="T256" i="3" s="1"/>
  <c r="U256" i="3" s="1"/>
  <c r="P229" i="3"/>
  <c r="P227" i="3"/>
  <c r="R254" i="3"/>
  <c r="T254" i="3" s="1"/>
  <c r="U254" i="3" s="1"/>
  <c r="R223" i="3"/>
  <c r="T223" i="3" s="1"/>
  <c r="U223" i="3" s="1"/>
  <c r="P257" i="3"/>
  <c r="R234" i="3"/>
  <c r="T234" i="3" s="1"/>
  <c r="U234" i="3" s="1"/>
  <c r="R231" i="3"/>
  <c r="T231" i="3" s="1"/>
  <c r="U231" i="3" s="1"/>
  <c r="S208" i="3"/>
  <c r="R243" i="3"/>
  <c r="T243" i="3" s="1"/>
  <c r="U243" i="3" s="1"/>
  <c r="P212" i="3"/>
  <c r="R213" i="3"/>
  <c r="T213" i="3" s="1"/>
  <c r="U213" i="3" s="1"/>
  <c r="S241" i="3"/>
  <c r="S220" i="3"/>
  <c r="S217" i="3"/>
  <c r="P228" i="3"/>
  <c r="R216" i="3"/>
  <c r="T216" i="3" s="1"/>
  <c r="U216" i="3" s="1"/>
  <c r="P261" i="3"/>
  <c r="S235" i="3"/>
  <c r="P252" i="3"/>
  <c r="S215" i="3"/>
  <c r="R225" i="3"/>
  <c r="T225" i="3" s="1"/>
  <c r="U225" i="3" s="1"/>
  <c r="S242" i="3"/>
  <c r="P210" i="3"/>
  <c r="P214" i="3"/>
  <c r="R209" i="3"/>
  <c r="T209" i="3" s="1"/>
  <c r="U209" i="3" s="1"/>
  <c r="S249" i="3"/>
  <c r="R247" i="3"/>
  <c r="T247" i="3" s="1"/>
  <c r="U247" i="3" s="1"/>
  <c r="S224" i="3"/>
  <c r="P244" i="3"/>
  <c r="R251" i="3"/>
  <c r="T251" i="3" s="1"/>
  <c r="U251" i="3" s="1"/>
  <c r="S239" i="3"/>
  <c r="P250" i="3"/>
  <c r="S207" i="3"/>
  <c r="P230" i="3"/>
  <c r="S237" i="3"/>
  <c r="R236" i="3"/>
  <c r="T236" i="3" s="1"/>
  <c r="U236" i="3" s="1"/>
  <c r="P218" i="3"/>
  <c r="S262" i="3"/>
  <c r="S255" i="3"/>
  <c r="P260" i="3"/>
  <c r="R211" i="3"/>
  <c r="T211" i="3" s="1"/>
  <c r="U211" i="3" s="1"/>
  <c r="R226" i="3"/>
  <c r="T226" i="3" s="1"/>
  <c r="U226" i="3" s="1"/>
  <c r="P256" i="3"/>
  <c r="S240" i="3"/>
  <c r="R229" i="3"/>
  <c r="T229" i="3" s="1"/>
  <c r="U229" i="3" s="1"/>
  <c r="P254" i="3"/>
  <c r="S246" i="3"/>
  <c r="S223" i="3"/>
  <c r="P234" i="3"/>
  <c r="P259" i="3"/>
  <c r="S231" i="3"/>
  <c r="S233" i="3"/>
  <c r="R241" i="3"/>
  <c r="T241" i="3" s="1"/>
  <c r="U241" i="3" s="1"/>
  <c r="P263" i="3"/>
  <c r="P238" i="3"/>
  <c r="R253" i="3"/>
  <c r="T253" i="3" s="1"/>
  <c r="U253" i="3" s="1"/>
  <c r="R232" i="3"/>
  <c r="T232" i="3" s="1"/>
  <c r="U232" i="3" s="1"/>
  <c r="S214" i="3"/>
  <c r="P247" i="3"/>
  <c r="P251" i="3"/>
  <c r="R207" i="3"/>
  <c r="T207" i="3" s="1"/>
  <c r="U207" i="3" s="1"/>
  <c r="R230" i="3"/>
  <c r="T230" i="3" s="1"/>
  <c r="U230" i="3" s="1"/>
  <c r="R218" i="3"/>
  <c r="T218" i="3" s="1"/>
  <c r="U218" i="3" s="1"/>
  <c r="R222" i="3"/>
  <c r="T222" i="3" s="1"/>
  <c r="U222" i="3" s="1"/>
  <c r="S211" i="3"/>
  <c r="S226" i="3"/>
  <c r="P248" i="3"/>
  <c r="P240" i="3"/>
  <c r="S229" i="3"/>
  <c r="S227" i="3"/>
  <c r="P246" i="3"/>
  <c r="P223" i="3"/>
  <c r="S257" i="3"/>
  <c r="R259" i="3"/>
  <c r="T259" i="3" s="1"/>
  <c r="U259" i="3" s="1"/>
  <c r="P231" i="3"/>
  <c r="R208" i="3"/>
  <c r="T208" i="3" s="1"/>
  <c r="U208" i="3" s="1"/>
  <c r="P233" i="3"/>
  <c r="S212" i="3"/>
  <c r="P213" i="3"/>
  <c r="R263" i="3"/>
  <c r="T263" i="3" s="1"/>
  <c r="U263" i="3" s="1"/>
  <c r="R220" i="3"/>
  <c r="T220" i="3" s="1"/>
  <c r="U220" i="3" s="1"/>
  <c r="R217" i="3"/>
  <c r="T217" i="3" s="1"/>
  <c r="U217" i="3" s="1"/>
  <c r="R238" i="3"/>
  <c r="T238" i="3" s="1"/>
  <c r="U238" i="3" s="1"/>
  <c r="P216" i="3"/>
  <c r="S261" i="3"/>
  <c r="S253" i="3"/>
  <c r="S252" i="3"/>
  <c r="R215" i="3"/>
  <c r="T215" i="3" s="1"/>
  <c r="U215" i="3" s="1"/>
  <c r="S232" i="3"/>
  <c r="R242" i="3"/>
  <c r="T242" i="3" s="1"/>
  <c r="U242" i="3" s="1"/>
  <c r="S210" i="3"/>
  <c r="P221" i="3"/>
  <c r="P209" i="3"/>
  <c r="R249" i="3"/>
  <c r="T249" i="3" s="1"/>
  <c r="U249" i="3" s="1"/>
  <c r="P219" i="3"/>
  <c r="R224" i="3"/>
  <c r="T224" i="3" s="1"/>
  <c r="U224" i="3" s="1"/>
  <c r="S244" i="3"/>
  <c r="P264" i="3"/>
  <c r="R239" i="3"/>
  <c r="T239" i="3" s="1"/>
  <c r="U239" i="3" s="1"/>
  <c r="S250" i="3"/>
  <c r="P258" i="3"/>
  <c r="S230" i="3"/>
  <c r="R237" i="3"/>
  <c r="T237" i="3" s="1"/>
  <c r="U237" i="3" s="1"/>
  <c r="S245" i="3"/>
  <c r="S218" i="3"/>
  <c r="R262" i="3"/>
  <c r="T262" i="3" s="1"/>
  <c r="U262" i="3" s="1"/>
  <c r="R212" i="3"/>
  <c r="T212" i="3" s="1"/>
  <c r="U212" i="3" s="1"/>
  <c r="S228" i="3"/>
  <c r="S216" i="3"/>
  <c r="R252" i="3"/>
  <c r="T252" i="3" s="1"/>
  <c r="U252" i="3" s="1"/>
  <c r="P242" i="3"/>
  <c r="S209" i="3"/>
  <c r="P224" i="3"/>
  <c r="S264" i="3"/>
  <c r="S258" i="3"/>
  <c r="R245" i="3"/>
  <c r="T245" i="3" s="1"/>
  <c r="U245" i="3" s="1"/>
  <c r="U320" i="4"/>
  <c r="T320" i="4"/>
  <c r="T313" i="4"/>
  <c r="U313" i="4"/>
  <c r="T317" i="4"/>
  <c r="U317" i="4"/>
  <c r="T319" i="4"/>
  <c r="U319" i="4"/>
  <c r="T276" i="4"/>
  <c r="U276" i="4"/>
  <c r="T299" i="4"/>
  <c r="U299" i="4"/>
  <c r="U328" i="4"/>
  <c r="T328" i="4"/>
  <c r="T280" i="4"/>
  <c r="U280" i="4"/>
  <c r="T294" i="4"/>
  <c r="U294" i="4"/>
  <c r="U310" i="4"/>
  <c r="T310" i="4"/>
  <c r="T287" i="4"/>
  <c r="U287" i="4"/>
  <c r="T284" i="4"/>
  <c r="U284" i="4"/>
  <c r="T263" i="4"/>
  <c r="U263" i="4"/>
  <c r="T295" i="4"/>
  <c r="U295" i="4"/>
  <c r="T274" i="4"/>
  <c r="U274" i="4"/>
  <c r="T285" i="4"/>
  <c r="U285" i="4"/>
  <c r="T301" i="4"/>
  <c r="U301" i="4"/>
  <c r="U292" i="4"/>
  <c r="T292" i="4"/>
  <c r="T272" i="4"/>
  <c r="U272" i="4"/>
  <c r="T288" i="4"/>
  <c r="U288" i="4"/>
  <c r="T304" i="4"/>
  <c r="U304" i="4"/>
  <c r="T264" i="4"/>
  <c r="U264" i="4"/>
  <c r="T296" i="4"/>
  <c r="U296" i="4"/>
  <c r="T265" i="4"/>
  <c r="U265" i="4"/>
  <c r="U270" i="4"/>
  <c r="T270" i="4"/>
  <c r="T281" i="4"/>
  <c r="U281" i="4"/>
  <c r="T286" i="4"/>
  <c r="U286" i="4"/>
  <c r="T297" i="4"/>
  <c r="U297" i="4"/>
  <c r="T302" i="4"/>
  <c r="U302" i="4"/>
  <c r="U323" i="4"/>
  <c r="T323" i="4"/>
  <c r="U326" i="4"/>
  <c r="T326" i="4"/>
  <c r="U308" i="4"/>
  <c r="T308" i="4"/>
  <c r="T315" i="4"/>
  <c r="U315" i="4"/>
  <c r="U312" i="4"/>
  <c r="T312" i="4"/>
  <c r="T327" i="4"/>
  <c r="U327" i="4"/>
  <c r="T273" i="4"/>
  <c r="U273" i="4"/>
  <c r="U278" i="4"/>
  <c r="T278" i="4"/>
  <c r="T289" i="4"/>
  <c r="U289" i="4"/>
  <c r="T305" i="4"/>
  <c r="U305" i="4"/>
  <c r="T283" i="4"/>
  <c r="U283" i="4"/>
  <c r="T291" i="4"/>
  <c r="U291" i="4"/>
  <c r="T267" i="4"/>
  <c r="U267" i="4"/>
  <c r="T300" i="4"/>
  <c r="U300" i="4"/>
  <c r="U318" i="4"/>
  <c r="T318" i="4"/>
  <c r="T269" i="4"/>
  <c r="U269" i="4"/>
  <c r="U290" i="4"/>
  <c r="T290" i="4"/>
  <c r="U306" i="4"/>
  <c r="T306" i="4"/>
  <c r="T268" i="4"/>
  <c r="U268" i="4"/>
  <c r="U271" i="4"/>
  <c r="T271" i="4"/>
  <c r="T303" i="4"/>
  <c r="U303" i="4"/>
  <c r="U322" i="4"/>
  <c r="T322" i="4"/>
  <c r="T275" i="4"/>
  <c r="U275" i="4"/>
  <c r="T307" i="4"/>
  <c r="U307" i="4"/>
  <c r="T325" i="4"/>
  <c r="U325" i="4"/>
  <c r="T279" i="4"/>
  <c r="U279" i="4"/>
  <c r="T311" i="4"/>
  <c r="U311" i="4"/>
  <c r="U324" i="4"/>
  <c r="T324" i="4"/>
  <c r="U266" i="4"/>
  <c r="T266" i="4"/>
  <c r="T277" i="4"/>
  <c r="U277" i="4"/>
  <c r="T282" i="4"/>
  <c r="U282" i="4"/>
  <c r="T293" i="4"/>
  <c r="U293" i="4"/>
  <c r="U298" i="4"/>
  <c r="T298" i="4"/>
  <c r="T309" i="4"/>
  <c r="U309" i="4"/>
  <c r="U314" i="4"/>
  <c r="T314" i="4"/>
  <c r="U321" i="4"/>
  <c r="T321" i="4"/>
  <c r="U316" i="4"/>
  <c r="T316" i="4"/>
  <c r="U176" i="4"/>
  <c r="T176" i="4"/>
  <c r="U191" i="4"/>
  <c r="T191" i="4"/>
  <c r="U262" i="4"/>
  <c r="T262" i="4"/>
  <c r="T251" i="4"/>
  <c r="U251" i="4"/>
  <c r="U194" i="4"/>
  <c r="T194" i="4"/>
  <c r="U214" i="4"/>
  <c r="T214" i="4"/>
  <c r="U213" i="4"/>
  <c r="T213" i="4"/>
  <c r="T183" i="4"/>
  <c r="U183" i="4"/>
  <c r="U244" i="4"/>
  <c r="T244" i="4"/>
  <c r="T201" i="4"/>
  <c r="U201" i="4"/>
  <c r="U218" i="4"/>
  <c r="T218" i="4"/>
  <c r="U174" i="4"/>
  <c r="T174" i="4"/>
  <c r="U216" i="4"/>
  <c r="T216" i="4"/>
  <c r="U208" i="4"/>
  <c r="T208" i="4"/>
  <c r="U175" i="4"/>
  <c r="T175" i="4"/>
  <c r="T252" i="4"/>
  <c r="U252" i="4"/>
  <c r="U248" i="4"/>
  <c r="T248" i="4"/>
  <c r="T233" i="4"/>
  <c r="U233" i="4"/>
  <c r="U186" i="4"/>
  <c r="T186" i="4"/>
  <c r="U246" i="4"/>
  <c r="T246" i="4"/>
  <c r="U220" i="4"/>
  <c r="T220" i="4"/>
  <c r="U200" i="4"/>
  <c r="T200" i="4"/>
  <c r="T199" i="4"/>
  <c r="U199" i="4"/>
  <c r="U217" i="4"/>
  <c r="T217" i="4"/>
  <c r="U211" i="4"/>
  <c r="T211" i="4"/>
  <c r="U212" i="4"/>
  <c r="T212" i="4"/>
  <c r="U240" i="4"/>
  <c r="T240" i="4"/>
  <c r="U253" i="4"/>
  <c r="T253" i="4"/>
  <c r="U205" i="4"/>
  <c r="T205" i="4"/>
  <c r="T232" i="4"/>
  <c r="U232" i="4"/>
  <c r="U206" i="4"/>
  <c r="T206" i="4"/>
  <c r="T219" i="4"/>
  <c r="U219" i="4"/>
  <c r="U177" i="4"/>
  <c r="T177" i="4"/>
  <c r="T229" i="4"/>
  <c r="U229" i="4"/>
  <c r="U178" i="4"/>
  <c r="T178" i="4"/>
  <c r="U203" i="4"/>
  <c r="T203" i="4"/>
  <c r="U215" i="4"/>
  <c r="T215" i="4"/>
  <c r="U221" i="4"/>
  <c r="T221" i="4"/>
  <c r="U249" i="4"/>
  <c r="T249" i="4"/>
  <c r="T241" i="4"/>
  <c r="U241" i="4"/>
  <c r="U226" i="4"/>
  <c r="T226" i="4"/>
  <c r="U242" i="4"/>
  <c r="T242" i="4"/>
  <c r="U224" i="4"/>
  <c r="T224" i="4"/>
  <c r="U202" i="4"/>
  <c r="T202" i="4"/>
  <c r="T189" i="4"/>
  <c r="U189" i="4"/>
  <c r="T231" i="4"/>
  <c r="U231" i="4"/>
  <c r="U238" i="4"/>
  <c r="T238" i="4"/>
  <c r="T259" i="4"/>
  <c r="U259" i="4"/>
  <c r="U187" i="4"/>
  <c r="T187" i="4"/>
  <c r="T260" i="4"/>
  <c r="U260" i="4"/>
  <c r="U188" i="4"/>
  <c r="T188" i="4"/>
  <c r="U180" i="4"/>
  <c r="T180" i="4"/>
  <c r="T227" i="4"/>
  <c r="U227" i="4"/>
  <c r="T207" i="4"/>
  <c r="U207" i="4"/>
  <c r="T245" i="4"/>
  <c r="U245" i="4"/>
  <c r="U258" i="4"/>
  <c r="T258" i="4"/>
  <c r="U223" i="4"/>
  <c r="T223" i="4"/>
  <c r="U222" i="4"/>
  <c r="T222" i="4"/>
  <c r="T243" i="4"/>
  <c r="U243" i="4"/>
  <c r="U225" i="4"/>
  <c r="T225" i="4"/>
  <c r="U198" i="4"/>
  <c r="T198" i="4"/>
  <c r="U182" i="4"/>
  <c r="T182" i="4"/>
  <c r="T237" i="4"/>
  <c r="U237" i="4"/>
  <c r="T193" i="4"/>
  <c r="U193" i="4"/>
  <c r="U256" i="4"/>
  <c r="T256" i="4"/>
  <c r="U210" i="4"/>
  <c r="T210" i="4"/>
  <c r="U250" i="4"/>
  <c r="T250" i="4"/>
  <c r="T239" i="4"/>
  <c r="U239" i="4"/>
  <c r="U209" i="4"/>
  <c r="T209" i="4"/>
  <c r="U192" i="4"/>
  <c r="T192" i="4"/>
  <c r="U254" i="4"/>
  <c r="T254" i="4"/>
  <c r="T235" i="4"/>
  <c r="U235" i="4"/>
  <c r="U190" i="4"/>
  <c r="T190" i="4"/>
  <c r="U261" i="4"/>
  <c r="T261" i="4"/>
  <c r="U204" i="4"/>
  <c r="T204" i="4"/>
  <c r="T197" i="4"/>
  <c r="U197" i="4"/>
  <c r="T195" i="4"/>
  <c r="U195" i="4"/>
  <c r="U236" i="4"/>
  <c r="T236" i="4"/>
  <c r="U230" i="4"/>
  <c r="T230" i="4"/>
  <c r="U257" i="4"/>
  <c r="T257" i="4"/>
  <c r="U234" i="4"/>
  <c r="T234" i="4"/>
  <c r="U181" i="4"/>
  <c r="T181" i="4"/>
  <c r="U196" i="4"/>
  <c r="T196" i="4"/>
  <c r="U255" i="4"/>
  <c r="T255" i="4"/>
  <c r="T179" i="4"/>
  <c r="U179" i="4"/>
  <c r="U185" i="4"/>
  <c r="T185" i="4"/>
  <c r="U184" i="4"/>
  <c r="T184" i="4"/>
  <c r="U228" i="4"/>
  <c r="T228" i="4"/>
  <c r="U247" i="4"/>
  <c r="T247" i="4"/>
  <c r="S157" i="3"/>
  <c r="S200" i="3"/>
  <c r="P184" i="3"/>
  <c r="R141" i="3"/>
  <c r="T141" i="3" s="1"/>
  <c r="U141" i="3" s="1"/>
  <c r="S165" i="3"/>
  <c r="P185" i="3"/>
  <c r="P173" i="3"/>
  <c r="R132" i="3"/>
  <c r="T132" i="3" s="1"/>
  <c r="U132" i="3" s="1"/>
  <c r="S177" i="3"/>
  <c r="S194" i="3"/>
  <c r="R171" i="3"/>
  <c r="T171" i="3" s="1"/>
  <c r="U171" i="3" s="1"/>
  <c r="P121" i="3"/>
  <c r="R195" i="3"/>
  <c r="T195" i="3" s="1"/>
  <c r="U195" i="3" s="1"/>
  <c r="S203" i="3"/>
  <c r="S122" i="3"/>
  <c r="P130" i="3"/>
  <c r="P179" i="3"/>
  <c r="R128" i="3"/>
  <c r="T128" i="3" s="1"/>
  <c r="U128" i="3" s="1"/>
  <c r="R188" i="3"/>
  <c r="T188" i="3" s="1"/>
  <c r="U188" i="3" s="1"/>
  <c r="R168" i="3"/>
  <c r="T168" i="3" s="1"/>
  <c r="U168" i="3" s="1"/>
  <c r="P123" i="3"/>
  <c r="P204" i="3"/>
  <c r="S193" i="3"/>
  <c r="R135" i="3"/>
  <c r="T135" i="3" s="1"/>
  <c r="U135" i="3" s="1"/>
  <c r="P198" i="3"/>
  <c r="P206" i="3"/>
  <c r="S166" i="3"/>
  <c r="P167" i="3"/>
  <c r="R205" i="3"/>
  <c r="T205" i="3" s="1"/>
  <c r="U205" i="3" s="1"/>
  <c r="R131" i="3"/>
  <c r="T131" i="3" s="1"/>
  <c r="U131" i="3" s="1"/>
  <c r="R150" i="3"/>
  <c r="T150" i="3" s="1"/>
  <c r="U150" i="3" s="1"/>
  <c r="P133" i="3"/>
  <c r="R183" i="3"/>
  <c r="T183" i="3" s="1"/>
  <c r="U183" i="3" s="1"/>
  <c r="R162" i="3"/>
  <c r="T162" i="3" s="1"/>
  <c r="U162" i="3" s="1"/>
  <c r="S176" i="3"/>
  <c r="S146" i="3"/>
  <c r="P181" i="3"/>
  <c r="S163" i="3"/>
  <c r="R147" i="3"/>
  <c r="T147" i="3" s="1"/>
  <c r="U147" i="3" s="1"/>
  <c r="S144" i="3"/>
  <c r="R137" i="3"/>
  <c r="T137" i="3" s="1"/>
  <c r="U137" i="3" s="1"/>
  <c r="R127" i="3"/>
  <c r="T127" i="3" s="1"/>
  <c r="U127" i="3" s="1"/>
  <c r="P164" i="3"/>
  <c r="R129" i="3"/>
  <c r="T129" i="3" s="1"/>
  <c r="U129" i="3" s="1"/>
  <c r="R138" i="3"/>
  <c r="T138" i="3" s="1"/>
  <c r="U138" i="3" s="1"/>
  <c r="P190" i="3"/>
  <c r="R120" i="3"/>
  <c r="T120" i="3" s="1"/>
  <c r="U120" i="3" s="1"/>
  <c r="S160" i="3"/>
  <c r="S191" i="3"/>
  <c r="S175" i="3"/>
  <c r="P197" i="3"/>
  <c r="P180" i="3"/>
  <c r="P178" i="3"/>
  <c r="P143" i="3"/>
  <c r="P170" i="3"/>
  <c r="R202" i="3"/>
  <c r="T202" i="3" s="1"/>
  <c r="U202" i="3" s="1"/>
  <c r="R182" i="3"/>
  <c r="T182" i="3" s="1"/>
  <c r="U182" i="3" s="1"/>
  <c r="R149" i="3"/>
  <c r="T149" i="3" s="1"/>
  <c r="U149" i="3" s="1"/>
  <c r="S119" i="3"/>
  <c r="P154" i="3"/>
  <c r="R156" i="3"/>
  <c r="T156" i="3" s="1"/>
  <c r="U156" i="3" s="1"/>
  <c r="R161" i="3"/>
  <c r="T161" i="3" s="1"/>
  <c r="U161" i="3" s="1"/>
  <c r="S169" i="3"/>
  <c r="S139" i="3"/>
  <c r="R192" i="3"/>
  <c r="T192" i="3" s="1"/>
  <c r="U192" i="3" s="1"/>
  <c r="S136" i="3"/>
  <c r="R118" i="3"/>
  <c r="T118" i="3" s="1"/>
  <c r="U118" i="3" s="1"/>
  <c r="P125" i="3"/>
  <c r="R134" i="3"/>
  <c r="T134" i="3" s="1"/>
  <c r="U134" i="3" s="1"/>
  <c r="S189" i="3"/>
  <c r="R200" i="3"/>
  <c r="T200" i="3" s="1"/>
  <c r="U200" i="3" s="1"/>
  <c r="S184" i="3"/>
  <c r="S145" i="3"/>
  <c r="R165" i="3"/>
  <c r="T165" i="3" s="1"/>
  <c r="U165" i="3" s="1"/>
  <c r="S185" i="3"/>
  <c r="R173" i="3"/>
  <c r="T173" i="3" s="1"/>
  <c r="U173" i="3" s="1"/>
  <c r="R177" i="3"/>
  <c r="T177" i="3" s="1"/>
  <c r="U177" i="3" s="1"/>
  <c r="R194" i="3"/>
  <c r="T194" i="3" s="1"/>
  <c r="U194" i="3" s="1"/>
  <c r="P186" i="3"/>
  <c r="S121" i="3"/>
  <c r="P195" i="3"/>
  <c r="S199" i="3"/>
  <c r="P122" i="3"/>
  <c r="S130" i="3"/>
  <c r="S155" i="3"/>
  <c r="P128" i="3"/>
  <c r="S158" i="3"/>
  <c r="P188" i="3"/>
  <c r="S151" i="3"/>
  <c r="S123" i="3"/>
  <c r="S204" i="3"/>
  <c r="R201" i="3"/>
  <c r="T201" i="3" s="1"/>
  <c r="U201" i="3" s="1"/>
  <c r="S135" i="3"/>
  <c r="P174" i="3"/>
  <c r="S206" i="3"/>
  <c r="P166" i="3"/>
  <c r="P205" i="3"/>
  <c r="S131" i="3"/>
  <c r="R133" i="3"/>
  <c r="T133" i="3" s="1"/>
  <c r="U133" i="3" s="1"/>
  <c r="P183" i="3"/>
  <c r="R176" i="3"/>
  <c r="T176" i="3" s="1"/>
  <c r="U176" i="3" s="1"/>
  <c r="R146" i="3"/>
  <c r="T146" i="3" s="1"/>
  <c r="U146" i="3" s="1"/>
  <c r="P126" i="3"/>
  <c r="S159" i="3"/>
  <c r="R181" i="3"/>
  <c r="T181" i="3" s="1"/>
  <c r="U181" i="3" s="1"/>
  <c r="R163" i="3"/>
  <c r="T163" i="3" s="1"/>
  <c r="U163" i="3" s="1"/>
  <c r="P144" i="3"/>
  <c r="P137" i="3"/>
  <c r="P127" i="3"/>
  <c r="R164" i="3"/>
  <c r="T164" i="3" s="1"/>
  <c r="U164" i="3" s="1"/>
  <c r="S138" i="3"/>
  <c r="S190" i="3"/>
  <c r="R160" i="3"/>
  <c r="T160" i="3" s="1"/>
  <c r="U160" i="3" s="1"/>
  <c r="R191" i="3"/>
  <c r="T191" i="3" s="1"/>
  <c r="U191" i="3" s="1"/>
  <c r="S187" i="3"/>
  <c r="R175" i="3"/>
  <c r="T175" i="3" s="1"/>
  <c r="U175" i="3" s="1"/>
  <c r="P148" i="3"/>
  <c r="S197" i="3"/>
  <c r="S178" i="3"/>
  <c r="S143" i="3"/>
  <c r="R196" i="3"/>
  <c r="T196" i="3" s="1"/>
  <c r="U196" i="3" s="1"/>
  <c r="S170" i="3"/>
  <c r="P202" i="3"/>
  <c r="S149" i="3"/>
  <c r="R119" i="3"/>
  <c r="T119" i="3" s="1"/>
  <c r="U119" i="3" s="1"/>
  <c r="S172" i="3"/>
  <c r="P156" i="3"/>
  <c r="P161" i="3"/>
  <c r="P169" i="3"/>
  <c r="R139" i="3"/>
  <c r="T139" i="3" s="1"/>
  <c r="U139" i="3" s="1"/>
  <c r="R142" i="3"/>
  <c r="T142" i="3" s="1"/>
  <c r="U142" i="3" s="1"/>
  <c r="P192" i="3"/>
  <c r="R136" i="3"/>
  <c r="T136" i="3" s="1"/>
  <c r="U136" i="3" s="1"/>
  <c r="P124" i="3"/>
  <c r="R125" i="3"/>
  <c r="T125" i="3" s="1"/>
  <c r="U125" i="3" s="1"/>
  <c r="S134" i="3"/>
  <c r="R189" i="3"/>
  <c r="T189" i="3" s="1"/>
  <c r="U189" i="3" s="1"/>
  <c r="R157" i="3"/>
  <c r="T157" i="3" s="1"/>
  <c r="U157" i="3" s="1"/>
  <c r="P200" i="3"/>
  <c r="P141" i="3"/>
  <c r="R145" i="3"/>
  <c r="T145" i="3" s="1"/>
  <c r="U145" i="3" s="1"/>
  <c r="R185" i="3"/>
  <c r="T185" i="3" s="1"/>
  <c r="U185" i="3" s="1"/>
  <c r="P132" i="3"/>
  <c r="P177" i="3"/>
  <c r="P171" i="3"/>
  <c r="S186" i="3"/>
  <c r="R121" i="3"/>
  <c r="T121" i="3" s="1"/>
  <c r="U121" i="3" s="1"/>
  <c r="S195" i="3"/>
  <c r="R203" i="3"/>
  <c r="T203" i="3" s="1"/>
  <c r="U203" i="3" s="1"/>
  <c r="R199" i="3"/>
  <c r="T199" i="3" s="1"/>
  <c r="U199" i="3" s="1"/>
  <c r="R122" i="3"/>
  <c r="T122" i="3" s="1"/>
  <c r="U122" i="3" s="1"/>
  <c r="S179" i="3"/>
  <c r="P155" i="3"/>
  <c r="S128" i="3"/>
  <c r="R158" i="3"/>
  <c r="T158" i="3" s="1"/>
  <c r="U158" i="3" s="1"/>
  <c r="S188" i="3"/>
  <c r="P168" i="3"/>
  <c r="R151" i="3"/>
  <c r="T151" i="3" s="1"/>
  <c r="U151" i="3" s="1"/>
  <c r="R123" i="3"/>
  <c r="T123" i="3" s="1"/>
  <c r="U123" i="3" s="1"/>
  <c r="R193" i="3"/>
  <c r="T193" i="3" s="1"/>
  <c r="U193" i="3" s="1"/>
  <c r="P201" i="3"/>
  <c r="P135" i="3"/>
  <c r="S198" i="3"/>
  <c r="S174" i="3"/>
  <c r="R206" i="3"/>
  <c r="T206" i="3" s="1"/>
  <c r="U206" i="3" s="1"/>
  <c r="S167" i="3"/>
  <c r="S205" i="3"/>
  <c r="S150" i="3"/>
  <c r="S133" i="3"/>
  <c r="P162" i="3"/>
  <c r="P176" i="3"/>
  <c r="P146" i="3"/>
  <c r="S126" i="3"/>
  <c r="P159" i="3"/>
  <c r="S181" i="3"/>
  <c r="P147" i="3"/>
  <c r="S137" i="3"/>
  <c r="S127" i="3"/>
  <c r="P129" i="3"/>
  <c r="P138" i="3"/>
  <c r="P120" i="3"/>
  <c r="P160" i="3"/>
  <c r="R187" i="3"/>
  <c r="T187" i="3" s="1"/>
  <c r="U187" i="3" s="1"/>
  <c r="P175" i="3"/>
  <c r="R148" i="3"/>
  <c r="T148" i="3" s="1"/>
  <c r="U148" i="3" s="1"/>
  <c r="R197" i="3"/>
  <c r="T197" i="3" s="1"/>
  <c r="U197" i="3" s="1"/>
  <c r="S180" i="3"/>
  <c r="R178" i="3"/>
  <c r="T178" i="3" s="1"/>
  <c r="U178" i="3" s="1"/>
  <c r="P196" i="3"/>
  <c r="R170" i="3"/>
  <c r="T170" i="3" s="1"/>
  <c r="U170" i="3" s="1"/>
  <c r="P182" i="3"/>
  <c r="P149" i="3"/>
  <c r="S154" i="3"/>
  <c r="R172" i="3"/>
  <c r="T172" i="3" s="1"/>
  <c r="U172" i="3" s="1"/>
  <c r="S156" i="3"/>
  <c r="R169" i="3"/>
  <c r="T169" i="3" s="1"/>
  <c r="U169" i="3" s="1"/>
  <c r="S142" i="3"/>
  <c r="S192" i="3"/>
  <c r="P118" i="3"/>
  <c r="S124" i="3"/>
  <c r="S125" i="3"/>
  <c r="R153" i="3"/>
  <c r="T153" i="3" s="1"/>
  <c r="U153" i="3" s="1"/>
  <c r="R152" i="3"/>
  <c r="T152" i="3" s="1"/>
  <c r="U152" i="3" s="1"/>
  <c r="P140" i="3"/>
  <c r="R140" i="3"/>
  <c r="T140" i="3" s="1"/>
  <c r="U140" i="3" s="1"/>
  <c r="P157" i="3"/>
  <c r="R184" i="3"/>
  <c r="T184" i="3" s="1"/>
  <c r="U184" i="3" s="1"/>
  <c r="S141" i="3"/>
  <c r="P145" i="3"/>
  <c r="P165" i="3"/>
  <c r="S173" i="3"/>
  <c r="S132" i="3"/>
  <c r="P194" i="3"/>
  <c r="S171" i="3"/>
  <c r="R186" i="3"/>
  <c r="T186" i="3" s="1"/>
  <c r="U186" i="3" s="1"/>
  <c r="P203" i="3"/>
  <c r="P199" i="3"/>
  <c r="R130" i="3"/>
  <c r="T130" i="3" s="1"/>
  <c r="U130" i="3" s="1"/>
  <c r="R179" i="3"/>
  <c r="T179" i="3" s="1"/>
  <c r="U179" i="3" s="1"/>
  <c r="R155" i="3"/>
  <c r="T155" i="3" s="1"/>
  <c r="U155" i="3" s="1"/>
  <c r="P158" i="3"/>
  <c r="S168" i="3"/>
  <c r="P151" i="3"/>
  <c r="R204" i="3"/>
  <c r="T204" i="3" s="1"/>
  <c r="U204" i="3" s="1"/>
  <c r="P193" i="3"/>
  <c r="S201" i="3"/>
  <c r="R198" i="3"/>
  <c r="T198" i="3" s="1"/>
  <c r="U198" i="3" s="1"/>
  <c r="R174" i="3"/>
  <c r="T174" i="3" s="1"/>
  <c r="U174" i="3" s="1"/>
  <c r="R166" i="3"/>
  <c r="T166" i="3" s="1"/>
  <c r="U166" i="3" s="1"/>
  <c r="R167" i="3"/>
  <c r="T167" i="3" s="1"/>
  <c r="U167" i="3" s="1"/>
  <c r="P131" i="3"/>
  <c r="P150" i="3"/>
  <c r="S183" i="3"/>
  <c r="S162" i="3"/>
  <c r="R126" i="3"/>
  <c r="T126" i="3" s="1"/>
  <c r="U126" i="3" s="1"/>
  <c r="R159" i="3"/>
  <c r="T159" i="3" s="1"/>
  <c r="U159" i="3" s="1"/>
  <c r="P163" i="3"/>
  <c r="S147" i="3"/>
  <c r="R144" i="3"/>
  <c r="T144" i="3" s="1"/>
  <c r="U144" i="3" s="1"/>
  <c r="S164" i="3"/>
  <c r="S129" i="3"/>
  <c r="R190" i="3"/>
  <c r="T190" i="3" s="1"/>
  <c r="U190" i="3" s="1"/>
  <c r="S120" i="3"/>
  <c r="P191" i="3"/>
  <c r="P187" i="3"/>
  <c r="S148" i="3"/>
  <c r="R180" i="3"/>
  <c r="T180" i="3" s="1"/>
  <c r="U180" i="3" s="1"/>
  <c r="R143" i="3"/>
  <c r="T143" i="3" s="1"/>
  <c r="U143" i="3" s="1"/>
  <c r="S196" i="3"/>
  <c r="S202" i="3"/>
  <c r="S182" i="3"/>
  <c r="P119" i="3"/>
  <c r="R154" i="3"/>
  <c r="T154" i="3" s="1"/>
  <c r="U154" i="3" s="1"/>
  <c r="P172" i="3"/>
  <c r="S161" i="3"/>
  <c r="P139" i="3"/>
  <c r="P142" i="3"/>
  <c r="P136" i="3"/>
  <c r="S118" i="3"/>
  <c r="R124" i="3"/>
  <c r="T124" i="3" s="1"/>
  <c r="U124" i="3" s="1"/>
  <c r="P134" i="3"/>
  <c r="P153" i="3"/>
  <c r="P152" i="3"/>
  <c r="P189" i="3"/>
  <c r="S140" i="3"/>
  <c r="S153" i="3"/>
  <c r="S152" i="3"/>
  <c r="T167" i="4"/>
  <c r="U167" i="4"/>
  <c r="U171" i="4"/>
  <c r="T171" i="4"/>
  <c r="T169" i="4"/>
  <c r="U169" i="4"/>
  <c r="U172" i="4"/>
  <c r="T172" i="4"/>
  <c r="U170" i="4"/>
  <c r="T170" i="4"/>
  <c r="U168" i="4"/>
  <c r="T168" i="4"/>
  <c r="T173" i="4"/>
  <c r="U173" i="4"/>
  <c r="U15" i="4"/>
  <c r="T15" i="4"/>
  <c r="T96" i="4"/>
  <c r="U96" i="4"/>
  <c r="T86" i="4"/>
  <c r="U86" i="4"/>
  <c r="T134" i="4"/>
  <c r="U134" i="4"/>
  <c r="T41" i="4"/>
  <c r="U41" i="4"/>
  <c r="T57" i="4"/>
  <c r="U57" i="4"/>
  <c r="T65" i="4"/>
  <c r="U65" i="4"/>
  <c r="U73" i="4"/>
  <c r="T73" i="4"/>
  <c r="T81" i="4"/>
  <c r="U81" i="4"/>
  <c r="T91" i="4"/>
  <c r="U91" i="4"/>
  <c r="T121" i="4"/>
  <c r="U121" i="4"/>
  <c r="U156" i="4"/>
  <c r="T156" i="4"/>
  <c r="T135" i="4"/>
  <c r="U135" i="4"/>
  <c r="T152" i="4"/>
  <c r="U152" i="4"/>
  <c r="T114" i="4"/>
  <c r="U114" i="4"/>
  <c r="T146" i="4"/>
  <c r="U146" i="4"/>
  <c r="U35" i="4"/>
  <c r="T35" i="4"/>
  <c r="U3" i="4"/>
  <c r="T3" i="4"/>
  <c r="U87" i="4"/>
  <c r="T87" i="4"/>
  <c r="T104" i="4"/>
  <c r="U104" i="4"/>
  <c r="T8" i="4"/>
  <c r="U8" i="4"/>
  <c r="T12" i="4"/>
  <c r="U12" i="4"/>
  <c r="T16" i="4"/>
  <c r="U16" i="4"/>
  <c r="T20" i="4"/>
  <c r="U20" i="4"/>
  <c r="T24" i="4"/>
  <c r="U24" i="4"/>
  <c r="T28" i="4"/>
  <c r="U28" i="4"/>
  <c r="T36" i="4"/>
  <c r="U36" i="4"/>
  <c r="T40" i="4"/>
  <c r="U40" i="4"/>
  <c r="T56" i="4"/>
  <c r="U56" i="4"/>
  <c r="T60" i="4"/>
  <c r="U60" i="4"/>
  <c r="T64" i="4"/>
  <c r="U64" i="4"/>
  <c r="T68" i="4"/>
  <c r="U68" i="4"/>
  <c r="T72" i="4"/>
  <c r="U72" i="4"/>
  <c r="T76" i="4"/>
  <c r="U76" i="4"/>
  <c r="T80" i="4"/>
  <c r="U80" i="4"/>
  <c r="T84" i="4"/>
  <c r="U84" i="4"/>
  <c r="T112" i="4"/>
  <c r="U112" i="4"/>
  <c r="T88" i="4"/>
  <c r="U88" i="4"/>
  <c r="T102" i="4"/>
  <c r="U102" i="4"/>
  <c r="T118" i="4"/>
  <c r="U118" i="4"/>
  <c r="T138" i="4"/>
  <c r="U138" i="4"/>
  <c r="U144" i="4"/>
  <c r="T144" i="4"/>
  <c r="T164" i="4"/>
  <c r="U164" i="4"/>
  <c r="T103" i="4"/>
  <c r="U103" i="4"/>
  <c r="T119" i="4"/>
  <c r="U119" i="4"/>
  <c r="U136" i="4"/>
  <c r="T136" i="4"/>
  <c r="U109" i="4"/>
  <c r="T109" i="4"/>
  <c r="U125" i="4"/>
  <c r="T125" i="4"/>
  <c r="U130" i="4"/>
  <c r="T130" i="4"/>
  <c r="T159" i="4"/>
  <c r="U159" i="4"/>
  <c r="T166" i="4"/>
  <c r="U166" i="4"/>
  <c r="T13" i="4"/>
  <c r="U13" i="4"/>
  <c r="U7" i="4"/>
  <c r="T7" i="4"/>
  <c r="U23" i="4"/>
  <c r="T23" i="4"/>
  <c r="T4" i="4"/>
  <c r="U4" i="4"/>
  <c r="T123" i="4"/>
  <c r="U123" i="4"/>
  <c r="T157" i="4"/>
  <c r="U157" i="4"/>
  <c r="U99" i="4"/>
  <c r="T99" i="4"/>
  <c r="T143" i="4"/>
  <c r="U143" i="4"/>
  <c r="T98" i="4"/>
  <c r="U98" i="4"/>
  <c r="T107" i="4"/>
  <c r="U107" i="4"/>
  <c r="U39" i="4"/>
  <c r="T39" i="4"/>
  <c r="U43" i="4"/>
  <c r="T43" i="4"/>
  <c r="U47" i="4"/>
  <c r="T47" i="4"/>
  <c r="U51" i="4"/>
  <c r="T51" i="4"/>
  <c r="U55" i="4"/>
  <c r="T55" i="4"/>
  <c r="U59" i="4"/>
  <c r="T59" i="4"/>
  <c r="T63" i="4"/>
  <c r="U63" i="4"/>
  <c r="U67" i="4"/>
  <c r="T67" i="4"/>
  <c r="T71" i="4"/>
  <c r="U71" i="4"/>
  <c r="U75" i="4"/>
  <c r="T75" i="4"/>
  <c r="U79" i="4"/>
  <c r="T79" i="4"/>
  <c r="U83" i="4"/>
  <c r="T83" i="4"/>
  <c r="T120" i="4"/>
  <c r="U120" i="4"/>
  <c r="T89" i="4"/>
  <c r="U89" i="4"/>
  <c r="U93" i="4"/>
  <c r="T93" i="4"/>
  <c r="U97" i="4"/>
  <c r="T97" i="4"/>
  <c r="U113" i="4"/>
  <c r="T113" i="4"/>
  <c r="T131" i="4"/>
  <c r="U131" i="4"/>
  <c r="T154" i="4"/>
  <c r="U154" i="4"/>
  <c r="U158" i="4"/>
  <c r="T158" i="4"/>
  <c r="T165" i="4"/>
  <c r="U165" i="4"/>
  <c r="T100" i="4"/>
  <c r="U100" i="4"/>
  <c r="T116" i="4"/>
  <c r="U116" i="4"/>
  <c r="T141" i="4"/>
  <c r="U141" i="4"/>
  <c r="T106" i="4"/>
  <c r="U106" i="4"/>
  <c r="T122" i="4"/>
  <c r="U122" i="4"/>
  <c r="T139" i="4"/>
  <c r="U139" i="4"/>
  <c r="T148" i="4"/>
  <c r="U148" i="4"/>
  <c r="T160" i="4"/>
  <c r="U160" i="4"/>
  <c r="T29" i="4"/>
  <c r="U29" i="4"/>
  <c r="U31" i="4"/>
  <c r="T31" i="4"/>
  <c r="U17" i="4"/>
  <c r="T17" i="4"/>
  <c r="T153" i="4"/>
  <c r="U153" i="4"/>
  <c r="U61" i="4"/>
  <c r="T61" i="4"/>
  <c r="T69" i="4"/>
  <c r="U69" i="4"/>
  <c r="T77" i="4"/>
  <c r="U77" i="4"/>
  <c r="T85" i="4"/>
  <c r="U85" i="4"/>
  <c r="T155" i="4"/>
  <c r="U155" i="4"/>
  <c r="U95" i="4"/>
  <c r="T95" i="4"/>
  <c r="T105" i="4"/>
  <c r="U105" i="4"/>
  <c r="T137" i="4"/>
  <c r="U137" i="4"/>
  <c r="T162" i="4"/>
  <c r="U162" i="4"/>
  <c r="T108" i="4"/>
  <c r="U108" i="4"/>
  <c r="T124" i="4"/>
  <c r="U124" i="4"/>
  <c r="T129" i="4"/>
  <c r="U129" i="4"/>
  <c r="T150" i="4"/>
  <c r="U150" i="4"/>
  <c r="T37" i="4"/>
  <c r="U37" i="4"/>
  <c r="T19" i="4"/>
  <c r="U19" i="4"/>
  <c r="U128" i="4"/>
  <c r="T128" i="4"/>
  <c r="T25" i="4"/>
  <c r="U25" i="4"/>
  <c r="T5" i="4"/>
  <c r="U5" i="4"/>
  <c r="T90" i="4"/>
  <c r="U90" i="4"/>
  <c r="T21" i="4"/>
  <c r="U21" i="4"/>
  <c r="U11" i="4"/>
  <c r="T11" i="4"/>
  <c r="U27" i="4"/>
  <c r="T27" i="4"/>
  <c r="T9" i="4"/>
  <c r="U9" i="4"/>
  <c r="T92" i="4"/>
  <c r="U92" i="4"/>
  <c r="T94" i="4"/>
  <c r="U94" i="4"/>
  <c r="T133" i="4"/>
  <c r="U133" i="4"/>
  <c r="T6" i="4"/>
  <c r="U6" i="4"/>
  <c r="T10" i="4"/>
  <c r="U10" i="4"/>
  <c r="T14" i="4"/>
  <c r="U14" i="4"/>
  <c r="T18" i="4"/>
  <c r="U18" i="4"/>
  <c r="T22" i="4"/>
  <c r="U22" i="4"/>
  <c r="T26" i="4"/>
  <c r="U26" i="4"/>
  <c r="T30" i="4"/>
  <c r="U30" i="4"/>
  <c r="T34" i="4"/>
  <c r="U34" i="4"/>
  <c r="T38" i="4"/>
  <c r="U38" i="4"/>
  <c r="T42" i="4"/>
  <c r="U42" i="4"/>
  <c r="T58" i="4"/>
  <c r="U58" i="4"/>
  <c r="T62" i="4"/>
  <c r="U62" i="4"/>
  <c r="T66" i="4"/>
  <c r="U66" i="4"/>
  <c r="T70" i="4"/>
  <c r="U70" i="4"/>
  <c r="T74" i="4"/>
  <c r="U74" i="4"/>
  <c r="T78" i="4"/>
  <c r="U78" i="4"/>
  <c r="T82" i="4"/>
  <c r="U82" i="4"/>
  <c r="T101" i="4"/>
  <c r="U101" i="4"/>
  <c r="U115" i="4"/>
  <c r="T115" i="4"/>
  <c r="T110" i="4"/>
  <c r="U110" i="4"/>
  <c r="T126" i="4"/>
  <c r="U126" i="4"/>
  <c r="U132" i="4"/>
  <c r="T132" i="4"/>
  <c r="T151" i="4"/>
  <c r="U151" i="4"/>
  <c r="T161" i="4"/>
  <c r="U161" i="4"/>
  <c r="U111" i="4"/>
  <c r="T111" i="4"/>
  <c r="T127" i="4"/>
  <c r="U127" i="4"/>
  <c r="U142" i="4"/>
  <c r="T142" i="4"/>
  <c r="T147" i="4"/>
  <c r="U147" i="4"/>
  <c r="T117" i="4"/>
  <c r="U117" i="4"/>
  <c r="U140" i="4"/>
  <c r="T140" i="4"/>
  <c r="T145" i="4"/>
  <c r="U145" i="4"/>
  <c r="T149" i="4"/>
  <c r="U149" i="4"/>
  <c r="T163" i="4"/>
  <c r="U163" i="4"/>
  <c r="R111" i="3"/>
  <c r="T111" i="3" s="1"/>
  <c r="U111" i="3" s="1"/>
  <c r="R116" i="3"/>
  <c r="T116" i="3" s="1"/>
  <c r="U116" i="3" s="1"/>
  <c r="R105" i="3"/>
  <c r="T105" i="3" s="1"/>
  <c r="U105" i="3" s="1"/>
  <c r="R117" i="3"/>
  <c r="T117" i="3" s="1"/>
  <c r="U117" i="3" s="1"/>
  <c r="R96" i="3"/>
  <c r="T96" i="3" s="1"/>
  <c r="U96" i="3" s="1"/>
  <c r="P111" i="3"/>
  <c r="S114" i="3"/>
  <c r="S105" i="3"/>
  <c r="P117" i="3"/>
  <c r="R108" i="3"/>
  <c r="T108" i="3" s="1"/>
  <c r="U108" i="3" s="1"/>
  <c r="S96" i="3"/>
  <c r="S101" i="3"/>
  <c r="R92" i="3"/>
  <c r="T92" i="3" s="1"/>
  <c r="U92" i="3" s="1"/>
  <c r="P107" i="3"/>
  <c r="R103" i="3"/>
  <c r="T103" i="3" s="1"/>
  <c r="U103" i="3" s="1"/>
  <c r="S93" i="3"/>
  <c r="P103" i="3"/>
  <c r="R93" i="3"/>
  <c r="T93" i="3" s="1"/>
  <c r="U93" i="3" s="1"/>
  <c r="S92" i="3"/>
  <c r="P93" i="3"/>
  <c r="R110" i="3"/>
  <c r="T110" i="3" s="1"/>
  <c r="U110" i="3" s="1"/>
  <c r="P97" i="3"/>
  <c r="P95" i="3"/>
  <c r="S107" i="3"/>
  <c r="P115" i="3"/>
  <c r="S103" i="3"/>
  <c r="S111" i="3"/>
  <c r="R114" i="3"/>
  <c r="T114" i="3" s="1"/>
  <c r="U114" i="3" s="1"/>
  <c r="S117" i="3"/>
  <c r="S108" i="3"/>
  <c r="S97" i="3"/>
  <c r="P101" i="3"/>
  <c r="P92" i="3"/>
  <c r="R98" i="3"/>
  <c r="T98" i="3" s="1"/>
  <c r="U98" i="3" s="1"/>
  <c r="S98" i="3"/>
  <c r="S94" i="3"/>
  <c r="R109" i="3"/>
  <c r="T109" i="3" s="1"/>
  <c r="U109" i="3" s="1"/>
  <c r="R101" i="3"/>
  <c r="T101" i="3" s="1"/>
  <c r="U101" i="3" s="1"/>
  <c r="S113" i="3"/>
  <c r="P114" i="3"/>
  <c r="S110" i="3"/>
  <c r="P108" i="3"/>
  <c r="R97" i="3"/>
  <c r="T97" i="3" s="1"/>
  <c r="U97" i="3" s="1"/>
  <c r="R94" i="3"/>
  <c r="T94" i="3" s="1"/>
  <c r="U94" i="3" s="1"/>
  <c r="S95" i="3"/>
  <c r="S112" i="3"/>
  <c r="S104" i="3"/>
  <c r="P106" i="3"/>
  <c r="P113" i="3"/>
  <c r="P98" i="3"/>
  <c r="R107" i="3"/>
  <c r="T107" i="3" s="1"/>
  <c r="U107" i="3" s="1"/>
  <c r="R113" i="3"/>
  <c r="T113" i="3" s="1"/>
  <c r="U113" i="3" s="1"/>
  <c r="R112" i="3"/>
  <c r="T112" i="3" s="1"/>
  <c r="U112" i="3" s="1"/>
  <c r="S102" i="3"/>
  <c r="P110" i="3"/>
  <c r="R104" i="3"/>
  <c r="T104" i="3" s="1"/>
  <c r="U104" i="3" s="1"/>
  <c r="S99" i="3"/>
  <c r="P94" i="3"/>
  <c r="S106" i="3"/>
  <c r="R95" i="3"/>
  <c r="T95" i="3" s="1"/>
  <c r="U95" i="3" s="1"/>
  <c r="P116" i="3"/>
  <c r="P112" i="3"/>
  <c r="R102" i="3"/>
  <c r="T102" i="3" s="1"/>
  <c r="U102" i="3" s="1"/>
  <c r="S115" i="3"/>
  <c r="P104" i="3"/>
  <c r="R99" i="3"/>
  <c r="T99" i="3" s="1"/>
  <c r="U99" i="3" s="1"/>
  <c r="S109" i="3"/>
  <c r="R106" i="3"/>
  <c r="T106" i="3" s="1"/>
  <c r="U106" i="3" s="1"/>
  <c r="P100" i="3"/>
  <c r="S116" i="3"/>
  <c r="P105" i="3"/>
  <c r="P102" i="3"/>
  <c r="R115" i="3"/>
  <c r="T115" i="3" s="1"/>
  <c r="U115" i="3" s="1"/>
  <c r="P96" i="3"/>
  <c r="P99" i="3"/>
  <c r="S100" i="3"/>
  <c r="P109" i="3"/>
  <c r="R100" i="3"/>
  <c r="T100" i="3" s="1"/>
  <c r="U100" i="3" s="1"/>
  <c r="O2" i="4"/>
  <c r="P58" i="3"/>
  <c r="P65" i="3"/>
  <c r="R56" i="3"/>
  <c r="T56" i="3" s="1"/>
  <c r="U56" i="3" s="1"/>
  <c r="P78" i="3"/>
  <c r="S32" i="3"/>
  <c r="P60" i="3"/>
  <c r="R50" i="3"/>
  <c r="T50" i="3" s="1"/>
  <c r="U50" i="3" s="1"/>
  <c r="R52" i="3"/>
  <c r="T52" i="3" s="1"/>
  <c r="U52" i="3" s="1"/>
  <c r="P24" i="3"/>
  <c r="P39" i="3"/>
  <c r="P22" i="3"/>
  <c r="R9" i="3"/>
  <c r="T9" i="3" s="1"/>
  <c r="U9" i="3" s="1"/>
  <c r="S26" i="3"/>
  <c r="P48" i="3"/>
  <c r="R34" i="3"/>
  <c r="T34" i="3" s="1"/>
  <c r="U34" i="3" s="1"/>
  <c r="S45" i="3"/>
  <c r="P67" i="3"/>
  <c r="R46" i="3"/>
  <c r="T46" i="3" s="1"/>
  <c r="U46" i="3" s="1"/>
  <c r="S54" i="3"/>
  <c r="P38" i="3"/>
  <c r="P88" i="3"/>
  <c r="R83" i="3"/>
  <c r="T83" i="3" s="1"/>
  <c r="U83" i="3" s="1"/>
  <c r="S65" i="3"/>
  <c r="R32" i="3"/>
  <c r="T32" i="3" s="1"/>
  <c r="U32" i="3" s="1"/>
  <c r="R60" i="3"/>
  <c r="T60" i="3" s="1"/>
  <c r="U60" i="3" s="1"/>
  <c r="S63" i="3"/>
  <c r="S24" i="3"/>
  <c r="S22" i="3"/>
  <c r="R17" i="3"/>
  <c r="T17" i="3" s="1"/>
  <c r="U17" i="3" s="1"/>
  <c r="P9" i="3"/>
  <c r="R26" i="3"/>
  <c r="T26" i="3" s="1"/>
  <c r="U26" i="3" s="1"/>
  <c r="R36" i="3"/>
  <c r="T36" i="3" s="1"/>
  <c r="U36" i="3" s="1"/>
  <c r="S48" i="3"/>
  <c r="P34" i="3"/>
  <c r="R45" i="3"/>
  <c r="T45" i="3" s="1"/>
  <c r="U45" i="3" s="1"/>
  <c r="P46" i="3"/>
  <c r="R54" i="3"/>
  <c r="T54" i="3" s="1"/>
  <c r="U54" i="3" s="1"/>
  <c r="S38" i="3"/>
  <c r="R62" i="3"/>
  <c r="T62" i="3" s="1"/>
  <c r="U62" i="3" s="1"/>
  <c r="R65" i="3"/>
  <c r="T65" i="3" s="1"/>
  <c r="U65" i="3" s="1"/>
  <c r="S89" i="3"/>
  <c r="S60" i="3"/>
  <c r="R63" i="3"/>
  <c r="T63" i="3" s="1"/>
  <c r="U63" i="3" s="1"/>
  <c r="S28" i="3"/>
  <c r="R24" i="3"/>
  <c r="T24" i="3" s="1"/>
  <c r="U24" i="3" s="1"/>
  <c r="R55" i="3"/>
  <c r="T55" i="3" s="1"/>
  <c r="U55" i="3" s="1"/>
  <c r="R22" i="3"/>
  <c r="T22" i="3" s="1"/>
  <c r="U22" i="3" s="1"/>
  <c r="P17" i="3"/>
  <c r="P26" i="3"/>
  <c r="P36" i="3"/>
  <c r="R47" i="3"/>
  <c r="T47" i="3" s="1"/>
  <c r="U47" i="3" s="1"/>
  <c r="R48" i="3"/>
  <c r="T48" i="3" s="1"/>
  <c r="U48" i="3" s="1"/>
  <c r="P44" i="3"/>
  <c r="S34" i="3"/>
  <c r="S72" i="3"/>
  <c r="P11" i="3"/>
  <c r="R79" i="3"/>
  <c r="T79" i="3" s="1"/>
  <c r="U79" i="3" s="1"/>
  <c r="R38" i="3"/>
  <c r="T38" i="3" s="1"/>
  <c r="U38" i="3" s="1"/>
  <c r="S15" i="3"/>
  <c r="P62" i="3"/>
  <c r="S84" i="3"/>
  <c r="P89" i="3"/>
  <c r="S76" i="3"/>
  <c r="P63" i="3"/>
  <c r="R28" i="3"/>
  <c r="T28" i="3" s="1"/>
  <c r="U28" i="3" s="1"/>
  <c r="P55" i="3"/>
  <c r="S17" i="3"/>
  <c r="S36" i="3"/>
  <c r="S47" i="3"/>
  <c r="S30" i="3"/>
  <c r="S44" i="3"/>
  <c r="S57" i="3"/>
  <c r="R72" i="3"/>
  <c r="T72" i="3" s="1"/>
  <c r="U72" i="3" s="1"/>
  <c r="S11" i="3"/>
  <c r="S79" i="3"/>
  <c r="S10" i="3"/>
  <c r="R15" i="3"/>
  <c r="T15" i="3" s="1"/>
  <c r="U15" i="3" s="1"/>
  <c r="R43" i="3"/>
  <c r="T43" i="3" s="1"/>
  <c r="U43" i="3" s="1"/>
  <c r="S62" i="3"/>
  <c r="R20" i="3"/>
  <c r="T20" i="3" s="1"/>
  <c r="U20" i="3" s="1"/>
  <c r="P84" i="3"/>
  <c r="R89" i="3"/>
  <c r="T89" i="3" s="1"/>
  <c r="U89" i="3" s="1"/>
  <c r="P76" i="3"/>
  <c r="P28" i="3"/>
  <c r="S55" i="3"/>
  <c r="S18" i="3"/>
  <c r="P3" i="3"/>
  <c r="P47" i="3"/>
  <c r="P30" i="3"/>
  <c r="R44" i="3"/>
  <c r="T44" i="3" s="1"/>
  <c r="U44" i="3" s="1"/>
  <c r="P71" i="3"/>
  <c r="S51" i="3"/>
  <c r="R57" i="3"/>
  <c r="T57" i="3" s="1"/>
  <c r="U57" i="3" s="1"/>
  <c r="P72" i="3"/>
  <c r="R11" i="3"/>
  <c r="T11" i="3" s="1"/>
  <c r="U11" i="3" s="1"/>
  <c r="S90" i="3"/>
  <c r="P79" i="3"/>
  <c r="S7" i="3"/>
  <c r="R10" i="3"/>
  <c r="T10" i="3" s="1"/>
  <c r="U10" i="3" s="1"/>
  <c r="P15" i="3"/>
  <c r="S43" i="3"/>
  <c r="S40" i="3"/>
  <c r="R81" i="3"/>
  <c r="T81" i="3" s="1"/>
  <c r="U81" i="3" s="1"/>
  <c r="P23" i="3"/>
  <c r="P87" i="3"/>
  <c r="P66" i="3"/>
  <c r="P80" i="3"/>
  <c r="R86" i="3"/>
  <c r="T86" i="3" s="1"/>
  <c r="U86" i="3" s="1"/>
  <c r="R91" i="3"/>
  <c r="T91" i="3" s="1"/>
  <c r="U91" i="3" s="1"/>
  <c r="R59" i="3"/>
  <c r="T59" i="3" s="1"/>
  <c r="U59" i="3" s="1"/>
  <c r="S20" i="3"/>
  <c r="R84" i="3"/>
  <c r="T84" i="3" s="1"/>
  <c r="U84" i="3" s="1"/>
  <c r="R76" i="3"/>
  <c r="T76" i="3" s="1"/>
  <c r="U76" i="3" s="1"/>
  <c r="R41" i="3"/>
  <c r="T41" i="3" s="1"/>
  <c r="U41" i="3" s="1"/>
  <c r="R18" i="3"/>
  <c r="T18" i="3" s="1"/>
  <c r="U18" i="3" s="1"/>
  <c r="S3" i="3"/>
  <c r="P74" i="3"/>
  <c r="R30" i="3"/>
  <c r="T30" i="3" s="1"/>
  <c r="U30" i="3" s="1"/>
  <c r="S70" i="3"/>
  <c r="S71" i="3"/>
  <c r="R51" i="3"/>
  <c r="T51" i="3" s="1"/>
  <c r="U51" i="3" s="1"/>
  <c r="P57" i="3"/>
  <c r="R90" i="3"/>
  <c r="T90" i="3" s="1"/>
  <c r="U90" i="3" s="1"/>
  <c r="R7" i="3"/>
  <c r="T7" i="3" s="1"/>
  <c r="U7" i="3" s="1"/>
  <c r="P10" i="3"/>
  <c r="S85" i="3"/>
  <c r="P43" i="3"/>
  <c r="P40" i="3"/>
  <c r="S87" i="3"/>
  <c r="S58" i="3"/>
  <c r="S56" i="3"/>
  <c r="P20" i="3"/>
  <c r="R78" i="3"/>
  <c r="T78" i="3" s="1"/>
  <c r="U78" i="3" s="1"/>
  <c r="P50" i="3"/>
  <c r="P52" i="3"/>
  <c r="S39" i="3"/>
  <c r="P41" i="3"/>
  <c r="P18" i="3"/>
  <c r="R3" i="3"/>
  <c r="T3" i="3" s="1"/>
  <c r="U3" i="3" s="1"/>
  <c r="S74" i="3"/>
  <c r="P70" i="3"/>
  <c r="R71" i="3"/>
  <c r="T71" i="3" s="1"/>
  <c r="U71" i="3" s="1"/>
  <c r="S67" i="3"/>
  <c r="P51" i="3"/>
  <c r="P90" i="3"/>
  <c r="R88" i="3"/>
  <c r="T88" i="3" s="1"/>
  <c r="U88" i="3" s="1"/>
  <c r="P7" i="3"/>
  <c r="R85" i="3"/>
  <c r="T85" i="3" s="1"/>
  <c r="U85" i="3" s="1"/>
  <c r="R40" i="3"/>
  <c r="T40" i="3" s="1"/>
  <c r="U40" i="3" s="1"/>
  <c r="R58" i="3"/>
  <c r="T58" i="3" s="1"/>
  <c r="U58" i="3" s="1"/>
  <c r="P56" i="3"/>
  <c r="S78" i="3"/>
  <c r="P32" i="3"/>
  <c r="S50" i="3"/>
  <c r="S52" i="3"/>
  <c r="R39" i="3"/>
  <c r="T39" i="3" s="1"/>
  <c r="U39" i="3" s="1"/>
  <c r="S41" i="3"/>
  <c r="S9" i="3"/>
  <c r="R74" i="3"/>
  <c r="T74" i="3" s="1"/>
  <c r="U74" i="3" s="1"/>
  <c r="R70" i="3"/>
  <c r="T70" i="3" s="1"/>
  <c r="U70" i="3" s="1"/>
  <c r="P45" i="3"/>
  <c r="R67" i="3"/>
  <c r="T67" i="3" s="1"/>
  <c r="U67" i="3" s="1"/>
  <c r="S46" i="3"/>
  <c r="P54" i="3"/>
  <c r="S88" i="3"/>
  <c r="P85" i="3"/>
  <c r="P83" i="3"/>
  <c r="P49" i="3"/>
  <c r="R12" i="3"/>
  <c r="T12" i="3" s="1"/>
  <c r="U12" i="3" s="1"/>
  <c r="R87" i="3"/>
  <c r="T87" i="3" s="1"/>
  <c r="U87" i="3" s="1"/>
  <c r="P16" i="3"/>
  <c r="S53" i="3"/>
  <c r="P86" i="3"/>
  <c r="P68" i="3"/>
  <c r="S69" i="3"/>
  <c r="P73" i="3"/>
  <c r="P31" i="3"/>
  <c r="P6" i="3"/>
  <c r="P25" i="3"/>
  <c r="R13" i="3"/>
  <c r="T13" i="3" s="1"/>
  <c r="U13" i="3" s="1"/>
  <c r="R66" i="3"/>
  <c r="T66" i="3" s="1"/>
  <c r="U66" i="3" s="1"/>
  <c r="S16" i="3"/>
  <c r="R53" i="3"/>
  <c r="T53" i="3" s="1"/>
  <c r="U53" i="3" s="1"/>
  <c r="S86" i="3"/>
  <c r="S12" i="3"/>
  <c r="R61" i="3"/>
  <c r="T61" i="3" s="1"/>
  <c r="U61" i="3" s="1"/>
  <c r="R69" i="3"/>
  <c r="T69" i="3" s="1"/>
  <c r="U69" i="3" s="1"/>
  <c r="P5" i="3"/>
  <c r="P33" i="3"/>
  <c r="S31" i="3"/>
  <c r="R35" i="3"/>
  <c r="T35" i="3" s="1"/>
  <c r="U35" i="3" s="1"/>
  <c r="S75" i="3"/>
  <c r="P81" i="3"/>
  <c r="P13" i="3"/>
  <c r="S66" i="3"/>
  <c r="R49" i="3"/>
  <c r="T49" i="3" s="1"/>
  <c r="U49" i="3" s="1"/>
  <c r="R16" i="3"/>
  <c r="T16" i="3" s="1"/>
  <c r="U16" i="3" s="1"/>
  <c r="R77" i="3"/>
  <c r="T77" i="3" s="1"/>
  <c r="U77" i="3" s="1"/>
  <c r="P12" i="3"/>
  <c r="P59" i="3"/>
  <c r="S61" i="3"/>
  <c r="S5" i="3"/>
  <c r="S33" i="3"/>
  <c r="P8" i="3"/>
  <c r="R31" i="3"/>
  <c r="T31" i="3" s="1"/>
  <c r="U31" i="3" s="1"/>
  <c r="P35" i="3"/>
  <c r="R42" i="3"/>
  <c r="T42" i="3" s="1"/>
  <c r="U42" i="3" s="1"/>
  <c r="P19" i="3"/>
  <c r="S81" i="3"/>
  <c r="S13" i="3"/>
  <c r="S49" i="3"/>
  <c r="P77" i="3"/>
  <c r="P82" i="3"/>
  <c r="S59" i="3"/>
  <c r="P61" i="3"/>
  <c r="R5" i="3"/>
  <c r="T5" i="3" s="1"/>
  <c r="U5" i="3" s="1"/>
  <c r="R33" i="3"/>
  <c r="T33" i="3" s="1"/>
  <c r="U33" i="3" s="1"/>
  <c r="S8" i="3"/>
  <c r="S35" i="3"/>
  <c r="R29" i="3"/>
  <c r="T29" i="3" s="1"/>
  <c r="U29" i="3" s="1"/>
  <c r="P42" i="3"/>
  <c r="S19" i="3"/>
  <c r="S14" i="3"/>
  <c r="P14" i="3"/>
  <c r="S77" i="3"/>
  <c r="S82" i="3"/>
  <c r="R8" i="3"/>
  <c r="T8" i="3" s="1"/>
  <c r="U8" i="3" s="1"/>
  <c r="S4" i="3"/>
  <c r="P29" i="3"/>
  <c r="S42" i="3"/>
  <c r="R19" i="3"/>
  <c r="T19" i="3" s="1"/>
  <c r="U19" i="3" s="1"/>
  <c r="R14" i="3"/>
  <c r="T14" i="3" s="1"/>
  <c r="U14" i="3" s="1"/>
  <c r="S83" i="3"/>
  <c r="R27" i="3"/>
  <c r="T27" i="3" s="1"/>
  <c r="U27" i="3" s="1"/>
  <c r="R37" i="3"/>
  <c r="T37" i="3" s="1"/>
  <c r="U37" i="3" s="1"/>
  <c r="R82" i="3"/>
  <c r="T82" i="3" s="1"/>
  <c r="U82" i="3" s="1"/>
  <c r="R64" i="3"/>
  <c r="T64" i="3" s="1"/>
  <c r="U64" i="3" s="1"/>
  <c r="P21" i="3"/>
  <c r="R4" i="3"/>
  <c r="T4" i="3" s="1"/>
  <c r="U4" i="3" s="1"/>
  <c r="S29" i="3"/>
  <c r="R25" i="3"/>
  <c r="T25" i="3" s="1"/>
  <c r="U25" i="3" s="1"/>
  <c r="S23" i="3"/>
  <c r="P27" i="3"/>
  <c r="P37" i="3"/>
  <c r="S80" i="3"/>
  <c r="P91" i="3"/>
  <c r="S68" i="3"/>
  <c r="P64" i="3"/>
  <c r="S73" i="3"/>
  <c r="S6" i="3"/>
  <c r="S21" i="3"/>
  <c r="P4" i="3"/>
  <c r="R23" i="3"/>
  <c r="T23" i="3" s="1"/>
  <c r="U23" i="3" s="1"/>
  <c r="S27" i="3"/>
  <c r="S37" i="3"/>
  <c r="P53" i="3"/>
  <c r="R80" i="3"/>
  <c r="T80" i="3" s="1"/>
  <c r="U80" i="3" s="1"/>
  <c r="S91" i="3"/>
  <c r="R68" i="3"/>
  <c r="T68" i="3" s="1"/>
  <c r="U68" i="3" s="1"/>
  <c r="P69" i="3"/>
  <c r="S64" i="3"/>
  <c r="R73" i="3"/>
  <c r="T73" i="3" s="1"/>
  <c r="U73" i="3" s="1"/>
  <c r="R6" i="3"/>
  <c r="T6" i="3" s="1"/>
  <c r="U6" i="3" s="1"/>
  <c r="R21" i="3"/>
  <c r="T21" i="3" s="1"/>
  <c r="U21" i="3" s="1"/>
  <c r="R75" i="3"/>
  <c r="T75" i="3" s="1"/>
  <c r="U75" i="3" s="1"/>
  <c r="S25" i="3"/>
  <c r="P75" i="3"/>
  <c r="P2" i="4"/>
  <c r="R2" i="4" s="1"/>
  <c r="S2" i="4" s="1"/>
  <c r="R2" i="3"/>
  <c r="T2" i="3" s="1"/>
  <c r="U2" i="3" s="1"/>
  <c r="P2" i="3"/>
  <c r="S2" i="3"/>
  <c r="Q2" i="4"/>
  <c r="V305" i="3" l="1"/>
  <c r="W305" i="3"/>
  <c r="W312" i="3"/>
  <c r="V312" i="3"/>
  <c r="W298" i="3"/>
  <c r="V298" i="3"/>
  <c r="V389" i="3"/>
  <c r="W389" i="3"/>
  <c r="W352" i="3"/>
  <c r="V352" i="3"/>
  <c r="W390" i="3"/>
  <c r="V390" i="3"/>
  <c r="W395" i="3"/>
  <c r="V395" i="3"/>
  <c r="W327" i="3"/>
  <c r="V327" i="3"/>
  <c r="W375" i="3"/>
  <c r="V375" i="3"/>
  <c r="W347" i="3"/>
  <c r="V347" i="3"/>
  <c r="V391" i="3"/>
  <c r="W391" i="3"/>
  <c r="W356" i="3"/>
  <c r="V356" i="3"/>
  <c r="W338" i="3"/>
  <c r="V338" i="3"/>
  <c r="V332" i="3"/>
  <c r="W332" i="3"/>
  <c r="V307" i="3"/>
  <c r="W307" i="3"/>
  <c r="W357" i="3"/>
  <c r="V357" i="3"/>
  <c r="W330" i="3"/>
  <c r="V330" i="3"/>
  <c r="W379" i="3"/>
  <c r="V379" i="3"/>
  <c r="W306" i="3"/>
  <c r="V306" i="3"/>
  <c r="W313" i="3"/>
  <c r="V313" i="3"/>
  <c r="W345" i="3"/>
  <c r="V345" i="3"/>
  <c r="W317" i="3"/>
  <c r="V317" i="3"/>
  <c r="V385" i="3"/>
  <c r="W385" i="3"/>
  <c r="W388" i="3"/>
  <c r="V388" i="3"/>
  <c r="W311" i="3"/>
  <c r="V311" i="3"/>
  <c r="V318" i="3"/>
  <c r="W318" i="3"/>
  <c r="W301" i="3"/>
  <c r="V301" i="3"/>
  <c r="W310" i="3"/>
  <c r="V310" i="3"/>
  <c r="V397" i="3"/>
  <c r="W397" i="3"/>
  <c r="W392" i="3"/>
  <c r="V392" i="3"/>
  <c r="W349" i="3"/>
  <c r="V349" i="3"/>
  <c r="W328" i="3"/>
  <c r="V328" i="3"/>
  <c r="V377" i="3"/>
  <c r="W377" i="3"/>
  <c r="W367" i="3"/>
  <c r="V367" i="3"/>
  <c r="W326" i="3"/>
  <c r="V326" i="3"/>
  <c r="W358" i="3"/>
  <c r="V358" i="3"/>
  <c r="W308" i="3"/>
  <c r="V308" i="3"/>
  <c r="W396" i="3"/>
  <c r="V396" i="3"/>
  <c r="W363" i="3"/>
  <c r="V363" i="3"/>
  <c r="W303" i="3"/>
  <c r="V303" i="3"/>
  <c r="V329" i="3"/>
  <c r="W329" i="3"/>
  <c r="W372" i="3"/>
  <c r="V372" i="3"/>
  <c r="W378" i="3"/>
  <c r="V378" i="3"/>
  <c r="W320" i="3"/>
  <c r="V320" i="3"/>
  <c r="W319" i="3"/>
  <c r="V319" i="3"/>
  <c r="W400" i="3"/>
  <c r="V400" i="3"/>
  <c r="W361" i="3"/>
  <c r="V361" i="3"/>
  <c r="V373" i="3"/>
  <c r="W373" i="3"/>
  <c r="W337" i="3"/>
  <c r="V337" i="3"/>
  <c r="V302" i="3"/>
  <c r="W302" i="3"/>
  <c r="W316" i="3"/>
  <c r="V316" i="3"/>
  <c r="W351" i="3"/>
  <c r="V351" i="3"/>
  <c r="W333" i="3"/>
  <c r="V333" i="3"/>
  <c r="W315" i="3"/>
  <c r="V315" i="3"/>
  <c r="W331" i="3"/>
  <c r="V331" i="3"/>
  <c r="V323" i="3"/>
  <c r="W323" i="3"/>
  <c r="V342" i="3"/>
  <c r="W342" i="3"/>
  <c r="W365" i="3"/>
  <c r="V365" i="3"/>
  <c r="W374" i="3"/>
  <c r="V374" i="3"/>
  <c r="W339" i="3"/>
  <c r="V339" i="3"/>
  <c r="W398" i="3"/>
  <c r="V398" i="3"/>
  <c r="W322" i="3"/>
  <c r="V322" i="3"/>
  <c r="V366" i="3"/>
  <c r="W366" i="3"/>
  <c r="V321" i="3"/>
  <c r="W321" i="3"/>
  <c r="W376" i="3"/>
  <c r="V376" i="3"/>
  <c r="V393" i="3"/>
  <c r="W393" i="3"/>
  <c r="W299" i="3"/>
  <c r="V299" i="3"/>
  <c r="W325" i="3"/>
  <c r="V325" i="3"/>
  <c r="W336" i="3"/>
  <c r="V336" i="3"/>
  <c r="W304" i="3"/>
  <c r="V304" i="3"/>
  <c r="W343" i="3"/>
  <c r="V343" i="3"/>
  <c r="W354" i="3"/>
  <c r="V354" i="3"/>
  <c r="W344" i="3"/>
  <c r="V344" i="3"/>
  <c r="W348" i="3"/>
  <c r="V348" i="3"/>
  <c r="V369" i="3"/>
  <c r="W369" i="3"/>
  <c r="W340" i="3"/>
  <c r="V340" i="3"/>
  <c r="V309" i="3"/>
  <c r="W309" i="3"/>
  <c r="W383" i="3"/>
  <c r="V383" i="3"/>
  <c r="W394" i="3"/>
  <c r="V394" i="3"/>
  <c r="W371" i="3"/>
  <c r="V371" i="3"/>
  <c r="W314" i="3"/>
  <c r="V314" i="3"/>
  <c r="W350" i="3"/>
  <c r="V350" i="3"/>
  <c r="W360" i="3"/>
  <c r="V360" i="3"/>
  <c r="W334" i="3"/>
  <c r="V334" i="3"/>
  <c r="V335" i="3"/>
  <c r="W335" i="3"/>
  <c r="W387" i="3"/>
  <c r="V387" i="3"/>
  <c r="W386" i="3"/>
  <c r="V386" i="3"/>
  <c r="W364" i="3"/>
  <c r="V364" i="3"/>
  <c r="W384" i="3"/>
  <c r="V384" i="3"/>
  <c r="V381" i="3"/>
  <c r="W381" i="3"/>
  <c r="V355" i="3"/>
  <c r="W355" i="3"/>
  <c r="W346" i="3"/>
  <c r="V346" i="3"/>
  <c r="W341" i="3"/>
  <c r="V341" i="3"/>
  <c r="V359" i="3"/>
  <c r="W359" i="3"/>
  <c r="V353" i="3"/>
  <c r="W353" i="3"/>
  <c r="W368" i="3"/>
  <c r="V368" i="3"/>
  <c r="W324" i="3"/>
  <c r="V324" i="3"/>
  <c r="W399" i="3"/>
  <c r="V399" i="3"/>
  <c r="W300" i="3"/>
  <c r="V300" i="3"/>
  <c r="W382" i="3"/>
  <c r="V382" i="3"/>
  <c r="W380" i="3"/>
  <c r="V380" i="3"/>
  <c r="W370" i="3"/>
  <c r="V370" i="3"/>
  <c r="W362" i="3"/>
  <c r="V362" i="3"/>
  <c r="V286" i="3"/>
  <c r="W286" i="3"/>
  <c r="W283" i="3"/>
  <c r="V283" i="3"/>
  <c r="W279" i="3"/>
  <c r="V279" i="3"/>
  <c r="V268" i="3"/>
  <c r="W268" i="3"/>
  <c r="W273" i="3"/>
  <c r="V273" i="3"/>
  <c r="W278" i="3"/>
  <c r="V278" i="3"/>
  <c r="W289" i="3"/>
  <c r="V289" i="3"/>
  <c r="W275" i="3"/>
  <c r="V275" i="3"/>
  <c r="W297" i="3"/>
  <c r="V297" i="3"/>
  <c r="V271" i="3"/>
  <c r="W271" i="3"/>
  <c r="W267" i="3"/>
  <c r="V267" i="3"/>
  <c r="V292" i="3"/>
  <c r="W292" i="3"/>
  <c r="V274" i="3"/>
  <c r="W274" i="3"/>
  <c r="W285" i="3"/>
  <c r="V285" i="3"/>
  <c r="W295" i="3"/>
  <c r="V295" i="3"/>
  <c r="V290" i="3"/>
  <c r="W290" i="3"/>
  <c r="W291" i="3"/>
  <c r="V291" i="3"/>
  <c r="W287" i="3"/>
  <c r="V287" i="3"/>
  <c r="W293" i="3"/>
  <c r="V293" i="3"/>
  <c r="V270" i="3"/>
  <c r="W270" i="3"/>
  <c r="W272" i="3"/>
  <c r="V272" i="3"/>
  <c r="W296" i="3"/>
  <c r="V296" i="3"/>
  <c r="V282" i="3"/>
  <c r="W282" i="3"/>
  <c r="V277" i="3"/>
  <c r="W277" i="3"/>
  <c r="V281" i="3"/>
  <c r="W281" i="3"/>
  <c r="V284" i="3"/>
  <c r="W284" i="3"/>
  <c r="W294" i="3"/>
  <c r="V294" i="3"/>
  <c r="V288" i="3"/>
  <c r="W288" i="3"/>
  <c r="V266" i="3"/>
  <c r="W266" i="3"/>
  <c r="V280" i="3"/>
  <c r="W280" i="3"/>
  <c r="W269" i="3"/>
  <c r="V269" i="3"/>
  <c r="V276" i="3"/>
  <c r="W276" i="3"/>
  <c r="W265" i="3"/>
  <c r="V265" i="3"/>
  <c r="W232" i="3"/>
  <c r="V232" i="3"/>
  <c r="W211" i="3"/>
  <c r="V211" i="3"/>
  <c r="W225" i="3"/>
  <c r="V225" i="3"/>
  <c r="W245" i="3"/>
  <c r="V245" i="3"/>
  <c r="W224" i="3"/>
  <c r="V224" i="3"/>
  <c r="W215" i="3"/>
  <c r="V215" i="3"/>
  <c r="V263" i="3"/>
  <c r="W263" i="3"/>
  <c r="W208" i="3"/>
  <c r="V208" i="3"/>
  <c r="W222" i="3"/>
  <c r="V222" i="3"/>
  <c r="V253" i="3"/>
  <c r="W253" i="3"/>
  <c r="W236" i="3"/>
  <c r="V236" i="3"/>
  <c r="W216" i="3"/>
  <c r="V216" i="3"/>
  <c r="W212" i="3"/>
  <c r="V212" i="3"/>
  <c r="W237" i="3"/>
  <c r="V237" i="3"/>
  <c r="W239" i="3"/>
  <c r="V239" i="3"/>
  <c r="V238" i="3"/>
  <c r="W238" i="3"/>
  <c r="W218" i="3"/>
  <c r="V218" i="3"/>
  <c r="W247" i="3"/>
  <c r="V247" i="3"/>
  <c r="W213" i="3"/>
  <c r="V213" i="3"/>
  <c r="W231" i="3"/>
  <c r="V231" i="3"/>
  <c r="V252" i="3"/>
  <c r="W252" i="3"/>
  <c r="V262" i="3"/>
  <c r="W262" i="3"/>
  <c r="V249" i="3"/>
  <c r="W249" i="3"/>
  <c r="W242" i="3"/>
  <c r="V242" i="3"/>
  <c r="W217" i="3"/>
  <c r="V217" i="3"/>
  <c r="V259" i="3"/>
  <c r="W259" i="3"/>
  <c r="W230" i="3"/>
  <c r="V230" i="3"/>
  <c r="W226" i="3"/>
  <c r="V226" i="3"/>
  <c r="W251" i="3"/>
  <c r="V251" i="3"/>
  <c r="W234" i="3"/>
  <c r="V234" i="3"/>
  <c r="W264" i="3"/>
  <c r="V264" i="3"/>
  <c r="W210" i="3"/>
  <c r="V210" i="3"/>
  <c r="W228" i="3"/>
  <c r="V228" i="3"/>
  <c r="W260" i="3"/>
  <c r="V260" i="3"/>
  <c r="W235" i="3"/>
  <c r="V235" i="3"/>
  <c r="V258" i="3"/>
  <c r="W258" i="3"/>
  <c r="W233" i="3"/>
  <c r="V233" i="3"/>
  <c r="W227" i="3"/>
  <c r="V227" i="3"/>
  <c r="W220" i="3"/>
  <c r="V220" i="3"/>
  <c r="W207" i="3"/>
  <c r="V207" i="3"/>
  <c r="W241" i="3"/>
  <c r="V241" i="3"/>
  <c r="W229" i="3"/>
  <c r="V229" i="3"/>
  <c r="W209" i="3"/>
  <c r="V209" i="3"/>
  <c r="W243" i="3"/>
  <c r="V243" i="3"/>
  <c r="W223" i="3"/>
  <c r="V223" i="3"/>
  <c r="W256" i="3"/>
  <c r="V256" i="3"/>
  <c r="W244" i="3"/>
  <c r="V244" i="3"/>
  <c r="W221" i="3"/>
  <c r="V221" i="3"/>
  <c r="V261" i="3"/>
  <c r="W261" i="3"/>
  <c r="V257" i="3"/>
  <c r="W257" i="3"/>
  <c r="V240" i="3"/>
  <c r="W240" i="3"/>
  <c r="V254" i="3"/>
  <c r="W254" i="3"/>
  <c r="W248" i="3"/>
  <c r="V248" i="3"/>
  <c r="V255" i="3"/>
  <c r="W255" i="3"/>
  <c r="W250" i="3"/>
  <c r="V250" i="3"/>
  <c r="W219" i="3"/>
  <c r="V219" i="3"/>
  <c r="W214" i="3"/>
  <c r="V214" i="3"/>
  <c r="V246" i="3"/>
  <c r="W246" i="3"/>
  <c r="V143" i="3"/>
  <c r="W143" i="3"/>
  <c r="V166" i="3"/>
  <c r="W166" i="3"/>
  <c r="W169" i="3"/>
  <c r="V169" i="3"/>
  <c r="W172" i="3"/>
  <c r="V172" i="3"/>
  <c r="V178" i="3"/>
  <c r="W178" i="3"/>
  <c r="V148" i="3"/>
  <c r="W148" i="3"/>
  <c r="V206" i="3"/>
  <c r="W206" i="3"/>
  <c r="W199" i="3"/>
  <c r="V199" i="3"/>
  <c r="W136" i="3"/>
  <c r="V136" i="3"/>
  <c r="W191" i="3"/>
  <c r="V191" i="3"/>
  <c r="V146" i="3"/>
  <c r="W146" i="3"/>
  <c r="V201" i="3"/>
  <c r="W201" i="3"/>
  <c r="V177" i="3"/>
  <c r="W177" i="3"/>
  <c r="W134" i="3"/>
  <c r="V134" i="3"/>
  <c r="W192" i="3"/>
  <c r="V192" i="3"/>
  <c r="V137" i="3"/>
  <c r="W137" i="3"/>
  <c r="W183" i="3"/>
  <c r="V183" i="3"/>
  <c r="V205" i="3"/>
  <c r="W205" i="3"/>
  <c r="W188" i="3"/>
  <c r="V188" i="3"/>
  <c r="W132" i="3"/>
  <c r="V132" i="3"/>
  <c r="W174" i="3"/>
  <c r="V174" i="3"/>
  <c r="V193" i="3"/>
  <c r="W193" i="3"/>
  <c r="W203" i="3"/>
  <c r="V203" i="3"/>
  <c r="V121" i="3"/>
  <c r="W121" i="3"/>
  <c r="V189" i="3"/>
  <c r="W189" i="3"/>
  <c r="V119" i="3"/>
  <c r="W119" i="3"/>
  <c r="V160" i="3"/>
  <c r="W160" i="3"/>
  <c r="W164" i="3"/>
  <c r="V164" i="3"/>
  <c r="V163" i="3"/>
  <c r="W163" i="3"/>
  <c r="W165" i="3"/>
  <c r="V165" i="3"/>
  <c r="W200" i="3"/>
  <c r="V200" i="3"/>
  <c r="W161" i="3"/>
  <c r="V161" i="3"/>
  <c r="W149" i="3"/>
  <c r="V149" i="3"/>
  <c r="W120" i="3"/>
  <c r="V120" i="3"/>
  <c r="V127" i="3"/>
  <c r="W127" i="3"/>
  <c r="W195" i="3"/>
  <c r="V195" i="3"/>
  <c r="W171" i="3"/>
  <c r="V171" i="3"/>
  <c r="W154" i="3"/>
  <c r="V154" i="3"/>
  <c r="V155" i="3"/>
  <c r="W155" i="3"/>
  <c r="W184" i="3"/>
  <c r="V184" i="3"/>
  <c r="W153" i="3"/>
  <c r="V153" i="3"/>
  <c r="W170" i="3"/>
  <c r="V170" i="3"/>
  <c r="V180" i="3"/>
  <c r="W180" i="3"/>
  <c r="V126" i="3"/>
  <c r="W126" i="3"/>
  <c r="V198" i="3"/>
  <c r="W198" i="3"/>
  <c r="W204" i="3"/>
  <c r="V204" i="3"/>
  <c r="V179" i="3"/>
  <c r="W179" i="3"/>
  <c r="V186" i="3"/>
  <c r="W186" i="3"/>
  <c r="W152" i="3"/>
  <c r="V152" i="3"/>
  <c r="V123" i="3"/>
  <c r="W123" i="3"/>
  <c r="W158" i="3"/>
  <c r="V158" i="3"/>
  <c r="V125" i="3"/>
  <c r="W125" i="3"/>
  <c r="V142" i="3"/>
  <c r="W142" i="3"/>
  <c r="W196" i="3"/>
  <c r="V196" i="3"/>
  <c r="V175" i="3"/>
  <c r="W175" i="3"/>
  <c r="V181" i="3"/>
  <c r="W181" i="3"/>
  <c r="V133" i="3"/>
  <c r="W133" i="3"/>
  <c r="V173" i="3"/>
  <c r="W173" i="3"/>
  <c r="W118" i="3"/>
  <c r="V118" i="3"/>
  <c r="W156" i="3"/>
  <c r="V156" i="3"/>
  <c r="V182" i="3"/>
  <c r="W182" i="3"/>
  <c r="W138" i="3"/>
  <c r="V138" i="3"/>
  <c r="W150" i="3"/>
  <c r="V150" i="3"/>
  <c r="V135" i="3"/>
  <c r="W135" i="3"/>
  <c r="W168" i="3"/>
  <c r="V168" i="3"/>
  <c r="V141" i="3"/>
  <c r="W141" i="3"/>
  <c r="V124" i="3"/>
  <c r="W124" i="3"/>
  <c r="V190" i="3"/>
  <c r="W190" i="3"/>
  <c r="V144" i="3"/>
  <c r="W144" i="3"/>
  <c r="V159" i="3"/>
  <c r="W159" i="3"/>
  <c r="V167" i="3"/>
  <c r="W167" i="3"/>
  <c r="W130" i="3"/>
  <c r="V130" i="3"/>
  <c r="W140" i="3"/>
  <c r="V140" i="3"/>
  <c r="V197" i="3"/>
  <c r="W197" i="3"/>
  <c r="W187" i="3"/>
  <c r="V187" i="3"/>
  <c r="V151" i="3"/>
  <c r="W151" i="3"/>
  <c r="V122" i="3"/>
  <c r="W122" i="3"/>
  <c r="V185" i="3"/>
  <c r="W185" i="3"/>
  <c r="W145" i="3"/>
  <c r="V145" i="3"/>
  <c r="W157" i="3"/>
  <c r="V157" i="3"/>
  <c r="V139" i="3"/>
  <c r="W139" i="3"/>
  <c r="W176" i="3"/>
  <c r="V176" i="3"/>
  <c r="V194" i="3"/>
  <c r="W194" i="3"/>
  <c r="V202" i="3"/>
  <c r="W202" i="3"/>
  <c r="W129" i="3"/>
  <c r="V129" i="3"/>
  <c r="V147" i="3"/>
  <c r="W147" i="3"/>
  <c r="V162" i="3"/>
  <c r="W162" i="3"/>
  <c r="V131" i="3"/>
  <c r="W131" i="3"/>
  <c r="V128" i="3"/>
  <c r="W128" i="3"/>
  <c r="W115" i="3"/>
  <c r="V115" i="3"/>
  <c r="W99" i="3"/>
  <c r="V99" i="3"/>
  <c r="V107" i="3"/>
  <c r="W107" i="3"/>
  <c r="V94" i="3"/>
  <c r="W94" i="3"/>
  <c r="W109" i="3"/>
  <c r="V109" i="3"/>
  <c r="V103" i="3"/>
  <c r="W103" i="3"/>
  <c r="W97" i="3"/>
  <c r="V97" i="3"/>
  <c r="W110" i="3"/>
  <c r="V110" i="3"/>
  <c r="V92" i="3"/>
  <c r="W92" i="3"/>
  <c r="W96" i="3"/>
  <c r="V96" i="3"/>
  <c r="V100" i="3"/>
  <c r="W100" i="3"/>
  <c r="V102" i="3"/>
  <c r="W102" i="3"/>
  <c r="W104" i="3"/>
  <c r="V104" i="3"/>
  <c r="W114" i="3"/>
  <c r="V114" i="3"/>
  <c r="W117" i="3"/>
  <c r="V117" i="3"/>
  <c r="W98" i="3"/>
  <c r="V98" i="3"/>
  <c r="W105" i="3"/>
  <c r="V105" i="3"/>
  <c r="W93" i="3"/>
  <c r="V93" i="3"/>
  <c r="V108" i="3"/>
  <c r="W108" i="3"/>
  <c r="V116" i="3"/>
  <c r="W116" i="3"/>
  <c r="W106" i="3"/>
  <c r="V106" i="3"/>
  <c r="W95" i="3"/>
  <c r="V95" i="3"/>
  <c r="W112" i="3"/>
  <c r="V112" i="3"/>
  <c r="V111" i="3"/>
  <c r="W111" i="3"/>
  <c r="W113" i="3"/>
  <c r="V113" i="3"/>
  <c r="V101" i="3"/>
  <c r="W101" i="3"/>
  <c r="W57" i="3"/>
  <c r="V57" i="3"/>
  <c r="V56" i="3"/>
  <c r="W56" i="3"/>
  <c r="V3" i="3"/>
  <c r="W3" i="3"/>
  <c r="W60" i="3"/>
  <c r="V60" i="3"/>
  <c r="V61" i="3"/>
  <c r="W61" i="3"/>
  <c r="W59" i="3"/>
  <c r="V59" i="3"/>
  <c r="W80" i="3"/>
  <c r="V80" i="3"/>
  <c r="V23" i="3"/>
  <c r="W23" i="3"/>
  <c r="W37" i="3"/>
  <c r="V37" i="3"/>
  <c r="W14" i="3"/>
  <c r="V14" i="3"/>
  <c r="W8" i="3"/>
  <c r="V8" i="3"/>
  <c r="V16" i="3"/>
  <c r="W16" i="3"/>
  <c r="W87" i="3"/>
  <c r="V87" i="3"/>
  <c r="W18" i="3"/>
  <c r="V18" i="3"/>
  <c r="W84" i="3"/>
  <c r="V84" i="3"/>
  <c r="W81" i="3"/>
  <c r="V81" i="3"/>
  <c r="V10" i="3"/>
  <c r="W10" i="3"/>
  <c r="W89" i="3"/>
  <c r="V89" i="3"/>
  <c r="V28" i="3"/>
  <c r="W28" i="3"/>
  <c r="W79" i="3"/>
  <c r="V79" i="3"/>
  <c r="W62" i="3"/>
  <c r="V62" i="3"/>
  <c r="W46" i="3"/>
  <c r="V46" i="3"/>
  <c r="W82" i="3"/>
  <c r="V82" i="3"/>
  <c r="W19" i="3"/>
  <c r="V19" i="3"/>
  <c r="W33" i="3"/>
  <c r="V33" i="3"/>
  <c r="W49" i="3"/>
  <c r="V49" i="3"/>
  <c r="W69" i="3"/>
  <c r="V69" i="3"/>
  <c r="W53" i="3"/>
  <c r="V53" i="3"/>
  <c r="W13" i="3"/>
  <c r="V13" i="3"/>
  <c r="W88" i="3"/>
  <c r="V88" i="3"/>
  <c r="W68" i="3"/>
  <c r="V68" i="3"/>
  <c r="V42" i="3"/>
  <c r="W42" i="3"/>
  <c r="W74" i="3"/>
  <c r="V74" i="3"/>
  <c r="V39" i="3"/>
  <c r="W39" i="3"/>
  <c r="W40" i="3"/>
  <c r="V40" i="3"/>
  <c r="V71" i="3"/>
  <c r="W71" i="3"/>
  <c r="W41" i="3"/>
  <c r="V41" i="3"/>
  <c r="V76" i="3"/>
  <c r="W76" i="3"/>
  <c r="W11" i="3"/>
  <c r="V11" i="3"/>
  <c r="V22" i="3"/>
  <c r="W22" i="3"/>
  <c r="W63" i="3"/>
  <c r="V63" i="3"/>
  <c r="W67" i="3"/>
  <c r="V67" i="3"/>
  <c r="W78" i="3"/>
  <c r="V78" i="3"/>
  <c r="W90" i="3"/>
  <c r="V90" i="3"/>
  <c r="W30" i="3"/>
  <c r="V30" i="3"/>
  <c r="W43" i="3"/>
  <c r="V43" i="3"/>
  <c r="V72" i="3"/>
  <c r="W72" i="3"/>
  <c r="V55" i="3"/>
  <c r="W55" i="3"/>
  <c r="V52" i="3"/>
  <c r="W52" i="3"/>
  <c r="W21" i="3"/>
  <c r="V21" i="3"/>
  <c r="W25" i="3"/>
  <c r="V25" i="3"/>
  <c r="W27" i="3"/>
  <c r="V27" i="3"/>
  <c r="W66" i="3"/>
  <c r="V66" i="3"/>
  <c r="V85" i="3"/>
  <c r="W85" i="3"/>
  <c r="W51" i="3"/>
  <c r="V51" i="3"/>
  <c r="W91" i="3"/>
  <c r="V91" i="3"/>
  <c r="V15" i="3"/>
  <c r="W15" i="3"/>
  <c r="V48" i="3"/>
  <c r="W48" i="3"/>
  <c r="W65" i="3"/>
  <c r="V65" i="3"/>
  <c r="V36" i="3"/>
  <c r="W36" i="3"/>
  <c r="W9" i="3"/>
  <c r="V9" i="3"/>
  <c r="V64" i="3"/>
  <c r="W64" i="3"/>
  <c r="V31" i="3"/>
  <c r="W31" i="3"/>
  <c r="V7" i="3"/>
  <c r="W7" i="3"/>
  <c r="V47" i="3"/>
  <c r="W47" i="3"/>
  <c r="V24" i="3"/>
  <c r="W24" i="3"/>
  <c r="W45" i="3"/>
  <c r="V45" i="3"/>
  <c r="V26" i="3"/>
  <c r="W26" i="3"/>
  <c r="V32" i="3"/>
  <c r="W32" i="3"/>
  <c r="W83" i="3"/>
  <c r="V83" i="3"/>
  <c r="W34" i="3"/>
  <c r="V34" i="3"/>
  <c r="V6" i="3"/>
  <c r="W6" i="3"/>
  <c r="W29" i="3"/>
  <c r="V29" i="3"/>
  <c r="W77" i="3"/>
  <c r="V77" i="3"/>
  <c r="W35" i="3"/>
  <c r="V35" i="3"/>
  <c r="V12" i="3"/>
  <c r="W12" i="3"/>
  <c r="V86" i="3"/>
  <c r="W86" i="3"/>
  <c r="V44" i="3"/>
  <c r="W44" i="3"/>
  <c r="W50" i="3"/>
  <c r="V50" i="3"/>
  <c r="W75" i="3"/>
  <c r="V75" i="3"/>
  <c r="V73" i="3"/>
  <c r="W73" i="3"/>
  <c r="W4" i="3"/>
  <c r="V4" i="3"/>
  <c r="W5" i="3"/>
  <c r="V5" i="3"/>
  <c r="V70" i="3"/>
  <c r="W70" i="3"/>
  <c r="V58" i="3"/>
  <c r="W58" i="3"/>
  <c r="W20" i="3"/>
  <c r="V20" i="3"/>
  <c r="V38" i="3"/>
  <c r="W38" i="3"/>
  <c r="V54" i="3"/>
  <c r="W54" i="3"/>
  <c r="W17" i="3"/>
  <c r="V17" i="3"/>
  <c r="V2" i="3"/>
  <c r="W2" i="3"/>
  <c r="U2" i="4"/>
  <c r="T2" i="4"/>
</calcChain>
</file>

<file path=xl/sharedStrings.xml><?xml version="1.0" encoding="utf-8"?>
<sst xmlns="http://schemas.openxmlformats.org/spreadsheetml/2006/main" count="12913" uniqueCount="6508">
  <si>
    <t>FECHA</t>
  </si>
  <si>
    <t>CC</t>
  </si>
  <si>
    <t xml:space="preserve">DOCUMENTO </t>
  </si>
  <si>
    <t>TERCERO</t>
  </si>
  <si>
    <t xml:space="preserve">NOTA </t>
  </si>
  <si>
    <t xml:space="preserve">DEBITO </t>
  </si>
  <si>
    <t xml:space="preserve">CREDITO </t>
  </si>
  <si>
    <t xml:space="preserve">SALDO </t>
  </si>
  <si>
    <t>NOTA</t>
  </si>
  <si>
    <t>VALOR</t>
  </si>
  <si>
    <t>N</t>
  </si>
  <si>
    <t>DECRIPCION</t>
  </si>
  <si>
    <t>VALOR 2</t>
  </si>
  <si>
    <t>VALOR LIBROS</t>
  </si>
  <si>
    <t>CUENTA</t>
  </si>
  <si>
    <t>IMPTO GOBIERNO 4X1000</t>
  </si>
  <si>
    <t>PAGO A PROV DIEGO FERNANDO MOT</t>
  </si>
  <si>
    <t>PAGO A PROV HOMER IVAN OBANDO</t>
  </si>
  <si>
    <t>PAGO EN EFEC LEONARDO RAFAEL U</t>
  </si>
  <si>
    <t>PAGO EN CHEQ VIVIANA SOLANO GA</t>
  </si>
  <si>
    <t>PAGO A PROV VERGARA  YATACUE J</t>
  </si>
  <si>
    <t>PAGO A PROV GARCIA  PRADA JULI</t>
  </si>
  <si>
    <t>PAGO A PROV ASPRILLA  GONZALEZ</t>
  </si>
  <si>
    <t>PAGO A PROV CHACON  CELIS LUIS</t>
  </si>
  <si>
    <t>PAGO A PROV DELGADO  ARBELAEZ</t>
  </si>
  <si>
    <t>PAGO A PROV VARGAS  PULIDO BER</t>
  </si>
  <si>
    <t>PAGO A PROV PARRA  TORO LUIS M</t>
  </si>
  <si>
    <t>PAGO A PROV ROMERO  MONTES JUA</t>
  </si>
  <si>
    <t>PAGO A PROV RAMIREZ REYES LOM</t>
  </si>
  <si>
    <t>PAGO A PROV QUERUBIN  NARVAEZ</t>
  </si>
  <si>
    <t>PAGO A NOMIN ZAMBRANO  MORALES</t>
  </si>
  <si>
    <t>PAGO A NOMIN HURTADO  VIAFARA</t>
  </si>
  <si>
    <t>PAGO A NOMIN CHATE  MOSQUERA J</t>
  </si>
  <si>
    <t>PAGO A NOMIN MONTOYA  MARULAND</t>
  </si>
  <si>
    <t>PAGO A NOMIN LOPEZ  SEPULVEDA</t>
  </si>
  <si>
    <t>PAGO A NOMIN FIGUEROA  SANCHEZ</t>
  </si>
  <si>
    <t>PAGO A NOMIN CASTILLO  VASQUEZ</t>
  </si>
  <si>
    <t>PAGO A NOMIN CAMPO  LADINO HEC</t>
  </si>
  <si>
    <t>PAGO A NOMIN WAGNER  CASTILLO</t>
  </si>
  <si>
    <t>PAGO A NOMIN CADENA  TORRES BR</t>
  </si>
  <si>
    <t>PAGO A NOMIN TOBAR  GOMEZ VICT</t>
  </si>
  <si>
    <t>PAGO A NOMIN VIVAS  TOVAR JOSE</t>
  </si>
  <si>
    <t>PAGO A NOMIN ARISTIZABAL  FRAN</t>
  </si>
  <si>
    <t>PAGO A NOMIN RODRIGUEZ  MONJE</t>
  </si>
  <si>
    <t>PAGO A NOMIN CORREA  RIVERA DI</t>
  </si>
  <si>
    <t>PAGO A NOMIN ORTEGA  QUINTERO</t>
  </si>
  <si>
    <t>PAGO A NOMIN LENIS  HERNANDEZ</t>
  </si>
  <si>
    <t>PAGO A NOMIN HINESTROZA  AGUAL</t>
  </si>
  <si>
    <t>PAGO A NOMIN GUEVARA  VILLEGAS</t>
  </si>
  <si>
    <t>PAGO A NOMIN VELASCO  GALLEGO</t>
  </si>
  <si>
    <t>PAGO A NOMIN TORO  MEDINA SILV</t>
  </si>
  <si>
    <t>PAGO A NOMIN SALAZAR  GIRALDO</t>
  </si>
  <si>
    <t>PAGO A NOMIN PEREIRA  RIVERO C</t>
  </si>
  <si>
    <t>PAGO A NOMIN RODRIGUEZ  IRAGOR</t>
  </si>
  <si>
    <t>PAGO A NOMIN PINO  DUQUE CRIST</t>
  </si>
  <si>
    <t>PAGO A NOMIN HERRERA  GARCIA J</t>
  </si>
  <si>
    <t>PAGO A NOMIN ALBORNOZ  TRUJILL</t>
  </si>
  <si>
    <t>PAGO A NOMIN BENAVIDES  CASTRO</t>
  </si>
  <si>
    <t>PAGO A NOMIN MOLINA   ALEXANDE</t>
  </si>
  <si>
    <t>PAGO A NOMIN GONZALEZ  BONILLA</t>
  </si>
  <si>
    <t>PAGO A NOMIN MURILLO  GARCIA A</t>
  </si>
  <si>
    <t>PAGO A NOMIN BURBANO  MONTA?O</t>
  </si>
  <si>
    <t>PAGO A NOMIN ALVAREZ  BALLESTE</t>
  </si>
  <si>
    <t>PAGO A NOMIN BADILLO  CA?AS JO</t>
  </si>
  <si>
    <t>PAGO A NOMIN CEBALLOS  REYES D</t>
  </si>
  <si>
    <t>PAGO A NOMIN TORO  PIZARRO DIE</t>
  </si>
  <si>
    <t>PAGO A NOMIN MOTOA  BUENO DIEG</t>
  </si>
  <si>
    <t>PAGO A NOMIN NARVAEZ  FERNNADE</t>
  </si>
  <si>
    <t>PAGO A NOMIN BELTRAN  MU?OZ SA</t>
  </si>
  <si>
    <t>PAGO A NOMIN RODRIGUEZ  ARTEAG</t>
  </si>
  <si>
    <t>PAGO A NOMIN RODRIGUEZ  HERNAN</t>
  </si>
  <si>
    <t>PAGO A NOMIN VELEZ  IDROBO JHO</t>
  </si>
  <si>
    <t>PAGO A NOMIN CELIS  MARTINEZ J</t>
  </si>
  <si>
    <t>PAGO A NOMIN BECERRA  VARGAS E</t>
  </si>
  <si>
    <t>PAGO A NOMIN PRADO  RUIZ ZHARI</t>
  </si>
  <si>
    <t>PAGO A NOMIN ALVAREZ  CASTILLO</t>
  </si>
  <si>
    <t>PAGO A NOMIN DIAZ  CARRE?O ELK</t>
  </si>
  <si>
    <t>PAGO A NOMIN DE LA CRUZ  MARTI</t>
  </si>
  <si>
    <t>PAGO A NOMIN VELEZ  ORTIZ JOSE</t>
  </si>
  <si>
    <t>PAGO A NOMIN GUETIO  PUYO MIGU</t>
  </si>
  <si>
    <t>PAGO A NOMIN VELASCO  RENDON E</t>
  </si>
  <si>
    <t>PAGO A NOMIN OBANDO  GARCIA HO</t>
  </si>
  <si>
    <t>PAGO A NOMIN RODRIGUEZ  RAMIRE</t>
  </si>
  <si>
    <t>PAGO A NOMIN SANCHEZ  PAZ WILL</t>
  </si>
  <si>
    <t>PAGO A NOMIN VALDEZ  GARCIA JE</t>
  </si>
  <si>
    <t>PAGO A NOMIN NU?EZ  CUERO HECT</t>
  </si>
  <si>
    <t>PAGO A NOMIN VICTORIA  MU?OZ W</t>
  </si>
  <si>
    <t>PAGO A NOMIN SALGADO  CARVAJAL</t>
  </si>
  <si>
    <t>PAGO A NOMIN BORJA  CAICEDO MA</t>
  </si>
  <si>
    <t>PAGO A NOMIN MILLAN  MOGUERA D</t>
  </si>
  <si>
    <t>PAGO A NOMIN CRUZ  HOYOS JUAN</t>
  </si>
  <si>
    <t>PAGO A NOMIN GARCIA  SERNA RON</t>
  </si>
  <si>
    <t>PAGO A NOMIN ZULUAGA  HURTADO</t>
  </si>
  <si>
    <t>PAGO A NOMIN ARCE  GARCIA JAIR</t>
  </si>
  <si>
    <t>PAGO A NOMIN BOSSA  BARONA FER</t>
  </si>
  <si>
    <t>PAGO A NOMIN PAYAN  GAMBOA JHO</t>
  </si>
  <si>
    <t>PAGO A NOMIN JURADO   GERMAN</t>
  </si>
  <si>
    <t>PAGO A NOMIN ESTRADA  PASICHAN</t>
  </si>
  <si>
    <t>PAGO A NOMIN VILLAFA?E  CAICED</t>
  </si>
  <si>
    <t>PAGO A NOMIN RUIZ  BRAN RONAL</t>
  </si>
  <si>
    <t>PAGO A NOMIN AGUIRRE  RIOS HER</t>
  </si>
  <si>
    <t>PAGO A NOMIN MOSQUERA  HURTADO</t>
  </si>
  <si>
    <t>PAGO A NOMIN CHICU?  ARENAS LA</t>
  </si>
  <si>
    <t>PAGO A NOMIN REINA  ACOSTA DIA</t>
  </si>
  <si>
    <t>PAGO A NOMIN AGUIRRE  GARCIA L</t>
  </si>
  <si>
    <t>PAGO A NOMIN GRACIA  MURILLO H</t>
  </si>
  <si>
    <t>PAGO A NOMIN VARGAS  LOPEZ LEI</t>
  </si>
  <si>
    <t>PAGO A NOMIN CORDOBA  GIRONZA</t>
  </si>
  <si>
    <t>PAGO A NOMIN CARABALI  MOSQUER</t>
  </si>
  <si>
    <t>PAGO A NOMIN BENITEZ  PASTRANA</t>
  </si>
  <si>
    <t>PAGO A NOMIN VARGAS  CANTILLO</t>
  </si>
  <si>
    <t>PAGO A NOMIN MURILLO  PATI?O J</t>
  </si>
  <si>
    <t>PAGO A NOMIN DIAZ  RODRIGUEZ J</t>
  </si>
  <si>
    <t>PAGO A NOMIN SALINAS  GONZALEZ</t>
  </si>
  <si>
    <t>PAGO A NOMIN HURTADO  MOSQUERA</t>
  </si>
  <si>
    <t>PAGO A NOMIN MONTA?O  HENAO ED</t>
  </si>
  <si>
    <t>PAGO A NOMIN MENDOZA  OROZCO K</t>
  </si>
  <si>
    <t>PAGO A NOMIN MARIN   VICTOR GA</t>
  </si>
  <si>
    <t>PAGO A NOMIN ESTUPI?AN  NOGUER</t>
  </si>
  <si>
    <t>PAGO A NOMIN MONCADA  VELASCO</t>
  </si>
  <si>
    <t>PAGO A NOMIN MINOTTA  CUELLAR</t>
  </si>
  <si>
    <t>PAGO A NOMIN URBANO  RODRIGUEZ</t>
  </si>
  <si>
    <t>PAGO A NOMIN MONTOYA  MONTOYA</t>
  </si>
  <si>
    <t>PAGO DE PROV ASEO DEL SUROCCI</t>
  </si>
  <si>
    <t>PAGO CREDITO SUC VIRTUAL</t>
  </si>
  <si>
    <t>PAGO PSE COMUNICACION CELULAR</t>
  </si>
  <si>
    <t>PAGO PSE CONSORCIO EMCALI</t>
  </si>
  <si>
    <t>PAGO PSE GASES DE OCCIDENTE S</t>
  </si>
  <si>
    <t>PAGO PSE MUNICIPIO DE SANTIAG</t>
  </si>
  <si>
    <t>PAGO PSE COMPENSAR-OI</t>
  </si>
  <si>
    <t>PAGO A PROV INTERASEO DEL VALL</t>
  </si>
  <si>
    <t>PAGO INTERBANC INACAR SA</t>
  </si>
  <si>
    <t>PAGO A PROV DELGADO ARBELAEZ A</t>
  </si>
  <si>
    <t>PAGO A PROV FIDUCIARIA CORFICO</t>
  </si>
  <si>
    <t>PAGO A PROV GNE SOLUCIONES SAS</t>
  </si>
  <si>
    <t>PAGO A PROV SEGUROS DEL ESTADO</t>
  </si>
  <si>
    <t>PAGO A PROV SEGUROS COMERCIALE</t>
  </si>
  <si>
    <t>PAGO A PROV ARQUITECSOFT SAS</t>
  </si>
  <si>
    <t>PAGO EN EFEC Cristian Eduardo</t>
  </si>
  <si>
    <t>PAGO A PROV SYNERJOY BPO SAS</t>
  </si>
  <si>
    <t>PAGO A PROV ALTALENE SAS</t>
  </si>
  <si>
    <t>PAGO A PROV 4745540082484053</t>
  </si>
  <si>
    <t>PAGO A PROV PATRIMONIOS AUTONO</t>
  </si>
  <si>
    <t>PAGO A PROV 4745540035110227</t>
  </si>
  <si>
    <t>PAGO A PROV SO BE IT SAS</t>
  </si>
  <si>
    <t>PAGO A PROV ECO GREEN VALLE SA</t>
  </si>
  <si>
    <t>PAGO A PROV INGENIERIA METALME</t>
  </si>
  <si>
    <t>PAGO A PROV FERRICENTROS SAS</t>
  </si>
  <si>
    <t>PAGO A PROV TRACTOMULAS Y CAMI</t>
  </si>
  <si>
    <t>PAGO A PROV ROTRASVEHI SAS</t>
  </si>
  <si>
    <t>PAGO A PROV CIMPRE SALUD OCUPA</t>
  </si>
  <si>
    <t>PAGO A PROV GLOBAL OPERADORA H</t>
  </si>
  <si>
    <t>PAGO A PROV ELECTRO PARTES DEL</t>
  </si>
  <si>
    <t>PAGO A PROV ALIANZA INTEGRAL D</t>
  </si>
  <si>
    <t>PAGO A PROV TARROS Y TAMBORES</t>
  </si>
  <si>
    <t>PAGO A PROV DUQUE MONICA LOGOS</t>
  </si>
  <si>
    <t>PAGO A PROV TAPICERIA LEON BLA</t>
  </si>
  <si>
    <t>PAGO A PROV CENTRO DE DIAGNOST</t>
  </si>
  <si>
    <t>PAGO A PROV CASA MACK CALI SA</t>
  </si>
  <si>
    <t>PAGO A PROV INDUSTRIA COLOMBIA</t>
  </si>
  <si>
    <t>PAGO A PROV PROTECCION MANTENI</t>
  </si>
  <si>
    <t>PAGO A PROV CLINILLANTAS DEL V</t>
  </si>
  <si>
    <t>PAGO A PROV TRAVELTRIP ASSISTA</t>
  </si>
  <si>
    <t>PAGO A PROV DARWIN DIAZ ARIAS</t>
  </si>
  <si>
    <t>PAGO A PROV TOTAL AIRES SAS</t>
  </si>
  <si>
    <t>PAGO A PROV MUELLES Y HERRAJES</t>
  </si>
  <si>
    <t>PAGO A PROV RIOS CASTILLO INGE</t>
  </si>
  <si>
    <t>PAGO A PROV INDUTRIAS TORMETAL</t>
  </si>
  <si>
    <t>PAGO A PROV SOLO CAMIONES SAS</t>
  </si>
  <si>
    <t>PAGO A PROV ALTALENE S A</t>
  </si>
  <si>
    <t>PAGO A PROV MUNDIAL DE FILTROS</t>
  </si>
  <si>
    <t>PAGO A PROV FER INDUSTRIAS DEL</t>
  </si>
  <si>
    <t>COMIS PAGOS SUC VIRT EMPRESAS</t>
  </si>
  <si>
    <t>IVA COMIS PAGOS SUC VIRT EMP</t>
  </si>
  <si>
    <t>PAGO A PROV TECNOLOGIAS AMBIEN</t>
  </si>
  <si>
    <t>PAGO A PROV SOLO TURBOS SAS</t>
  </si>
  <si>
    <t>PAGO A PROV ESPACIOS Y AMBIENT</t>
  </si>
  <si>
    <t>PAGO A PROV PROSERVIS</t>
  </si>
  <si>
    <t>PAGO A PROV IVAN JAVIER AGUILA</t>
  </si>
  <si>
    <t>PAGO A PROV ATIEMPO SAS</t>
  </si>
  <si>
    <t>PAGO A PROV DIESEL TODO SAS</t>
  </si>
  <si>
    <t>PAGO A PROV MILENIO PC LTDA</t>
  </si>
  <si>
    <t>PAGO A PROV IRALDO CANDAMIL LU</t>
  </si>
  <si>
    <t>PAGO A PROV SOLUTECNICAS LTDA</t>
  </si>
  <si>
    <t>PAGO A PROV CALI EXPRESS LTDA</t>
  </si>
  <si>
    <t>PAGO A PROV LOPEZ DISTRIBUIDOR</t>
  </si>
  <si>
    <t>PAGO A PROV ALTIPAL SAS</t>
  </si>
  <si>
    <t>PAGO A PROV ACCION SA</t>
  </si>
  <si>
    <t>PAGO A PROV FABRICA NACIONAL A</t>
  </si>
  <si>
    <t>PAGO A PROV RENZA ESGUERRA ALV</t>
  </si>
  <si>
    <t>PAGO A PROV COLMACOR IMPORTADO</t>
  </si>
  <si>
    <t>PAGO A PROV FRENOPARTES DE OCC</t>
  </si>
  <si>
    <t>PAGO A PROV ARBOLEDA MARTINEZ</t>
  </si>
  <si>
    <t>PAGO A PROV COMERCIAL INTERNAC</t>
  </si>
  <si>
    <t>PAGO A PROV G4S SECURE SOLUTIO</t>
  </si>
  <si>
    <t>PAGO SV MOVISTAR FIJO Y MOVIL</t>
  </si>
  <si>
    <t>PAGO A NOMIN VELEZ ORTIZ JOSE</t>
  </si>
  <si>
    <t>PAGO A PROV FIC ATESORAR CORPO</t>
  </si>
  <si>
    <t>PAGO A PROV CORP DE EVN FERI Y</t>
  </si>
  <si>
    <t>PAGO A PROV LINCO CONSULTORES</t>
  </si>
  <si>
    <t>PAGO A PROV OMAR ADOLFO JIMENE</t>
  </si>
  <si>
    <t>PAGO SV CLARO SOLUCIONES FIJA</t>
  </si>
  <si>
    <t>PAGO INTERBANC PUERTO 125 SAS</t>
  </si>
  <si>
    <t>PAGO DE PROV SEG DE VIDA SURA</t>
  </si>
  <si>
    <t>PAGO A NOMIN HINESTROZA AGUALI</t>
  </si>
  <si>
    <t>PAGO A NOMIN COLLAZOS MENESES</t>
  </si>
  <si>
    <t>PAGO A NOMIN DUQUE TRUJILLO JU</t>
  </si>
  <si>
    <t>PAGO A NOMIN BERNAL MENDEZ YUL</t>
  </si>
  <si>
    <t>PAGO DE PROV PROMOCALI SA ESP</t>
  </si>
  <si>
    <t>PAGO A PROV JUAN CARLOS BERMUD</t>
  </si>
  <si>
    <t>PAGO PSE Banco de Occidente S</t>
  </si>
  <si>
    <t>PAGO A PROV PA FIDUCIARIA BANC</t>
  </si>
  <si>
    <t>PAGO INTERBANC FIDUC POPULAR</t>
  </si>
  <si>
    <t>PAGO PSE IMPUESTO DIAN</t>
  </si>
  <si>
    <t>PAGO A PROV SUMINISTRAMOS Y CO</t>
  </si>
  <si>
    <t>PAGO A PROV Metlife</t>
  </si>
  <si>
    <t>PAGO A PROV PA FILIANZA</t>
  </si>
  <si>
    <t>PAGO A PROV MONEYTECH SAS</t>
  </si>
  <si>
    <t>PAGO ABONO A CUENTAS AFC</t>
  </si>
  <si>
    <t>PAGO PSE A Toda Hora  SA</t>
  </si>
  <si>
    <t>PAGO PSE BANCO AGRARIO DE COL</t>
  </si>
  <si>
    <t>PAGO LEASING-SV CUENTA DE CO</t>
  </si>
  <si>
    <t>PAGO SV FINAN. DE DESARROLLO</t>
  </si>
  <si>
    <t>PAGO A PROV JAIRO RODRIGUEZ</t>
  </si>
  <si>
    <t>PAGO A PROV SAHE PROPUESTAS IN</t>
  </si>
  <si>
    <t>PAGO A PROV Ahorros</t>
  </si>
  <si>
    <t>PAGO A PROV CERON FIGUEROA CRI</t>
  </si>
  <si>
    <t>PAGO A PROV ARISTIZABAL DUQUE</t>
  </si>
  <si>
    <t>PAGO A PROV NOHRA MUNOZ GRANOB</t>
  </si>
  <si>
    <t>PAGO A PROV DIAZ VIVAS ANGELA</t>
  </si>
  <si>
    <t>PAGO A PROV VIERA GOMEZ CARLOS</t>
  </si>
  <si>
    <t>PAGO A PROV SALAMANCA Y ASOCIA</t>
  </si>
  <si>
    <t>PAGO A NOMIN MONTOYA MARULANDA</t>
  </si>
  <si>
    <t>PAGO A NOMIN JOSE LUIS ARISTIZ</t>
  </si>
  <si>
    <t>OBSERVACIONES</t>
  </si>
  <si>
    <t>GRAVAMEN</t>
  </si>
  <si>
    <t>OBSERVACION</t>
  </si>
  <si>
    <t xml:space="preserve">CUENTA CONTABLE </t>
  </si>
  <si>
    <t>CUENTA BANCARIA</t>
  </si>
  <si>
    <t>ABONO INTERESES AHORROS</t>
  </si>
  <si>
    <t>PAGO INTERBANC CORPORACION DE</t>
  </si>
  <si>
    <t>PAGO INTERBANC CONJUNTO RESIDE</t>
  </si>
  <si>
    <t>CONSIGNACION CORRESPONSAL CB</t>
  </si>
  <si>
    <t>CUOTA MANEJO TARJETA PREPAGO</t>
  </si>
  <si>
    <t>IVA POR COMISIONES AHORROS</t>
  </si>
  <si>
    <t>CONSIG LOCAL CAJ MULTIFUNCIONA</t>
  </si>
  <si>
    <t>PAGO INTERBANC CONSTRUCTORA ME</t>
  </si>
  <si>
    <t>PAGO INTERBANC BBI COLOMBIA SA</t>
  </si>
  <si>
    <t>CONSIG LOCAL EFECTIVO</t>
  </si>
  <si>
    <t>CONSIG LOCAL CHEQUE</t>
  </si>
  <si>
    <t>PAGO DE PROV BBI</t>
  </si>
  <si>
    <t>PAGO DE PROV CCA ALIANZA FIDU</t>
  </si>
  <si>
    <t>PAGO DE PROV FIDUCIARIA SURA</t>
  </si>
  <si>
    <t>PAGO DE PROV FIDUCORFICOLOMBI</t>
  </si>
  <si>
    <t>PAGO DE PROV CONSTRUCTORA MEL</t>
  </si>
  <si>
    <t>PAGO INTERBANC HOLGUINES TRADE</t>
  </si>
  <si>
    <t>COBRO IVA PAGOS AUTOMATICOS</t>
  </si>
  <si>
    <t>COMISION PAGO A PROVEEDORES</t>
  </si>
  <si>
    <t>COBRO COMISION ACH COLOMBIA</t>
  </si>
  <si>
    <t>COM PAGOS EN EFECTIVO</t>
  </si>
  <si>
    <t>COMISION PAGOS EN CHEQUE</t>
  </si>
  <si>
    <t>COMISION PAGO DE NOMINA</t>
  </si>
  <si>
    <t>CUOTA MANEJO SUC VIRT EMPRESA</t>
  </si>
  <si>
    <t>IVA CUOTA MANEJO SUC VIRT EMP</t>
  </si>
  <si>
    <t>COMISION E-MAILS ENVIADOS</t>
  </si>
  <si>
    <t>IVA COMISION E-MAILS</t>
  </si>
  <si>
    <t>CONCATENAR</t>
  </si>
  <si>
    <t>CONTAR</t>
  </si>
  <si>
    <t>TIPO DE VALOR</t>
  </si>
  <si>
    <t>DOCUMENTO</t>
  </si>
  <si>
    <t>DIFERENCIA</t>
  </si>
  <si>
    <t>CONCILIADO</t>
  </si>
  <si>
    <t>Descripcion</t>
  </si>
  <si>
    <t>Descripcion 1</t>
  </si>
  <si>
    <t>ABONO ADELANTO DE INGRESO</t>
  </si>
  <si>
    <t>CARGUE TARJETA PREPAGO PROPIA</t>
  </si>
  <si>
    <t>CHEQUE GIRADO</t>
  </si>
  <si>
    <t>PROVEEDORES</t>
  </si>
  <si>
    <t>CHEQUE PAGADO EN CAJA</t>
  </si>
  <si>
    <t>GASTOS BANCARIOS</t>
  </si>
  <si>
    <t>COMIS RECAUDO CAJERO NACIONAL</t>
  </si>
  <si>
    <t>COMISION CAJA CODIGO DE BARRAS</t>
  </si>
  <si>
    <t>COMISION CB CODIGO DE BARRAS</t>
  </si>
  <si>
    <t>COMISION REC SUCURSAL VIRTUAL</t>
  </si>
  <si>
    <t>CONSIG LOCAL REFERENCIA CANJE</t>
  </si>
  <si>
    <t>CONSIG NACIONAL CHEQUE</t>
  </si>
  <si>
    <t>CONSIG NACIONAL EFECTIVO</t>
  </si>
  <si>
    <t>CONSIG NAL REFERENC EFECTIVO</t>
  </si>
  <si>
    <t>CONSIG NAL REFERENCIA CHEQUE</t>
  </si>
  <si>
    <t>CONSIG NAL REFERENCIA EFECTIVO</t>
  </si>
  <si>
    <t>CUOTA MANEJO TARJETA DEBITO</t>
  </si>
  <si>
    <t>DB A CUENTA POR ABONO CARTERA</t>
  </si>
  <si>
    <t>DEV COMIS EXPED CHEQ GCIA</t>
  </si>
  <si>
    <t>DEVOLUCIONES</t>
  </si>
  <si>
    <t>DEV IVA COMIS EXPED CHEQ GCIA</t>
  </si>
  <si>
    <t>DEVOL ANUL CHEQ GERENCIA CTA C</t>
  </si>
  <si>
    <t>IVA COMISION REC SUC VIRTUAL</t>
  </si>
  <si>
    <t>IVA COMISION RECAUDOS CAJA</t>
  </si>
  <si>
    <t>IVA COMISION RECAUDOS CAJEROS</t>
  </si>
  <si>
    <t>IVA COMISION RECAUDOS CB</t>
  </si>
  <si>
    <t>OP IR SWAP 0205</t>
  </si>
  <si>
    <t>PAGO A NOMIN</t>
  </si>
  <si>
    <t>PAGO A NOMIN ACERO MARTINEZ JH</t>
  </si>
  <si>
    <t>PAGO A NOMIN ALBARRACIN CORREA</t>
  </si>
  <si>
    <t>PAGO A NOMIN ARISTIZABAL FRANC</t>
  </si>
  <si>
    <t>PAGO A NOMIN BARRERA SANDOVAL</t>
  </si>
  <si>
    <t>PAGO A NOMIN BARRIOS PRADA JAI</t>
  </si>
  <si>
    <t>PAGO A NOMIN CA?ON MARTINEZ WI</t>
  </si>
  <si>
    <t>PAGO A NOMIN DELGADILLO ROZO N</t>
  </si>
  <si>
    <t>PAGO A NOMIN EFRAIN ALFONSO PA</t>
  </si>
  <si>
    <t>PAGO A NOMIN FERNANDEZ GUEVARA</t>
  </si>
  <si>
    <t>PAGO A NOMIN GALINDO MOLINA JI</t>
  </si>
  <si>
    <t>PAGO A NOMIN GOMEZ GOMEZ ROSA</t>
  </si>
  <si>
    <t>PAGO A NOMIN GOMEZ YAIMA JAIME</t>
  </si>
  <si>
    <t>PAGO A NOMIN HEWITT TORRES JEN</t>
  </si>
  <si>
    <t>PAGO A NOMIN JACOBO HERNANDEZ</t>
  </si>
  <si>
    <t>PAGO A NOMIN LARA CAMPOS DEVIS</t>
  </si>
  <si>
    <t>PAGO A NOMIN MADERO FORERO JHO</t>
  </si>
  <si>
    <t>PAGO A NOMIN MALLARINO MARTINE</t>
  </si>
  <si>
    <t>PAGO A NOMIN MARTINEZ BERNAL Y</t>
  </si>
  <si>
    <t>PAGO A NOMIN MORALES GAVIRIA J</t>
  </si>
  <si>
    <t>PAGO A NOMIN MURCIA LOAIZA LUI</t>
  </si>
  <si>
    <t>PAGO A NOMIN NICOLE JOHANA BOL</t>
  </si>
  <si>
    <t>PAGO A NOMIN ORTIZ SUAREZ GUST</t>
  </si>
  <si>
    <t>PAGO A NOMIN Oscar Ortiz Sanch</t>
  </si>
  <si>
    <t>PAGO A NOMIN OSPINA PORTILLO J</t>
  </si>
  <si>
    <t>PAGO A NOMIN OTALVARO VALENCIA</t>
  </si>
  <si>
    <t>PAGO A NOMIN OVIEDO TOCAREMA E</t>
  </si>
  <si>
    <t>PAGO A NOMIN PACHON RUIZ MARTH</t>
  </si>
  <si>
    <t>PAGO A NOMIN PEREZ CRISTIANO J</t>
  </si>
  <si>
    <t>PAGO A NOMIN PINZON ALCANTARA</t>
  </si>
  <si>
    <t>PAGO A NOMIN RAMIREZ  URIBE IV</t>
  </si>
  <si>
    <t>PAGO A NOMIN RIOS MU?OZ JAIRO</t>
  </si>
  <si>
    <t>PAGO A NOMIN RODRIGUEZ  RUIZ O</t>
  </si>
  <si>
    <t>PAGO A NOMIN SALAZAR LEAL RAUL</t>
  </si>
  <si>
    <t>PAGO A NOMIN SALINAS GONZALEZ</t>
  </si>
  <si>
    <t>PAGO A NOMIN SOSA VILLAMIL SEB</t>
  </si>
  <si>
    <t>PAGO A NOMIN SOTELO  HECTOR FA</t>
  </si>
  <si>
    <t>PAGO A NOMIN TOLE CARDOZO FRAN</t>
  </si>
  <si>
    <t>PAGO A NOMIN VARGAS MORENO LAU</t>
  </si>
  <si>
    <t>PAGO A PROV</t>
  </si>
  <si>
    <t>PAGO A PROV 4745540001643367</t>
  </si>
  <si>
    <t>PAGO A PROV 4745540006423575</t>
  </si>
  <si>
    <t>PAGO A PROV 4745540011993174</t>
  </si>
  <si>
    <t>PAGO A PROV 4745540065489038</t>
  </si>
  <si>
    <t>PAGO A PROV 4745540097902719</t>
  </si>
  <si>
    <t>PAGO A PROV ABIGAIL AGUILLON A</t>
  </si>
  <si>
    <t>PAGO A PROV ACRIPINTURAS DEL L</t>
  </si>
  <si>
    <t>PAGO A PROV AGUIE PAOLA RUIZ P</t>
  </si>
  <si>
    <t>PAGO A PROV AIRES Y AIRES SAS</t>
  </si>
  <si>
    <t>PAGO A PROV AK REPUESTOS</t>
  </si>
  <si>
    <t>PAGO A PROV ALEXANDER MOGOLLON</t>
  </si>
  <si>
    <t>PAGO A PROV ALFONSO PINZON   C</t>
  </si>
  <si>
    <t>PAGO A PROV ALTIPALSAS</t>
  </si>
  <si>
    <t>PAGO A PROV Analquim Ltda</t>
  </si>
  <si>
    <t>PAGO A PROV ANATILDE BELLO ROZ</t>
  </si>
  <si>
    <t>PAGO A PROV ANAYA TUQUERRES CL</t>
  </si>
  <si>
    <t>PAGO A PROV Aseo del Sur Occid</t>
  </si>
  <si>
    <t>INTERCO</t>
  </si>
  <si>
    <t>PAGO A PROV Aseo Regional SA E</t>
  </si>
  <si>
    <t>PAGO A PROV ASOCIACION DE RECI</t>
  </si>
  <si>
    <t>PAGO A PROV ASOCIACION DE RESI</t>
  </si>
  <si>
    <t>PAGO A PROV ASOCIACION MUNICIP</t>
  </si>
  <si>
    <t>PAGO A PROV AUTOCOLORES G LTDA</t>
  </si>
  <si>
    <t>PAGO A PROV AUTOMUNDIAL SA</t>
  </si>
  <si>
    <t>PAGO A PROV BEJARANO FABIAN</t>
  </si>
  <si>
    <t>PAGO A PROV BVQI COLOMBIA LTDA</t>
  </si>
  <si>
    <t>PAGO A PROV CAFAM LIBRANZA</t>
  </si>
  <si>
    <t>LIBRANZAS</t>
  </si>
  <si>
    <t>PAGO A PROV CAJA COLOMBIANA DE</t>
  </si>
  <si>
    <t>SEGURIDAD SOCIAL</t>
  </si>
  <si>
    <t>PAGO A PROV CALDERON MENDOZA K</t>
  </si>
  <si>
    <t>PAGO A PROV CARLOS ANDRES HERR</t>
  </si>
  <si>
    <t>PAGO A PROV CASAMONTANA DE</t>
  </si>
  <si>
    <t>PAGO A PROV CASTRILLON DUQUE D</t>
  </si>
  <si>
    <t>PAGO A PROV CASTRO DE MONTENEG</t>
  </si>
  <si>
    <t>PAGO A PROV CASTRO GUERRERO JO</t>
  </si>
  <si>
    <t>PAGO A PROV CDEM Y CDEB SA</t>
  </si>
  <si>
    <t>PAGO A PROV CEDENO ZARATE JUAN</t>
  </si>
  <si>
    <t>PAGO A PROV Central Pecuaria S</t>
  </si>
  <si>
    <t>PAGO A PROV CENTRALCOLOMBIANA</t>
  </si>
  <si>
    <t>PAGO A PROV CERON ZAMBRANO JUA</t>
  </si>
  <si>
    <t>PAGO A PROV CESAR AUGUSTO VELA</t>
  </si>
  <si>
    <t>PAGO A PROV CLARA INES DOMINGU</t>
  </si>
  <si>
    <t>PAGO A PROV Codinter SA</t>
  </si>
  <si>
    <t>PAGO A PROV COMPA??A MUNDIAL S</t>
  </si>
  <si>
    <t>PAGO A PROV CONSTRUCTORA INMOB</t>
  </si>
  <si>
    <t>PAGO A PROV COOPERATIVA DE AHO</t>
  </si>
  <si>
    <t>PAGO A PROV COOPERATIVA DE TRA</t>
  </si>
  <si>
    <t>PAGO A PROV Coorserpark</t>
  </si>
  <si>
    <t>PAGO A PROV CTR INGENIERIA SAS</t>
  </si>
  <si>
    <t>PAGO A PROV CYRGO SAS</t>
  </si>
  <si>
    <t>PAGO A PROV DARIO BARRERA SAND</t>
  </si>
  <si>
    <t>PAGO A PROV DISTRIMUELLES SAS</t>
  </si>
  <si>
    <t>PAGO A PROV EDGAR SHORT</t>
  </si>
  <si>
    <t>PAGO A PROV EDIFICIO PORTO 100</t>
  </si>
  <si>
    <t>PAGO A PROV EL PAIS SA</t>
  </si>
  <si>
    <t>PAGO A PROV ELECTROVENTAS SAS</t>
  </si>
  <si>
    <t>PAGO A PROV ESRI COLOMBIA SAS</t>
  </si>
  <si>
    <t>PAGO A PROV Ferreteria Ignacio</t>
  </si>
  <si>
    <t>PAGO A PROV FERROCORTES GM Y C</t>
  </si>
  <si>
    <t>PAGO A PROV FINDETER</t>
  </si>
  <si>
    <t>OBLIGACION FINANCIERA</t>
  </si>
  <si>
    <t>PAGO A PROV Fluorplasticos</t>
  </si>
  <si>
    <t>PAGO A PROV Fondeser</t>
  </si>
  <si>
    <t>PAGO A PROV FRANCISCO ALBERTO</t>
  </si>
  <si>
    <t>PAGO A PROV GARCIA MURILLO MAU</t>
  </si>
  <si>
    <t>PAGO A PROV GERENCIANDO MANTEN</t>
  </si>
  <si>
    <t>PAGO A PROV GLASS AUTOMOTRIZ S</t>
  </si>
  <si>
    <t>PAGO A PROV GLOBAL BUSINESS</t>
  </si>
  <si>
    <t>PAGO A PROV GLOBALOPERADOR</t>
  </si>
  <si>
    <t>PAGO A PROV GNE COMBUSTIBLE</t>
  </si>
  <si>
    <t>PAGO A PROV GOMEZ GARAVITO MAR</t>
  </si>
  <si>
    <t>PAGO A PROV Gonzalo Laguna Jar</t>
  </si>
  <si>
    <t>PAGO A PROV GRUPO SOLDADURAS S</t>
  </si>
  <si>
    <t>PAGO A PROV GUADUA 3D ARQUITEC</t>
  </si>
  <si>
    <t>PAGO A PROV GUSTAVO MENESES RI</t>
  </si>
  <si>
    <t>PAGO A PROV GUTIERREZ RIVERA J</t>
  </si>
  <si>
    <t>PAGO A PROV HEAVYEQUIP DE COLO</t>
  </si>
  <si>
    <t>PAGO A PROV HELENA DIAZ   CUAR</t>
  </si>
  <si>
    <t>PAGO A PROV HUERFANO SEGURA BR</t>
  </si>
  <si>
    <t>PAGO A PROV HUMBERTO OLIVEROS</t>
  </si>
  <si>
    <t>PAGO A PROV IDAIA SAS</t>
  </si>
  <si>
    <t>PAGO A PROV IFX NETWORKS COLOM</t>
  </si>
  <si>
    <t>PAGO A PROV Importacion Tecnic</t>
  </si>
  <si>
    <t>PAGO A PROV INDUSTRIAS IVOR SA</t>
  </si>
  <si>
    <t>PAGO A PROV JAIRO ANDRES MONRO</t>
  </si>
  <si>
    <t>PAGO A PROV JAIRO CASAS</t>
  </si>
  <si>
    <t>PAGO A PROV JHON ANTONIO RINCO</t>
  </si>
  <si>
    <t>PAGO A PROV JIMMYMONCADA</t>
  </si>
  <si>
    <t>PAGO A PROV JOSE ABRAHAM ALBAN</t>
  </si>
  <si>
    <t>PAGO A PROV JOSE AGUSTIN CAMAR</t>
  </si>
  <si>
    <t>PAGO A PROV JOSE FLAMINIO GOME</t>
  </si>
  <si>
    <t>PAGO A PROV JOSE MANUEL MORENO</t>
  </si>
  <si>
    <t>PAGO A PROV JUAN ALBERTO LONDO</t>
  </si>
  <si>
    <t>PAGO A PROV JUAN JOSE BECERRA</t>
  </si>
  <si>
    <t>PAGO A PROV KSP SEALS AND PART</t>
  </si>
  <si>
    <t>PAGO A PROV LEONARDO PALACIOS</t>
  </si>
  <si>
    <t>PAGO A PROV LIBRANZA BANCO DE</t>
  </si>
  <si>
    <t>PAGO A PROV LIBRANZA FINCOMERC</t>
  </si>
  <si>
    <t>PAGO A PROV LUBRISABANA SAS</t>
  </si>
  <si>
    <t>PAGO A PROV LUIS FELIPE SANCHE</t>
  </si>
  <si>
    <t>PAGO A PROV MANGUERAS Y ACOPLE</t>
  </si>
  <si>
    <t>PAGO A PROV MANUEL FELIPE DUSS</t>
  </si>
  <si>
    <t>PAGO A PROV MAQUIRENTAL INGENI</t>
  </si>
  <si>
    <t>PAGO A PROV MARIO ALBERTO PINT</t>
  </si>
  <si>
    <t>PAGO A PROV MASSWELDING INGENI</t>
  </si>
  <si>
    <t>PAGO A PROV MAURICIO DELGADO J</t>
  </si>
  <si>
    <t>PAGO A PROV MAX TRAILER  SAS</t>
  </si>
  <si>
    <t>PAGO A PROV METALMECANICA PROM</t>
  </si>
  <si>
    <t>PAGO A PROV MG INGENIERIA Y PR</t>
  </si>
  <si>
    <t>PAGO A PROV MILENIO PC SA</t>
  </si>
  <si>
    <t>PAGO A PROV MONICA ESPERANZA S</t>
  </si>
  <si>
    <t>PAGO A PROV MUNDO CART DIESEL</t>
  </si>
  <si>
    <t>PAGO A PROV Municipio de Fusag</t>
  </si>
  <si>
    <t>IMPUESTOS</t>
  </si>
  <si>
    <t>PAGO A PROV Municipio de Girar</t>
  </si>
  <si>
    <t>PAGO A PROV Municipio de Melga</t>
  </si>
  <si>
    <t>PAGO A PROV MUNICIPIO DEL ESPI</t>
  </si>
  <si>
    <t>PAGO A PROV MUNOZ DE GRANOBLES</t>
  </si>
  <si>
    <t>PAGO A PROV MUNOZ LUIS FERNAND</t>
  </si>
  <si>
    <t>PAGO A PROV NAUTILA SAS</t>
  </si>
  <si>
    <t>PAGO A PROV NAVITRANS</t>
  </si>
  <si>
    <t>PAGO A PROV NAVITRANS   COMERC</t>
  </si>
  <si>
    <t>PAGO A PROV Nelcy Rosalba Jime</t>
  </si>
  <si>
    <t>PAGO A PROV NOSSA Y GALVIS ABO</t>
  </si>
  <si>
    <t>PAGO A PROV NOTINET SAS</t>
  </si>
  <si>
    <t>PAGO A PROV NUBIA AMPARO DOMIN</t>
  </si>
  <si>
    <t>PAGO A PROV NUMAEL CASTRO CUES</t>
  </si>
  <si>
    <t>PAGO A PROV OBRACOL SAS CONSTR</t>
  </si>
  <si>
    <t>PAGO A PROV ORTIZ CARDENAS GIL</t>
  </si>
  <si>
    <t>PAGO A PROV PA FIDUCIARIA BAN</t>
  </si>
  <si>
    <t>PEAJES</t>
  </si>
  <si>
    <t>PAGO A PROV PATUMA BEL Y CIA</t>
  </si>
  <si>
    <t>PAGO A PROV PEDRI AGUSTIN HERN</t>
  </si>
  <si>
    <t>PAGO A PROV PEREZ TOVAR HECTOR</t>
  </si>
  <si>
    <t>PAGO A PROV PINZON ARIZA RAFAE</t>
  </si>
  <si>
    <t>PAGO A PROV PREVER PREVISION</t>
  </si>
  <si>
    <t>PAGO A PROV PREVER PREVISION G</t>
  </si>
  <si>
    <t>PAGO A PROV PROMOAMBIENTAL CAR</t>
  </si>
  <si>
    <t>PAGO A PROV PROSERVIS EMPRESA</t>
  </si>
  <si>
    <t>PAGO A PROV Rehco SA</t>
  </si>
  <si>
    <t>PAGO A PROV REX INGENIERIA SA</t>
  </si>
  <si>
    <t>PAGO A PROV RIVEROS CONSULTING</t>
  </si>
  <si>
    <t>PAGO A PROV RODRIGUEZ JAIRO</t>
  </si>
  <si>
    <t>PAGO A PROV RPG Sistemas y Sol</t>
  </si>
  <si>
    <t>PAGO A PROV SALOMON TRUJILLO R</t>
  </si>
  <si>
    <t>PAGO A PROV Sanchez Milnovecie</t>
  </si>
  <si>
    <t>PAGO A PROV SANDRA FERNANDA ME</t>
  </si>
  <si>
    <t>PAGO A PROV SARA MARITZA CARDE</t>
  </si>
  <si>
    <t>PAGO A PROV SECRETARIA DE HACI</t>
  </si>
  <si>
    <t>PAGO A PROV SEGUNDO RAMON SANC</t>
  </si>
  <si>
    <t>PAGO A PROV SEGUROS COMER  BOL</t>
  </si>
  <si>
    <t>POLIZAS</t>
  </si>
  <si>
    <t>PAGO A PROV SERVICAR SUPERIOR</t>
  </si>
  <si>
    <t>PAGO A PROV SERVIENTREGA S.A.</t>
  </si>
  <si>
    <t>PAGO A PROV SEYMA SA</t>
  </si>
  <si>
    <t>PAGO A PROV SILVA DUSAN MARIA</t>
  </si>
  <si>
    <t>PAGO A PROV SIMBOLOS y SENALES</t>
  </si>
  <si>
    <t>PAGO A PROV Sociedad Turistica</t>
  </si>
  <si>
    <t>PAGO A PROV SOLUCIONES EMPRESA</t>
  </si>
  <si>
    <t>PAGO A PROV TECHNOLOGY COMPANY</t>
  </si>
  <si>
    <t>PAGO A PROV TORNIMANGUERAS FLA</t>
  </si>
  <si>
    <t>PAGO A PROV TORRES GARCIA JOSE</t>
  </si>
  <si>
    <t>PAGO A PROV UNIVERSIDAD DEL VA</t>
  </si>
  <si>
    <t>PAGO A PROV VILLEGAS Y VILLEGA</t>
  </si>
  <si>
    <t>PAGO A PROV ZAGA PRODUCCION</t>
  </si>
  <si>
    <t>PAGO A PROVEEDORES</t>
  </si>
  <si>
    <t>PAGO A TERC</t>
  </si>
  <si>
    <t>PAGO CUOTA CREDITO BANCOL</t>
  </si>
  <si>
    <t>PAGO DE PROV AGROSAVIA</t>
  </si>
  <si>
    <t>PAGO DE PROV AGUAS DE CARTAGE</t>
  </si>
  <si>
    <t>SERVICIOS PUBLICOS</t>
  </si>
  <si>
    <t>PAGO DE PROV ALMACENES EXITO</t>
  </si>
  <si>
    <t>PAGO DE PROV COLSUBSIDIO</t>
  </si>
  <si>
    <t>PAGO DE PROV COLTOLIMA LTDA</t>
  </si>
  <si>
    <t>PAGO DE PROV COOPERATIVA CRED</t>
  </si>
  <si>
    <t>PAGO DE PROV COPACABANA DESAR</t>
  </si>
  <si>
    <t>PAGO DE PROV CREDICORP CAPITA</t>
  </si>
  <si>
    <t>PAGO DE PROV CRP CORP PARA LA</t>
  </si>
  <si>
    <t>PAGO DE PROV DIANA AGRICOLA S</t>
  </si>
  <si>
    <t>PAGO DE PROV DIANA CORPORACIO</t>
  </si>
  <si>
    <t>PAGO DE PROV EMPRESA DE ACUED</t>
  </si>
  <si>
    <t>PAGO DE PROV EMPUSALDAÐA</t>
  </si>
  <si>
    <t>PAGO DE PROV EPS SURAMERICANA</t>
  </si>
  <si>
    <t>PAGO DE PROV FALABELLA</t>
  </si>
  <si>
    <t>PAGO DE PROV FERNANDO DE LA V</t>
  </si>
  <si>
    <t>PAGO DE PROV FINANTODO S A S</t>
  </si>
  <si>
    <t>PAGO DE PROV GARCIA SANTOS IN</t>
  </si>
  <si>
    <t>PAGO DE PROV MUNICIPIO VILLAR</t>
  </si>
  <si>
    <t>PAGO DE PROV NUEVA EMPRESA PR</t>
  </si>
  <si>
    <t>PAGO DE PROV OLIMPICA S A</t>
  </si>
  <si>
    <t>PAGO DE PROV PACARIBE S A  E</t>
  </si>
  <si>
    <t>PAGO DE PROV PARQUIAMERICA</t>
  </si>
  <si>
    <t>PAGO DE PROV POLLO ANDINO S A</t>
  </si>
  <si>
    <t>PAGO DE PROV REGENCY SAS</t>
  </si>
  <si>
    <t>PAGO DE PROV REPOSTERIA ELY S</t>
  </si>
  <si>
    <t>PAGO DE PROV SALUD TOTAL EPS</t>
  </si>
  <si>
    <t>PAGO DE PROV SEG CCIALES BOLI</t>
  </si>
  <si>
    <t>PAGO DE PROV SOC DE ESPEC DE</t>
  </si>
  <si>
    <t>PAGO DE PROV SUITES CUARTA AV</t>
  </si>
  <si>
    <t>PAGO DE PROV TERMINAL DE TRAN</t>
  </si>
  <si>
    <t>PAGO DE PROV UT DELTA-CITI</t>
  </si>
  <si>
    <t>PAGO DE PROV V &amp; S</t>
  </si>
  <si>
    <t>PAGO DE PROV VIA 40 EXPRESS</t>
  </si>
  <si>
    <t>PAGO DE TERC CONSORCIO PROPL</t>
  </si>
  <si>
    <t>PAGO DE TERC EMPRESA DE SERV</t>
  </si>
  <si>
    <t>PAGO DE TERC MADECENTRO COLO</t>
  </si>
  <si>
    <t>PAGO DEBITO AUTO. LEASING</t>
  </si>
  <si>
    <t>LEASING</t>
  </si>
  <si>
    <t>PAGO EMP DE ACUEDUCTO DE BOG</t>
  </si>
  <si>
    <t>PAGO EN CHEQ</t>
  </si>
  <si>
    <t>PAGO EN CHEQ SUPERINTENDENCIA</t>
  </si>
  <si>
    <t>PAGO EN EFEC</t>
  </si>
  <si>
    <t>PAGO EN EFEC ALEXANDER BURBANO</t>
  </si>
  <si>
    <t>PAGO EN EFEC JUAN CARLOS ORTEG</t>
  </si>
  <si>
    <t>PAGO EN EFEC LEONARDO URREGO</t>
  </si>
  <si>
    <t>PAGO INTERBANC ACUAGYR SA ESP</t>
  </si>
  <si>
    <t>PAGO INTERBANC AEROSUPPORT AER</t>
  </si>
  <si>
    <t>PAGO INTERBANC AGUAS AGUAS DE</t>
  </si>
  <si>
    <t>PAGO INTERBANC AGUAS DE CARTAG</t>
  </si>
  <si>
    <t>PAGO INTERBANC AGUAS DE CHINAU</t>
  </si>
  <si>
    <t>PAGO INTERBANC AL PASO EN TU V</t>
  </si>
  <si>
    <t>PAGO INTERBANC ALMAGRARIO SA</t>
  </si>
  <si>
    <t>PAGO INTERBANC AMARILO S A S</t>
  </si>
  <si>
    <t>PAGO INTERBANC Avante Global S</t>
  </si>
  <si>
    <t>PAGO INTERBANC AVESCO SAS</t>
  </si>
  <si>
    <t>PAGO INTERBANC BAVARIA   CIA S</t>
  </si>
  <si>
    <t>PAGO INTERBANC BCP INGENIEROS</t>
  </si>
  <si>
    <t>PAGO INTERBANC CABOT COLOMBIAN</t>
  </si>
  <si>
    <t>PAGO INTERBANC CAJA DE COMPENS</t>
  </si>
  <si>
    <t>PAGO INTERBANC CAJA-DE-COMPENS</t>
  </si>
  <si>
    <t>PAGO INTERBANC CENCOSUD COLOMB</t>
  </si>
  <si>
    <t>PAGO INTERBANC CENTRO COMERCIA</t>
  </si>
  <si>
    <t>PAGO INTERBANC CENTRO MEDICO I</t>
  </si>
  <si>
    <t>PAGO INTERBANC CIRCULO DE SUBO</t>
  </si>
  <si>
    <t>PAGO INTERBANC CONCESION ALTO</t>
  </si>
  <si>
    <t>PAGO INTERBANC CONJUNTO RECREA</t>
  </si>
  <si>
    <t>PAGO INTERBANC COSMITET LTDA</t>
  </si>
  <si>
    <t>PAGO INTERBANC COUNTRY CLUB DE</t>
  </si>
  <si>
    <t>PAGO INTERBANC CTGRC - 54742 -</t>
  </si>
  <si>
    <t>PAGO INTERBANC DIR TESORO NACI</t>
  </si>
  <si>
    <t>PAGO INTERBANC EDIFICIO CENTRO</t>
  </si>
  <si>
    <t>PAGO INTERBANC EL VICTORIAL SA</t>
  </si>
  <si>
    <t>PAGO INTERBANC EMP DE SERV PUB</t>
  </si>
  <si>
    <t>PAGO INTERBANC EMPRESA DE SERV</t>
  </si>
  <si>
    <t>PAGO INTERBANC EMPRESAS PUBLIC</t>
  </si>
  <si>
    <t>PAGO INTERBANC ETB SA ESP</t>
  </si>
  <si>
    <t>PAGO INTERBANC EXCEDENTES INDU</t>
  </si>
  <si>
    <t>PAGO INTERBANC eym gourmet sas</t>
  </si>
  <si>
    <t>PAGO INTERBANC FIDUCIARIA BOGO</t>
  </si>
  <si>
    <t>PAGO INTERBANC FUND ZOOLOGICA</t>
  </si>
  <si>
    <t>PAGO INTERBANC GALVIS ZAPATA C</t>
  </si>
  <si>
    <t>PAGO INTERBANC GASES DEL LLANO</t>
  </si>
  <si>
    <t>PAGO INTERBANC GLOBAL GROUP CO</t>
  </si>
  <si>
    <t>PAGO INTERBANC GRENERGY COLOMB</t>
  </si>
  <si>
    <t>PAGO INTERBANC HOSPITAL DEPART</t>
  </si>
  <si>
    <t>PAGO INTERBANC Hotel Santa Cla</t>
  </si>
  <si>
    <t>PAGO INTERBANC HOTELES DE GIRA</t>
  </si>
  <si>
    <t>PAGO INTERBANC INFIVALLE</t>
  </si>
  <si>
    <t>PAGO INTERBANC JARDINES DEL RO</t>
  </si>
  <si>
    <t>PAGO INTERBANC LAB. CLINICO ES</t>
  </si>
  <si>
    <t>PAGO INTERBANC MABA S A S</t>
  </si>
  <si>
    <t>PAGO INTERBANC MEDICINA Y TERA</t>
  </si>
  <si>
    <t>PAGO INTERBANC METALES EBENEZE</t>
  </si>
  <si>
    <t>PAGO INTERBANC MONDI CARTAGENA</t>
  </si>
  <si>
    <t>PAGO INTERBANC MUNICIPIO DE GU</t>
  </si>
  <si>
    <t>PAGO INTERBANC MUNICIPIO DE PA</t>
  </si>
  <si>
    <t>PAGO INTERBANC MUNICIPIO DE PI</t>
  </si>
  <si>
    <t>PAGO INTERBANC MUNICIPIO DE RI</t>
  </si>
  <si>
    <t>PAGO INTERBANC MUNICIPIO DE SA</t>
  </si>
  <si>
    <t>PAGO INTERBANC ORF SA</t>
  </si>
  <si>
    <t>PAGO INTERBANC PARCELACION CHO</t>
  </si>
  <si>
    <t>PAGO INTERBANC PARROQUIA NUEST</t>
  </si>
  <si>
    <t>PAGO INTERBANC PROCERASEO SAS</t>
  </si>
  <si>
    <t>PAGO INTERBANC PROYECTO AMBIEN</t>
  </si>
  <si>
    <t>PAGO INTERBANC REDDESALUDCENTR</t>
  </si>
  <si>
    <t>PAGO INTERBANC SERVICIOS ESPEC</t>
  </si>
  <si>
    <t>PAGO INTERBANC SOCIEDAD SALESI</t>
  </si>
  <si>
    <t>PAGO INTERBANC TRANSPORTADORA</t>
  </si>
  <si>
    <t>PAGO INTERBANC ZAGA PRODUCCION</t>
  </si>
  <si>
    <t>PAGO NO APLICADO ASOCIACION GR</t>
  </si>
  <si>
    <t>PAGO NO APLICADO DARIO BARRERA</t>
  </si>
  <si>
    <t>PAGO PSE</t>
  </si>
  <si>
    <t>PAGO PSE Aguas de Cartagena</t>
  </si>
  <si>
    <t>PAGO PSE BANCO COMERCIAL AV V</t>
  </si>
  <si>
    <t>PAGO PSE C&amp;C Inversiones Inmo</t>
  </si>
  <si>
    <t>PAGO PSE CAMARA DE COMERCIO D</t>
  </si>
  <si>
    <t>PAGO PSE Colombia Telecomunic</t>
  </si>
  <si>
    <t>PAGO PSE Copa</t>
  </si>
  <si>
    <t>PAGO PSE EMPRESA DE TELECOMUN</t>
  </si>
  <si>
    <t>PAGO PSE Federaci¾n Colombian</t>
  </si>
  <si>
    <t>PAGO PSE FIDUCOLOMBIA FIDUCOM</t>
  </si>
  <si>
    <t>PAGO PSE FINDETER - FINANCIER</t>
  </si>
  <si>
    <t>PAGO PSE GRUPO VANTI</t>
  </si>
  <si>
    <t>PAGO PSE INMOBILIARIA MUÐOZ S</t>
  </si>
  <si>
    <t>PAGO PSE Municipio de Zipaqui</t>
  </si>
  <si>
    <t>PAGO PSE PA FLYTECH BANCOLOMB</t>
  </si>
  <si>
    <t>PAGO PSE Saucedo y Saucedo As</t>
  </si>
  <si>
    <t>PAGO PSE Seguros de Vida Sura</t>
  </si>
  <si>
    <t>PAGO PSE SOI - PCSS</t>
  </si>
  <si>
    <t>PAGO PSE Superintendencia de</t>
  </si>
  <si>
    <t>PAGO SUC VIRT TC VISA</t>
  </si>
  <si>
    <t>PAGO SV CLARO MOVIL COMCEL</t>
  </si>
  <si>
    <t>PAGO SV ENEL</t>
  </si>
  <si>
    <t>PAGO SV GASES DE OCCIDENTE S.</t>
  </si>
  <si>
    <t>PAGO SV INMOBILIARIA REYCO LT</t>
  </si>
  <si>
    <t>PAGO SV RECAUDOS ELEC CARIBEM</t>
  </si>
  <si>
    <t>PAGO SV SEGUROS DE VIDA SURAM</t>
  </si>
  <si>
    <t>PAGO SV TIGO SERVICIOS HOGAR</t>
  </si>
  <si>
    <t>PAGO TARJETA DE CREDITO</t>
  </si>
  <si>
    <t>RECAUDO SUCURSAL VIRTUAL</t>
  </si>
  <si>
    <t>RETENCION EN LA FUENTE</t>
  </si>
  <si>
    <t>REV IMPTO GOBIERNO 4X1000</t>
  </si>
  <si>
    <t>TRANSFERENCIA CTA SUC VIRTUAL</t>
  </si>
  <si>
    <t>TRANSFERENCIA VIRTUAL PYME</t>
  </si>
  <si>
    <t>TRASLADO A FONDO DE INVERSION</t>
  </si>
  <si>
    <t>TRASLADO DE FONDO DE INVERS</t>
  </si>
  <si>
    <t>CONSIG LOCAL REFEREN EFECTIVO</t>
  </si>
  <si>
    <t>PAGO A PROV REFINISH SUPPLY SO</t>
  </si>
  <si>
    <t>COMISION PAGOS A TERCEROS</t>
  </si>
  <si>
    <t>PAGO DE PROV PROCESADORA DE P</t>
  </si>
  <si>
    <t>COMIS RECAUDOS CORRESPONSAL</t>
  </si>
  <si>
    <t>COMIS RECAUDOS CAJA NACIONAL</t>
  </si>
  <si>
    <t>PAGO DE PROV AGROAVICOLA SAN</t>
  </si>
  <si>
    <t>PAGO INTERBANC Jeronimo Martin</t>
  </si>
  <si>
    <t>PAGO A PROV Metalprom</t>
  </si>
  <si>
    <t>PAGO A PROV ZAPATA  ZEA HERNAN</t>
  </si>
  <si>
    <t>PAGO A PROV PABON CASTA?EDA MA</t>
  </si>
  <si>
    <t>PAGO A PROV RONCANCIO   EDGAR</t>
  </si>
  <si>
    <t>PAGO A PROV LAGUNA  BOHORQUEZ</t>
  </si>
  <si>
    <t>PAGO A PROV BERMUDEZ  VELEZ JO</t>
  </si>
  <si>
    <t>PAGO A PROV CORTES  BUENDIA LA</t>
  </si>
  <si>
    <t>PAGO A PROV APARICIO  RUIZ LUI</t>
  </si>
  <si>
    <t>PAGO A PROV TUQUERRES VIDAL SH</t>
  </si>
  <si>
    <t>PAGO A PROV PEREA RIASCOS JHON</t>
  </si>
  <si>
    <t>PAGO A PROV VELASCO   WILLIAM</t>
  </si>
  <si>
    <t>PAGO A PROV SANCHEZ SANCHEZ LU</t>
  </si>
  <si>
    <t>PAGO A PROV Promovalle</t>
  </si>
  <si>
    <t>PAGO A PROV PRADO LONDO?O ISAB</t>
  </si>
  <si>
    <t>PAGO A PROV DELGADO ZARATE JOS</t>
  </si>
  <si>
    <t>PAGO A PROV MEDINA REYES SANDR</t>
  </si>
  <si>
    <t>PAGO A PROV LLANOS SALDA?A REI</t>
  </si>
  <si>
    <t>PAGO A PROV SOLARTE FIERRO JAV</t>
  </si>
  <si>
    <t>PAGO A PROV A TIEMPO SAS</t>
  </si>
  <si>
    <t>PAGO A PROV QUIROZ MARMOLEJO C</t>
  </si>
  <si>
    <t>PAGO A PROV RODAS GRISALES JOS</t>
  </si>
  <si>
    <t>PAGO A PROV VIRGUEZ GARCIA YEI</t>
  </si>
  <si>
    <t>PAGO A NOMIN ZAMORANO BONILLA</t>
  </si>
  <si>
    <t>NOMINA</t>
  </si>
  <si>
    <t>PAGO A NOMIN CHARRY  LOPEZ LUI</t>
  </si>
  <si>
    <t>PAGO A NOMIN CHARA   JAIR</t>
  </si>
  <si>
    <t>PAGO A NOMIN QUIZOBONI HERRERA</t>
  </si>
  <si>
    <t>PAGO A NOMIN RINCON  PEDROZA D</t>
  </si>
  <si>
    <t>PAGO A NOMIN CATA?O  MINA JORG</t>
  </si>
  <si>
    <t>PAGO A NOMIN LENIS  BETANCURT</t>
  </si>
  <si>
    <t>PAGO A NOMIN SALAZAR  ALVARADO</t>
  </si>
  <si>
    <t>PAGO A NOMIN CORTES  BANDERA D</t>
  </si>
  <si>
    <t>PAGO A NOMIN SANCHEZ  LLANTEN</t>
  </si>
  <si>
    <t>PAGO A NOMIN HERNANDEZ  SERNA</t>
  </si>
  <si>
    <t>PAGO A NOMIN ARCOS  MU?OZ CAMI</t>
  </si>
  <si>
    <t>PAGO A NOMIN LEDESMA  VASQUEZ</t>
  </si>
  <si>
    <t>PAGO A NOMIN FLOR  CUELLAR JAI</t>
  </si>
  <si>
    <t>PAGO A NOMIN ALVEAR OSPINA GUS</t>
  </si>
  <si>
    <t>PAGO A NOMIN NARVAEZ  JOAQUI J</t>
  </si>
  <si>
    <t>PAGO A NOMIN VASQUEZ ACOSTA AN</t>
  </si>
  <si>
    <t>PAGO A NOMIN VARON  REYES NUBI</t>
  </si>
  <si>
    <t>PAGO A NOMIN FLOREZ  OSORIO AL</t>
  </si>
  <si>
    <t>PAGO A NOMIN GARCIA  QUIGUANAS</t>
  </si>
  <si>
    <t>PAGO A NOMIN VERGARA  MU?OZ LI</t>
  </si>
  <si>
    <t>PAGO A NOMIN QUINTERO  BECERRA</t>
  </si>
  <si>
    <t>PAGO A NOMIN MONTOYA DAZA PABL</t>
  </si>
  <si>
    <t>PAGO A NOMIN OSORIO  NARVAEZ A</t>
  </si>
  <si>
    <t>PAGO A NOMIN BURBANO  MANRIQUE</t>
  </si>
  <si>
    <t>PAGO A NOMIN DIAZ  SARA STELLA</t>
  </si>
  <si>
    <t>PAGO A NOMIN CENTENO  JUAN GAB</t>
  </si>
  <si>
    <t>PAGO A NOMIN RODRIGUEZ LEDESMA</t>
  </si>
  <si>
    <t>PAGO A NOMIN ESTUPI?AN  TEJADA</t>
  </si>
  <si>
    <t>PAGO A NOMIN BERNAL MENDEZ JOR</t>
  </si>
  <si>
    <t>PAGO A NOMIN AVILEZ  VASQUEZ J</t>
  </si>
  <si>
    <t>PAGO A NOMIN HERRERA  MELENGE</t>
  </si>
  <si>
    <t>PAGO A NOMIN LOPEZ  GRIJALBA S</t>
  </si>
  <si>
    <t>PAGO A NOMIN GONZALES  MARTINE</t>
  </si>
  <si>
    <t>PAGO A NOMIN COSCUE  ZU?IGA JO</t>
  </si>
  <si>
    <t>PAGO A NOMIN COBO  DUL FRANKLI</t>
  </si>
  <si>
    <t>PAGO A NOMIN ESPINOSA  BIOJO J</t>
  </si>
  <si>
    <t>PAGO A NOMIN RODRIGUEZ ASTUDIL</t>
  </si>
  <si>
    <t>PAGO A NOMIN FIGUEROA  RAMOS J</t>
  </si>
  <si>
    <t>PAGO A NOMIN BRAVO  VASQUEZ DE</t>
  </si>
  <si>
    <t>PAGO A NOMIN LONDO?O  CALAMBAS</t>
  </si>
  <si>
    <t>PAGO A NOMIN MARTINEZ MEDELLIN</t>
  </si>
  <si>
    <t>PAGO A NOMIN DAVID  PERLAZA MA</t>
  </si>
  <si>
    <t>PAGO A NOMIN NARVAEZ ANDICA DI</t>
  </si>
  <si>
    <t>PAGO A NOMIN ESPINOSA MARTINEZ</t>
  </si>
  <si>
    <t>PAGO A NOMIN ARANGO PEREZ DANI</t>
  </si>
  <si>
    <t>PAGO A NOMIN PERAFAN   HECTOR</t>
  </si>
  <si>
    <t>PAGO A NOMIN BURBANO  LIZ FRAN</t>
  </si>
  <si>
    <t>PAGO A NOMIN LUCERO  ROJAS JOS</t>
  </si>
  <si>
    <t>PAGO A NOMIN CAMPI?O  VASQUEZ</t>
  </si>
  <si>
    <t>PAGO A NOMIN FLOREZ  HURTADO J</t>
  </si>
  <si>
    <t>PAGO A NOMIN VILLARREAL  RUZ Y</t>
  </si>
  <si>
    <t>PAGO A NOMIN LOZANO  DELGADO R</t>
  </si>
  <si>
    <t>PAGO A NOMIN LOPEZ  QUI?ONEZ J</t>
  </si>
  <si>
    <t>PAGO A NOMIN MEJIA  BOADA JOHN</t>
  </si>
  <si>
    <t>PAGO A NOMIN AREVALO CORTEZ LU</t>
  </si>
  <si>
    <t>PAGO A NOMIN DIAZ  MOSQUERA LU</t>
  </si>
  <si>
    <t>PAGO A NOMIN OSPINA  GONZALEZ</t>
  </si>
  <si>
    <t>PAGO A NOMIN BANGUERA  TORRES</t>
  </si>
  <si>
    <t>PAGO A NOMIN VELASCO  RIVAS FA</t>
  </si>
  <si>
    <t>PAGO A NOMIN RODRIGUEZ QUINTER</t>
  </si>
  <si>
    <t>PAGO A NOMIN ELEJALDE  LONDO?O</t>
  </si>
  <si>
    <t>PAGO A NOMIN SANCHEZ RODRIGUEZ</t>
  </si>
  <si>
    <t>PAGO A NOMIN HOYOS  VILLAQUIRA</t>
  </si>
  <si>
    <t>PAGO A NOMIN PINTO  RUIZ YEISO</t>
  </si>
  <si>
    <t>PAGO A NOMIN OVIEDO  VILLEGAS</t>
  </si>
  <si>
    <t>PAGO A NOMIN TREJOS CARVAJAL J</t>
  </si>
  <si>
    <t>PAGO A NOMIN MELENDES  PAPAMIJ</t>
  </si>
  <si>
    <t>PAGO A NOMIN HOYOS  LLANOS NEL</t>
  </si>
  <si>
    <t>PAGO A NOMIN PEREA  DELGADO WI</t>
  </si>
  <si>
    <t>PAGO A NOMIN ORTIZ  CALDERON M</t>
  </si>
  <si>
    <t>PAGO A NOMIN CAICEDO  CHIRAN F</t>
  </si>
  <si>
    <t>PAGO A NOMIN PANTOJA ARCINIEGA</t>
  </si>
  <si>
    <t>PAGO A NOMIN ROJAS  ERAZO LISS</t>
  </si>
  <si>
    <t>PAGO A NOMIN JIMENEZ MIRANDA M</t>
  </si>
  <si>
    <t>PAGO A NOMIN GARCIA  VARON LUI</t>
  </si>
  <si>
    <t>PAGO A NOMIN GONZALEZ  GUERRER</t>
  </si>
  <si>
    <t>PAGO A NOMIN CARABALI CARABALI</t>
  </si>
  <si>
    <t>PAGO A NOMIN LOPEZ  ZU?IGA LUI</t>
  </si>
  <si>
    <t>PAGO A NOMIN CEBALLOS  OROZCO</t>
  </si>
  <si>
    <t>PAGO A NOMIN GRISALES  RUIZ RA</t>
  </si>
  <si>
    <t>PAGO A NOMIN VELEZ  CAMPO CHRI</t>
  </si>
  <si>
    <t>PAGO A NOMIN GUTIERREZ  ARIAS</t>
  </si>
  <si>
    <t>PAGO A NOMIN QUIROZ VASQUEZ OS</t>
  </si>
  <si>
    <t>PAGO A NOMIN VALENCIA   EYDER</t>
  </si>
  <si>
    <t>PAGO A NOMIN RUIZ  POMEO LEONA</t>
  </si>
  <si>
    <t>PAGO A NOMIN CASTILLO  VERGARA</t>
  </si>
  <si>
    <t>PAGO A NOMIN ARCILA HURTADO JU</t>
  </si>
  <si>
    <t>PAGO A NOMIN BAZAN  VIDAL JHON</t>
  </si>
  <si>
    <t>PAGO A NOMIN CAMILO  BASTIDAS</t>
  </si>
  <si>
    <t>PAGO A NOMIN TOBON  FLOREZ OSC</t>
  </si>
  <si>
    <t>PAGO A NOMIN MAJIN  SANDOVAL H</t>
  </si>
  <si>
    <t>PAGO A NOMIN LOPEZ  RAMOS CARL</t>
  </si>
  <si>
    <t>PAGO A NOMIN MOSQUERA CORDOBA</t>
  </si>
  <si>
    <t>PAGO A NOMIN LOMBO  PEDRO IVAN</t>
  </si>
  <si>
    <t>PAGO A NOMIN TORO  ROJAS JOHN</t>
  </si>
  <si>
    <t>PAGO A NOMIN TORRES  VELEZ EDW</t>
  </si>
  <si>
    <t>PAGO A NOMIN SALDARRIAGA  FLOR</t>
  </si>
  <si>
    <t>PAGO A NOMIN SAMANIEGO LASSO M</t>
  </si>
  <si>
    <t>PAGO A NOMIN QUINTERO CARPINTE</t>
  </si>
  <si>
    <t>PAGO A NOMIN VALENCIA TABARES</t>
  </si>
  <si>
    <t>PAGO A NOMIN CHAVEZ  PALACIOS</t>
  </si>
  <si>
    <t>PAGO A NOMIN ANTE CORTES FERNA</t>
  </si>
  <si>
    <t>PAGO A NOMIN MARIN  MILLAN OLM</t>
  </si>
  <si>
    <t>PAGO A NOMIN MARIN  MARIN JESU</t>
  </si>
  <si>
    <t>PAGO A NOMIN ARANGO  ROMAN JHO</t>
  </si>
  <si>
    <t>PAGO A NOMIN LARRAHONDO  BORRE</t>
  </si>
  <si>
    <t>PAGO A NOMIN MORENO  SANCHEZ R</t>
  </si>
  <si>
    <t>PAGO A NOMIN OROZCO  CORTES JO</t>
  </si>
  <si>
    <t>PAGO A NOMIN CARMONA  SOTO EDI</t>
  </si>
  <si>
    <t>PAGO A NOMIN PINZON  ROZO JORG</t>
  </si>
  <si>
    <t>PAGO DE NOM A TIEMPO S A S</t>
  </si>
  <si>
    <t>REV ABONO CREDITO BANCOLOMBIA</t>
  </si>
  <si>
    <t>PAGO A PROV MONTANO VILLEGAS F</t>
  </si>
  <si>
    <t>PAGO A PROV Mayerlin Alayon Va</t>
  </si>
  <si>
    <t>PAGO A PROV CORTES BUENDIA LAD</t>
  </si>
  <si>
    <t>PAGO A PROV FABIO ANDRES MEJIA</t>
  </si>
  <si>
    <t>PAGO A PROV CALZATODO</t>
  </si>
  <si>
    <t>PAGO A PROV HEMISFERIO SOLUCIO</t>
  </si>
  <si>
    <t>PAGO A PROV SURAMERICANA DE GU</t>
  </si>
  <si>
    <t>PAGO A PROV RGM ELECTRONICA LT</t>
  </si>
  <si>
    <t>PAGO A PROV DIESEL TRACTOMULAS</t>
  </si>
  <si>
    <t>PAGO A PROV MULTIREPUESTOS Y S</t>
  </si>
  <si>
    <t>PAGO A PROV MONICA LUCIA DUQUE</t>
  </si>
  <si>
    <t>PAGO A PROV LIBRETA PERSONAL S</t>
  </si>
  <si>
    <t>PAGO A PROV CLAREAR INGENIERIA</t>
  </si>
  <si>
    <t>PAGO A PROV TARROS &amp; TAMBORES</t>
  </si>
  <si>
    <t>PAGO A PROV SANDOVAL YANGUAS F</t>
  </si>
  <si>
    <t>PAGO A PROV TECNOLLANTAS Y REE</t>
  </si>
  <si>
    <t>PAGO A PROV CONFECCIONES INDUS</t>
  </si>
  <si>
    <t>PAGO A PROV CLEAN MASTER SAS</t>
  </si>
  <si>
    <t>PAGO A PROV PLASTIRED COLOMBIA</t>
  </si>
  <si>
    <t>PAGO A PROV SOLUTECNICAS</t>
  </si>
  <si>
    <t>PAGO A PROV PROVEEDORES PARA S</t>
  </si>
  <si>
    <t>PAGO A PROV SAQUIRSAL Y CIA</t>
  </si>
  <si>
    <t>PAGO CREDITO/PAGO DB X MORA</t>
  </si>
  <si>
    <t>PAGO DE PROV PROMOVALLE SA ES</t>
  </si>
  <si>
    <t>PAGO A PROV JULIO CESAR SILVA</t>
  </si>
  <si>
    <t>PAGO A PROV SALUD OCUPACIONAL</t>
  </si>
  <si>
    <t>PAGO A PROV TRANSPORTES MONTAC</t>
  </si>
  <si>
    <t>PAGO A PROV Anderson Tilmans V</t>
  </si>
  <si>
    <t>PAGO A PROV SGS COLOMBIA SAS</t>
  </si>
  <si>
    <t>PAGO A PROV MANEJO TECNICO DE</t>
  </si>
  <si>
    <t>PAGO A PROV ALTALENE S A S</t>
  </si>
  <si>
    <t>PAGO A PROV DATA DIGITAL SAS</t>
  </si>
  <si>
    <t>PAGO A PROV BENEMERITO CUERPO</t>
  </si>
  <si>
    <t>PAGO A PROV FABRICA NACIONAL D</t>
  </si>
  <si>
    <t>PAGO A PROV Extras</t>
  </si>
  <si>
    <t>PAGO A PROV India Colorada SAS</t>
  </si>
  <si>
    <t>PAGO A NOMIN YOVANNY CAMPI?O V</t>
  </si>
  <si>
    <t>PAGO A NOMIN PABLO ALEJANDRO M</t>
  </si>
  <si>
    <t>PAGO A NOMIN NATHALY OSPINA GO</t>
  </si>
  <si>
    <t>PAGO A PROV GRUPO FORMARTE SAS</t>
  </si>
  <si>
    <t>PAGO A PROV SERVICIOS DE ASEO</t>
  </si>
  <si>
    <t>PAGO A PROV GUIOVANNA GALLEGO</t>
  </si>
  <si>
    <t>PAGO A PROV Inmobiliaria RS</t>
  </si>
  <si>
    <t>PAGO A PROV Fernando Romero Ra</t>
  </si>
  <si>
    <t>PAGO A PROV MEJIA MOLINA JAIME</t>
  </si>
  <si>
    <t>PAGO A PROV Jose Fernando Roda</t>
  </si>
  <si>
    <t>PAGO A PROV Cerdos del Valle S</t>
  </si>
  <si>
    <t>PAGO A PROV BECERRA VARGAS EDG</t>
  </si>
  <si>
    <t>PAGO A PROV A Y C INMOBILIARIO</t>
  </si>
  <si>
    <t>PAGO A PROV SUMATEC SA</t>
  </si>
  <si>
    <t>PAGO A PROV MEDIA COMMERCE SAS</t>
  </si>
  <si>
    <t>PAGO A PROV YEIMY NATALIA VIRG</t>
  </si>
  <si>
    <t>PAGO A PROV PREVER PREVISIONES</t>
  </si>
  <si>
    <t>PAGO A PROV JAVIER GUTIERREZ R</t>
  </si>
  <si>
    <t>PAGO A NOMIN OJEDA SAAVEDRA JO</t>
  </si>
  <si>
    <t>PAGO A NOMIN VICTOR ALFONSO VE</t>
  </si>
  <si>
    <t>PAGO A NOMIN DUBIER ERNEY LOPE</t>
  </si>
  <si>
    <t>PAGO A NOMIN DANIEL LEO ARANGO</t>
  </si>
  <si>
    <t>PAGO A PROV CLODOMIRO ANAYA TU</t>
  </si>
  <si>
    <t>PAGO A PROV PARRA TORO LUIS MA</t>
  </si>
  <si>
    <t>PAGO A PROV RAMIREZ GRAJALES C</t>
  </si>
  <si>
    <t>PAGO A PROV QUERUBIN NARVAEZ Y</t>
  </si>
  <si>
    <t>PAGO A PROV CHACON CELIS LUIS</t>
  </si>
  <si>
    <t>PAGO A PROV CALDERON ZAFRA DAV</t>
  </si>
  <si>
    <t>PAGO A PROV VARGAS PULIDO BERN</t>
  </si>
  <si>
    <t>PAGO A PROV ASPRILLA GONZALEZ</t>
  </si>
  <si>
    <t>PAGO A PROV GARCIA PRADA JULIO</t>
  </si>
  <si>
    <t>PAGO A PROV VERGARA YATACUE JO</t>
  </si>
  <si>
    <t>PAGO A NOMIN CANDELO CAVIEDES</t>
  </si>
  <si>
    <t>PAGO A NOMIN MURILLO PATI?O JU</t>
  </si>
  <si>
    <t>PAGO A NOMIN VARGAS CANTILLO J</t>
  </si>
  <si>
    <t>PAGO A NOMIN MURILLO GARCIA AR</t>
  </si>
  <si>
    <t>PAGO A NOMIN PINO DUQUE CRISTH</t>
  </si>
  <si>
    <t>PAGO A NOMIN TOBAR GOMEZ VICTO</t>
  </si>
  <si>
    <t>PAGO A NOMIN GRACIA MURILLO HE</t>
  </si>
  <si>
    <t>PAGO A NOMIN VIVAS TOVAR JOSE</t>
  </si>
  <si>
    <t>PAGO A NOMIN URBANO RODRIGUEZ</t>
  </si>
  <si>
    <t>PAGO A NOMIN BURBANO MONTA?O J</t>
  </si>
  <si>
    <t>PAGO A NOMIN MOLINA  ALEXANDER</t>
  </si>
  <si>
    <t>PAGO A NOMIN ROMERO MONTES JUA</t>
  </si>
  <si>
    <t>PAGO A NOMIN ZULUAGA HURTADO J</t>
  </si>
  <si>
    <t>PAGO A NOMIN NU?EZ CUERO HECTO</t>
  </si>
  <si>
    <t>PAGO A NOMIN BORJA CAICEDO MAI</t>
  </si>
  <si>
    <t>PAGO A NOMIN VELEZ IDROBO JHON</t>
  </si>
  <si>
    <t>PAGO A NOMIN ZAMBRANO MORALES</t>
  </si>
  <si>
    <t>PAGO A NOMIN MARIN  VICTOR GAB</t>
  </si>
  <si>
    <t>PAGO A NOMIN RODRIGUEZ RAMIREZ</t>
  </si>
  <si>
    <t>PAGO A NOMIN RODRIGUEZ HERNAND</t>
  </si>
  <si>
    <t>PAGO A NOMIN VARGAS LOPEZ LEID</t>
  </si>
  <si>
    <t>PAGO A NOMIN CASTILLO VASQUEZ</t>
  </si>
  <si>
    <t>PAGO A NOMIN MONTOYA MONTOYA J</t>
  </si>
  <si>
    <t>PAGO A NOMIN CEBALLOS REYES DA</t>
  </si>
  <si>
    <t>PAGO A NOMIN MILLAN MOGUERA DA</t>
  </si>
  <si>
    <t>PAGO A NOMIN RODRIGUEZ ARTEAGA</t>
  </si>
  <si>
    <t>PAGO A NOMIN SALGADO CARVAJAL</t>
  </si>
  <si>
    <t>PAGO A NOMIN VELASCO GALLEGO F</t>
  </si>
  <si>
    <t>PAGO A NOMIN DIAZ CARRE?O ELKI</t>
  </si>
  <si>
    <t>PAGO A NOMIN RODRIGUEZ IRAGORR</t>
  </si>
  <si>
    <t>PAGO A NOMIN BENAVIDES CASTRO</t>
  </si>
  <si>
    <t>PAGO A NOMIN CAMPO LADINO HECT</t>
  </si>
  <si>
    <t>PAGO A NOMIN MOSQUERA HURTADO</t>
  </si>
  <si>
    <t>PAGO A NOMIN BOSSA BARONA FERN</t>
  </si>
  <si>
    <t>PAGO A NOMIN MONTA?O HENAO EDI</t>
  </si>
  <si>
    <t>PAGO A NOMIN AGUIRRE GARCIA LU</t>
  </si>
  <si>
    <t>PAGO A NOMIN ALVAREZ CASTILLO</t>
  </si>
  <si>
    <t>PAGO A NOMIN HERRERA GARCIA JU</t>
  </si>
  <si>
    <t>PAGO A NOMIN ORTEGA QUINTERO A</t>
  </si>
  <si>
    <t>PAGO A NOMIN MONCADA VELASCO J</t>
  </si>
  <si>
    <t>PAGO A NOMIN CHICU? ARENAS LAU</t>
  </si>
  <si>
    <t>PAGO A NOMIN HURTADO MOSQUERA</t>
  </si>
  <si>
    <t>PAGO A NOMIN BECERRA VARGAS ED</t>
  </si>
  <si>
    <t>PAGO A NOMIN DE LA CRUZ MARTIN</t>
  </si>
  <si>
    <t>PAGO A NOMIN VELASCO RENDON EL</t>
  </si>
  <si>
    <t>PAGO A NOMIN SANCHEZ PAZ WILLI</t>
  </si>
  <si>
    <t>PAGO A NOMIN GALEANO MARTINEZ</t>
  </si>
  <si>
    <t>PAGO A NOMIN TORO PIZARRO DIEG</t>
  </si>
  <si>
    <t>PAGO A NOMIN BADILLO CA?AS JOS</t>
  </si>
  <si>
    <t>PAGO A NOMIN MOTOA BUENO DIEGO</t>
  </si>
  <si>
    <t>PAGO A NOMIN LOPEZ SEPULVEDA F</t>
  </si>
  <si>
    <t>PAGO A NOMIN LENIS HERNANDEZ A</t>
  </si>
  <si>
    <t>PAGO A NOMIN CORDOBA GIRONZA P</t>
  </si>
  <si>
    <t>PAGO A NOMIN GUEVARA VILLEGAS</t>
  </si>
  <si>
    <t>PAGO A NOMIN ALBORNOZ TRUJILLO</t>
  </si>
  <si>
    <t>PAGO A NOMIN AGUIRRE RIOS HERN</t>
  </si>
  <si>
    <t>PAGO A NOMIN BELTRAN MU?OZ SAU</t>
  </si>
  <si>
    <t>PAGO A NOMIN PRADO RUIZ ZHARIF</t>
  </si>
  <si>
    <t>PAGO A NOMIN OBANDO GARCIA HOM</t>
  </si>
  <si>
    <t>PAGO A NOMIN ARCE GARCIA JAIR</t>
  </si>
  <si>
    <t>PAGO A NOMIN ESTUPI?AN NOGUERA</t>
  </si>
  <si>
    <t>PAGO A NOMIN PEREIRA RIVERO CA</t>
  </si>
  <si>
    <t>PAGO A NOMIN CHATE MOSQUERA JA</t>
  </si>
  <si>
    <t>PAGO A NOMIN CADENA TORRES BRI</t>
  </si>
  <si>
    <t>PAGO A NOMIN VILLAFA?E CAICEDO</t>
  </si>
  <si>
    <t>PAGO A NOMIN JURADO  GERMAN</t>
  </si>
  <si>
    <t>PAGO A NOMIN CORREA RIVERA DIE</t>
  </si>
  <si>
    <t>PAGO A NOMIN ALVAREZ BALLESTER</t>
  </si>
  <si>
    <t>PAGO A NOMIN TORO MEDINA SILVI</t>
  </si>
  <si>
    <t>PAGO A NOMIN PAYAN GAMBOA JHON</t>
  </si>
  <si>
    <t>PAGO A NOMIN WAGNER CASTILLO P</t>
  </si>
  <si>
    <t>PAGO A NOMIN RUIZ BRAN RONAL</t>
  </si>
  <si>
    <t>PAGO A NOMIN DIAZ RODRIGUEZ JO</t>
  </si>
  <si>
    <t>PAGO A NOMIN SALAZAR GIRALDO D</t>
  </si>
  <si>
    <t>PAGO A NOMIN RODRIGUEZ MONJE L</t>
  </si>
  <si>
    <t>PAGO A NOMIN VALDEZ GARCIA JEN</t>
  </si>
  <si>
    <t>PAGO A NOMIN CELIS MARTINEZ JH</t>
  </si>
  <si>
    <t>PAGO A NOMIN SANCHEZ JIMENEZ J</t>
  </si>
  <si>
    <t>PAGO A NOMIN CRUZ HOYOS JUAN G</t>
  </si>
  <si>
    <t>PAGO A NOMIN REINA ACOSTA DIAN</t>
  </si>
  <si>
    <t>PAGO A NOMIN HURTADO VIAFARA J</t>
  </si>
  <si>
    <t>PAGO A NOMIN MENDOZA OROZCO KE</t>
  </si>
  <si>
    <t>PAGO A NOMIN CARABALI MOSQUERA</t>
  </si>
  <si>
    <t>PAGO A PROV LOMBARDO RAMIREZ R</t>
  </si>
  <si>
    <t>PAGO PSE Seguros Generales Su</t>
  </si>
  <si>
    <t>PAGO A PROV Corriente</t>
  </si>
  <si>
    <t>PAGO A PROV FUNDACION JOVENES</t>
  </si>
  <si>
    <t>PAGO A PROV STEWART Y STEVENSO</t>
  </si>
  <si>
    <t>PAGO A PROV TRANSPORTTES MONTA</t>
  </si>
  <si>
    <t>PAGO A PROV INTEGRA SOLUCIONES</t>
  </si>
  <si>
    <t>PAGO A PROV COMERCIALIZAMOS RE</t>
  </si>
  <si>
    <t>TRANSFERENCIA DESDE NEQUI</t>
  </si>
  <si>
    <t>TRASLADOS</t>
  </si>
  <si>
    <t>PAGO A PROV Libreta Personal</t>
  </si>
  <si>
    <t>PAGO A PROV PROSERVIS TRANSPOR</t>
  </si>
  <si>
    <t>PAGO A NOMIN ANGIE NATALIA GRA</t>
  </si>
  <si>
    <t>PAGO EN CHEQ YOJANIER GOMEZ ME</t>
  </si>
  <si>
    <t>PAGO EN CHEQ GILDARDO MUÐOZ QU</t>
  </si>
  <si>
    <t>INTERESES DE SOBREGIRO</t>
  </si>
  <si>
    <t>IVA COMIS TRASL SUC VIRTUAL</t>
  </si>
  <si>
    <t>COMISION TRASL SUC VIRTUAL</t>
  </si>
  <si>
    <t>PAGO A PROV LUIS CARLOS VELAZC</t>
  </si>
  <si>
    <t>PAGO A PROV MAHECHA MARTINEZ G</t>
  </si>
  <si>
    <t>PAGO A PROV YURI MILENA PEREZ</t>
  </si>
  <si>
    <t>PAGO A PROV Jaime Alberto Cano</t>
  </si>
  <si>
    <t>PAGO A PROV MAHMUD SANCHEZ SAA</t>
  </si>
  <si>
    <t>PAGO A PROV APROVECHAMIENTO CI</t>
  </si>
  <si>
    <t>PAGO A PROV ASOCIACION DE REIC</t>
  </si>
  <si>
    <t>PAGO A PROV BORRERO DIAZ JORGE</t>
  </si>
  <si>
    <t>PAGO A PROV CYC INGEOLOGIA Y G</t>
  </si>
  <si>
    <t>PAGO A PROV CORPORACION DE APR</t>
  </si>
  <si>
    <t>PAGO A PROV FLOREZ MENDEZ PAOL</t>
  </si>
  <si>
    <t>PAGO A PROV CANASTO GARZON HEC</t>
  </si>
  <si>
    <t>PAGO A PROV LEGUIZAMON CARO MA</t>
  </si>
  <si>
    <t>PAGO A PROV Serv Publicos Domi</t>
  </si>
  <si>
    <t>PAGO A NOMIN ZAMUDIO RAMIREZ I</t>
  </si>
  <si>
    <t>PAGO A NOMIN BARRETO VARGAS JA</t>
  </si>
  <si>
    <t>PAGO A NOMIN CASTANO DUQUE JUL</t>
  </si>
  <si>
    <t>PAGO A NOMIN MOGOLLON  HENRY A</t>
  </si>
  <si>
    <t>PAGO A NOMIN CHITIVA CARRILLO</t>
  </si>
  <si>
    <t>PAGO A NOMIN SAAVEDRA ROJAS MO</t>
  </si>
  <si>
    <t>PAGO A NOMIN RODRIGUEZ CESPEDE</t>
  </si>
  <si>
    <t>PAGO A NOMIN CESPEDES ORTIZ ED</t>
  </si>
  <si>
    <t>PAGO A NOMIN CASTA?EDA GONZALE</t>
  </si>
  <si>
    <t>PAGO A NOMIN BURGOS GOMEZ ANDR</t>
  </si>
  <si>
    <t>PAGO A NOMIN RODRIGUEZ BERNAL</t>
  </si>
  <si>
    <t>PAGO A NOMIN RODRIGUEZ  TORRES</t>
  </si>
  <si>
    <t>PAGO A NOMIN CANO CA?AS JAIME</t>
  </si>
  <si>
    <t>PAGO A NOMIN OJEDA  YINA CATAL</t>
  </si>
  <si>
    <t>PAGO A NOMIN ACOSTA CAMELO LIB</t>
  </si>
  <si>
    <t>PAGO A NOMIN MONTENEGRO CRUZ N</t>
  </si>
  <si>
    <t>PAGO A NOMIN SANCHEZ PUENTES A</t>
  </si>
  <si>
    <t>PAGO A NOMIN ROJAS CASTILLO DA</t>
  </si>
  <si>
    <t>PAGO A NOMIN DIAZ NOSSA JOSE H</t>
  </si>
  <si>
    <t>PAGO A NOMIN NIETO SOTO EDWIN</t>
  </si>
  <si>
    <t>PAGO A NOMIN ROZO ALARCON MARI</t>
  </si>
  <si>
    <t>PAGO A NOMIN BARRIOS URUE?A CR</t>
  </si>
  <si>
    <t>PAGO A NOMIN VAQUIRO GARZON AL</t>
  </si>
  <si>
    <t>PAGO A NOMIN CARDENAS SALAMAND</t>
  </si>
  <si>
    <t>PAGO A NOMIN ORTEGON CRUZ JUAN</t>
  </si>
  <si>
    <t>PAGO A NOMIN TIQUE VILLA JORGE</t>
  </si>
  <si>
    <t>PAGO A NOMIN MENESES VILLAMIZA</t>
  </si>
  <si>
    <t>PAGO A NOMIN GONZALEZ GIRALDO</t>
  </si>
  <si>
    <t>PAGO A NOMIN RESTREPO AGUIRRE</t>
  </si>
  <si>
    <t>PAGO A NOMIN MORA FERNANDEZ JO</t>
  </si>
  <si>
    <t>PAGO A NOMIN SEGURA MARTINEZ H</t>
  </si>
  <si>
    <t>PAGO A NOMIN AVILA GIRON GEOVA</t>
  </si>
  <si>
    <t>PAGO A NOMIN ORTIZ RODRIGUEZ E</t>
  </si>
  <si>
    <t>PAGO A NOMIN OSPINA JARAMILLO</t>
  </si>
  <si>
    <t>PAGO A NOMIN PINTO BARRETO MAR</t>
  </si>
  <si>
    <t>PAGO A NOMIN VASQUEZ BUITRAGO</t>
  </si>
  <si>
    <t>PAGO A NOMIN CRUZ IBARRA LUIS</t>
  </si>
  <si>
    <t>PAGO A NOMIN MERCHAN LINARES N</t>
  </si>
  <si>
    <t>PAGO A NOMIN DELGADO  JOSE MAU</t>
  </si>
  <si>
    <t>PAGO A NOMIN RODRIGUEZ TORRES</t>
  </si>
  <si>
    <t>PAGO A NOMIN GAITAN TRUJILLO M</t>
  </si>
  <si>
    <t>PAGO A NOMIN MENESES  JOSE DE</t>
  </si>
  <si>
    <t>PAGO A NOMIN VEGA PACHECO ADOL</t>
  </si>
  <si>
    <t>PAGO A NOMIN CHAPARRO MURCIA I</t>
  </si>
  <si>
    <t>PAGO A NOMIN ROJAS ORTEGON EDN</t>
  </si>
  <si>
    <t>PAGO A NOMIN GOMEZ SERRANO OSC</t>
  </si>
  <si>
    <t>PAGO A NOMIN CRUZ MARIN GERMAN</t>
  </si>
  <si>
    <t>PAGO A NOMIN AROCA MOLINA JOSE</t>
  </si>
  <si>
    <t>PAGO A NOMIN RAMIREZ RODRIGUEZ</t>
  </si>
  <si>
    <t>PAGO A NOMIN VALERO LUGO EMILY</t>
  </si>
  <si>
    <t>PAGO A NOMIN GORDILLO BRI?EZ O</t>
  </si>
  <si>
    <t>PAGO A NOMIN SAENZ  GLORIA INE</t>
  </si>
  <si>
    <t>PAGO A NOMIN QUINTERO QUI?ONES</t>
  </si>
  <si>
    <t>PAGO A NOMIN SERRANO SANCHEZ M</t>
  </si>
  <si>
    <t>PAGO A NOMIN BERNAL TRUJILLO M</t>
  </si>
  <si>
    <t>PAGO A NOMIN GARCIA PERDOMO MA</t>
  </si>
  <si>
    <t>PAGO A NOMIN DURAN HUERGO CLAU</t>
  </si>
  <si>
    <t>PAGO A NOMIN SANTOS PEREZ JIME</t>
  </si>
  <si>
    <t>PAGO A NOMIN RENGIFO GOMEZ ANE</t>
  </si>
  <si>
    <t>PAGO A NOMIN GARCIA  FERNANDO</t>
  </si>
  <si>
    <t>PAGO A NOMIN GUTIERREZ RODRIGU</t>
  </si>
  <si>
    <t>PAGO A NOMIN LOAIZA GONZALEZ F</t>
  </si>
  <si>
    <t>PAGO A NOMIN LOPEZ DE ROMERO R</t>
  </si>
  <si>
    <t>PAGO A NOMIN ROJAS ROMERO JUAN</t>
  </si>
  <si>
    <t>PAGO A NOMIN DIAZ SERRANO LUIS</t>
  </si>
  <si>
    <t>PAGO A NOMIN VANEGAS PENA SONI</t>
  </si>
  <si>
    <t>PAGO A NOMIN MOLANO RAMIREZ JE</t>
  </si>
  <si>
    <t>PAGO A NOMIN LUNA MORALES MICH</t>
  </si>
  <si>
    <t>PAGO A NOMIN MAHMUD SANCHEZ SA</t>
  </si>
  <si>
    <t>PAGO A NOMIN CALVO MUNAR DIEGO</t>
  </si>
  <si>
    <t>PAGO A NOMIN REY CRUZ LUIS CAR</t>
  </si>
  <si>
    <t>PAGO A NOMIN AGUIRRE MALDONADO</t>
  </si>
  <si>
    <t>PAGO A NOMIN OVIEDO SOSA MARIA</t>
  </si>
  <si>
    <t>PAGO A NOMIN RODRIGUEZ ROJAS M</t>
  </si>
  <si>
    <t>PAGO A NOMIN ARIAS FRANCO IVAN</t>
  </si>
  <si>
    <t>PAGO A NOMIN GARZON CARRILO MI</t>
  </si>
  <si>
    <t>PAGO A NOMIN MEJIA CASTA?EDA H</t>
  </si>
  <si>
    <t>PAGO PSE Municipio de Girardo</t>
  </si>
  <si>
    <t>PAGO INTERBANC MUNICIPIO DE VE</t>
  </si>
  <si>
    <t>PAGO INTERBANC Fresenius Medic</t>
  </si>
  <si>
    <t>IVA POR COMISIONES CORRIENTE</t>
  </si>
  <si>
    <t>PAGO A PROV 4745540066198091</t>
  </si>
  <si>
    <t>PAGO A PROV CARLOS ALBEIRO MON</t>
  </si>
  <si>
    <t>PAGO A PROV MARIN NELSON ANDRE</t>
  </si>
  <si>
    <t>PAGO A PROV Sistemas de Inform</t>
  </si>
  <si>
    <t>PAGO A PROV LUIS ENRIQUE OLAYA</t>
  </si>
  <si>
    <t>PAGO A PROV JUAN CARLOS ORTEGO</t>
  </si>
  <si>
    <t>PAGO A PROV RESTREPO AGUIRRE A</t>
  </si>
  <si>
    <t>PAGO A PROV JOSE CARMELO QUINT</t>
  </si>
  <si>
    <t>PAGO A PROV Procarbono</t>
  </si>
  <si>
    <t>PAGO INTERBANC MUNICIPIO DE NA</t>
  </si>
  <si>
    <t>PAGO INTERBANC MUNICIPIO DE TI</t>
  </si>
  <si>
    <t>PAGO INTERBANC EMP  DE AGUA</t>
  </si>
  <si>
    <t>PAGO INTERBANC SOCIEDAD EMPRES</t>
  </si>
  <si>
    <t>PAGO INTERBANC CONDOMINIO SANT</t>
  </si>
  <si>
    <t>PAGO DE PROV COLTRANSACCIONES</t>
  </si>
  <si>
    <t>PAGO DE PROV SODIMAC COLOMBIA</t>
  </si>
  <si>
    <t>PAGO INTERBANC GOBERNACION DEL</t>
  </si>
  <si>
    <t>PAGO INTERBANC AVICOLA DEL MAG</t>
  </si>
  <si>
    <t>PAGO A PROV JUAN DAVID PE?A BA</t>
  </si>
  <si>
    <t>PAGO A PROV Control Autos de G</t>
  </si>
  <si>
    <t>PAGO A PROV Gustavo Torres</t>
  </si>
  <si>
    <t>PAGO A PROV ALIANCE PARABURDO</t>
  </si>
  <si>
    <t>PAGO A PROV ARK T GLAS</t>
  </si>
  <si>
    <t>PAGO A PROV MEDIA COMMERCE PAR</t>
  </si>
  <si>
    <t>PAGO INTERBANC INVERSIONES FRA</t>
  </si>
  <si>
    <t>PAGO DE PROV SOC.TURISTICA DE</t>
  </si>
  <si>
    <t>PAGO A PROV GREEN BROKER HOLDI</t>
  </si>
  <si>
    <t>PAGO A PROV German Velandia</t>
  </si>
  <si>
    <t>PAGO A PROV FIBERNEXT SAS</t>
  </si>
  <si>
    <t>PAGO A PROV 4745540006212465</t>
  </si>
  <si>
    <t>PAGO A PROV GUADUA 3D</t>
  </si>
  <si>
    <t>PAGO SV ENEL CODENSA</t>
  </si>
  <si>
    <t>PAGO INTERBANC AVICOLA LOS CAM</t>
  </si>
  <si>
    <t>PAGO DE PROV EMPRESA DE SERVI</t>
  </si>
  <si>
    <t>PAGO DE TERC MPIO DE ANAPOIM</t>
  </si>
  <si>
    <t>PAGO A PROV INDUSTRIAS CRUZ ZI</t>
  </si>
  <si>
    <t>PAGO A PROV LUIS ALBEIRO BRAVO</t>
  </si>
  <si>
    <t>PAGO A PROV LUIS ALEJANDRO FON</t>
  </si>
  <si>
    <t>PAGO A PROV RODRIGUEZ TORRES A</t>
  </si>
  <si>
    <t>PAGO A PROV ARNULFO RODRIGUEZ</t>
  </si>
  <si>
    <t>PAGO A PROV NACIONAL DE ELECTR</t>
  </si>
  <si>
    <t>PAGO A PROV REENCAUCHADORA REN</t>
  </si>
  <si>
    <t>PAGO A PROV S F I SAS</t>
  </si>
  <si>
    <t>PAGO A PROV ALTALENE SA</t>
  </si>
  <si>
    <t>PAGO A PROV SURTIRETENES Y ROD</t>
  </si>
  <si>
    <t>PAGO A PROV DIOGENES MORA MOSC</t>
  </si>
  <si>
    <t>PAGO A PROV CARLOS FELIPE ARBO</t>
  </si>
  <si>
    <t>PAGO A PROV FLUOROPLASTICOS SA</t>
  </si>
  <si>
    <t>PAGO A PROV UNION TEMPORAL ECO</t>
  </si>
  <si>
    <t>PAGO A PROV FERRETERIA METRO Y</t>
  </si>
  <si>
    <t>PAGO A PROV DISTRIBUIDORA DE P</t>
  </si>
  <si>
    <t>PAGO A PROV MAQUISERVICIOS Y O</t>
  </si>
  <si>
    <t>PAGO A PROV RICHARD FREDY JIME</t>
  </si>
  <si>
    <t>PAGO A PROV COMERCIALIZADORA V</t>
  </si>
  <si>
    <t>PAGO A PROV TEKQUIMICA SAS</t>
  </si>
  <si>
    <t>PAGO A PROV JORGE ELIECER COMB</t>
  </si>
  <si>
    <t>PAGO A PROV FERRETERIA MONACO</t>
  </si>
  <si>
    <t>PAGO A PROV SEYMA S A</t>
  </si>
  <si>
    <t>PAGO A PROV MCM REPUESTOS LTDA</t>
  </si>
  <si>
    <t>PAGO A PROV SAQUIRSAL Y CIA SA</t>
  </si>
  <si>
    <t>PAGO A PROV JOSE WILLIAM LOPEZ</t>
  </si>
  <si>
    <t>PAGO A PROV GRUPO BRADO INGENI</t>
  </si>
  <si>
    <t>PAGO A PROV URBYMAQ</t>
  </si>
  <si>
    <t>PAGO A PROV GRUPO GUERRERO GON</t>
  </si>
  <si>
    <t>PAGO A PROV EQUIPOS Y CONTRUCC</t>
  </si>
  <si>
    <t>PAGO A PROV KENWORTH DE LA MON</t>
  </si>
  <si>
    <t>PAGO A PROV ASSOMET ASESORES S</t>
  </si>
  <si>
    <t>PAGO A PROV OKOLISH SAS</t>
  </si>
  <si>
    <t>PAGO A PROV MAC POWER LTDA</t>
  </si>
  <si>
    <t>PAGO A PROV INDUSTRIA NACIONAL</t>
  </si>
  <si>
    <t>PAGO A PROV AT DIESEL MANTENIM</t>
  </si>
  <si>
    <t>PAGO INTERBANC CORREDORES DAVI</t>
  </si>
  <si>
    <t>INVERSIONES</t>
  </si>
  <si>
    <t>PAGO INTERBANC PARADAS CAMINA</t>
  </si>
  <si>
    <t>PAGO INTERBANC MONICA VIVIANA</t>
  </si>
  <si>
    <t>PAGO DE PROV JUNICAL MEDICAL</t>
  </si>
  <si>
    <t>PAGO DE PROV CAYTO TRACTOR SA</t>
  </si>
  <si>
    <t>PAGO EN CHEQ BANCO BBVA COLOMB</t>
  </si>
  <si>
    <t>PAGO INTERBANC Colombiana de I</t>
  </si>
  <si>
    <t>PAGO A PROV MULTIJAPONES</t>
  </si>
  <si>
    <t>PAGO A PROV Gabriel Enrique Ro</t>
  </si>
  <si>
    <t>PAGO A PROV HOTEL ZAMBA  RESOR</t>
  </si>
  <si>
    <t>PAGO A PROV OPEINVIAS SAS</t>
  </si>
  <si>
    <t>PAGO A PROV GOMEZ HUERTAS LIDA</t>
  </si>
  <si>
    <t>PAGO A PROV Jose Orlado Saboga</t>
  </si>
  <si>
    <t>PAGO A PROV MOSQUERA SAMACA S</t>
  </si>
  <si>
    <t>PAGO A PROV BARRERO GARCIA MAR</t>
  </si>
  <si>
    <t>PAGO A PROV C &amp;C ACMPAMENTOS</t>
  </si>
  <si>
    <t>PAGO A PROV Aisocupacional</t>
  </si>
  <si>
    <t>PAGO A NOMIN JUAN PABLO GOMEZ</t>
  </si>
  <si>
    <t>PAGO A NOMIN PEDRO ANDRES PARA</t>
  </si>
  <si>
    <t>PAGO DE PROV EMSERSOPO</t>
  </si>
  <si>
    <t>CUOTA MANEJO CUPO ROTATIVO</t>
  </si>
  <si>
    <t>IVA CUOTA MANEJO CUPO ROTATIVO</t>
  </si>
  <si>
    <t>PAGO DE PROV CORPORACION  CLU</t>
  </si>
  <si>
    <t>PAGO A PROV CIFUENTES SALAZAR</t>
  </si>
  <si>
    <t>PAGO A PROV DOMINGUEZ VILLAMIL</t>
  </si>
  <si>
    <t>PAGO A PROV BOCANEGRA CONDE LA</t>
  </si>
  <si>
    <t>PAGO A PROV ARAGON CASTANEDA J</t>
  </si>
  <si>
    <t>PAGO A PROV CAMILO DUSAN</t>
  </si>
  <si>
    <t>PAGO A PROV JOSE SANCHEZ</t>
  </si>
  <si>
    <t>PAGO A PROV Billy Alejandro Fl</t>
  </si>
  <si>
    <t>PAGO A PROV EQUIPOS Y CONSTRUC</t>
  </si>
  <si>
    <t>PAGO A PROV Pedro Joaquin Card</t>
  </si>
  <si>
    <t>PAGO A PROV Gecolsa</t>
  </si>
  <si>
    <t>PAGO A NOMIN MARYLIN YASMIN ME</t>
  </si>
  <si>
    <t>PAGO A PROV RADIO CADENA NACIO</t>
  </si>
  <si>
    <t>PAGO A PROV MAURICIO BARRIOS S</t>
  </si>
  <si>
    <t>PAGO A PROV JUAN DAVID GALEANO</t>
  </si>
  <si>
    <t>PAGO A PROV RICO CARTAGENA JAI</t>
  </si>
  <si>
    <t>PAGO A PROV OSUNA SANTOS IBAN</t>
  </si>
  <si>
    <t>PAGO A PROV FIDUBOGOTA CONCES</t>
  </si>
  <si>
    <t>OBLIGACIONES FINANCIERAS</t>
  </si>
  <si>
    <t>PAGO A PROV CUBILLOS RIANO IVA</t>
  </si>
  <si>
    <t>PAGO A PROV VACCA BLANCO LUZ M</t>
  </si>
  <si>
    <t>PAGO A PROV PLINIO MONROY JIME</t>
  </si>
  <si>
    <t>PAGO A PROV GUSTAVO VELANDIA</t>
  </si>
  <si>
    <t>PAGO A PROV CALDERON BARRAGAN</t>
  </si>
  <si>
    <t>PAGO A PROV DAZA CRIADO RUDY E</t>
  </si>
  <si>
    <t>PAGO A PROV JOSE HARVEY CRUZ</t>
  </si>
  <si>
    <t>PAGO A PROV CIRO AUGUSTO LOZAN</t>
  </si>
  <si>
    <t>PAGO A PROV ORTIZ REYES JAIME</t>
  </si>
  <si>
    <t>PAGO A PROV Transcolvolcos Rep</t>
  </si>
  <si>
    <t>PAGO A PROV GARCIA MOSQUERA JO</t>
  </si>
  <si>
    <t>PAGO A PROV Opeinvias</t>
  </si>
  <si>
    <t>PAGO A PROV TV BUNDE EU</t>
  </si>
  <si>
    <t>PAGO A PROV Edgardo Leon Carva</t>
  </si>
  <si>
    <t>PAGO A PROV MEDINA BENAVIDES J</t>
  </si>
  <si>
    <t>PAGO A PROV Sistema Neumatico</t>
  </si>
  <si>
    <t>PAGO INTERBANC GASEOSAS DE GIR</t>
  </si>
  <si>
    <t>PAGO A NOMIN MENESES JOSE DE L</t>
  </si>
  <si>
    <t>PAGO INTERBANC INVERSIONES DUM</t>
  </si>
  <si>
    <t>PAGO LEASING BANCOLOMBIA</t>
  </si>
  <si>
    <t>PAGO EN EFEC CARLOS MOGOLLON</t>
  </si>
  <si>
    <t>PAGO EN CHEQ FIDUCIARIA LA PRE</t>
  </si>
  <si>
    <t>PAGO A PROV FERRETERIA PINTUEL</t>
  </si>
  <si>
    <t>PAGO A PROV Fiduagraria Fid PA</t>
  </si>
  <si>
    <t>PAGO A PROV Fundacion Promoamb</t>
  </si>
  <si>
    <t>PAGO A PROV Asociacion de Reco</t>
  </si>
  <si>
    <t>PAGO A PROV Ferreteria Univers</t>
  </si>
  <si>
    <t>PAGO A PROV Asorecipopa</t>
  </si>
  <si>
    <t>PAGO A PROV Corporacion Ecolog</t>
  </si>
  <si>
    <t>PAGO A PROV Asociacion Ambient</t>
  </si>
  <si>
    <t>PAGO A NOMIN MEDINA  OLIVO JES</t>
  </si>
  <si>
    <t>PAGO A NOMIN MARTINEZ  PARRA N</t>
  </si>
  <si>
    <t>PAGO A NOMIN PEREZ  AGUIRRE LE</t>
  </si>
  <si>
    <t>PAGO A NOMIN TORRES  CAUSADO B</t>
  </si>
  <si>
    <t>PAGO A NOMIN SUAREZ  HERRERA L</t>
  </si>
  <si>
    <t>PAGO A NOMIN LEON  BERMUDEZ DE</t>
  </si>
  <si>
    <t>PAGO A NOMIN RAMIREZ  MADERA H</t>
  </si>
  <si>
    <t>PAGO A NOMIN GARCES  PEREZ CAR</t>
  </si>
  <si>
    <t>PAGO A NOMIN ALVAREZ  CORTES J</t>
  </si>
  <si>
    <t>PAGO A NOMIN GOMEZ  PEREZ MIGU</t>
  </si>
  <si>
    <t>PAGO A NOMIN PATERNINA  FLEREZ</t>
  </si>
  <si>
    <t>PAGO A NOMIN CALDERON  BELENO</t>
  </si>
  <si>
    <t>PAGO A NOMIN ZABALETA  MARTINE</t>
  </si>
  <si>
    <t>PAGO A NOMIN ROCHA  CAICEDO CE</t>
  </si>
  <si>
    <t>PAGO A NOMIN DE HORTA  MENDOZA</t>
  </si>
  <si>
    <t>PAGO A NOMIN QUESEDO  CASTRO A</t>
  </si>
  <si>
    <t>PAGO A NOMIN QUINTANA  MARQUEZ</t>
  </si>
  <si>
    <t>PAGO A NOMIN CUELLO  COGOLLO L</t>
  </si>
  <si>
    <t>PAGO A NOMIN PI?ERES  LLERENA</t>
  </si>
  <si>
    <t>PAGO A NOMIN BERMUDEZ  NAVARRO</t>
  </si>
  <si>
    <t>PAGO A NOMIN SALCEDO  VELEZ NE</t>
  </si>
  <si>
    <t>PAGO A NOMIN VEGA  CUELLO AROL</t>
  </si>
  <si>
    <t>PAGO A NOMIN PUELLO  GOMEZ HEN</t>
  </si>
  <si>
    <t>PAGO A NOMIN GOMEZ  FIGUEROA D</t>
  </si>
  <si>
    <t>PAGO A NOMIN PAYARES  GAVIRIA</t>
  </si>
  <si>
    <t>PAGO A NOMIN BABILONIA  TERAN</t>
  </si>
  <si>
    <t>PAGO A NOMIN OCHOA  SUAREZ FER</t>
  </si>
  <si>
    <t>PAGO A NOMIN MORILLO  PEINADO</t>
  </si>
  <si>
    <t>PAGO A NOMIN REYES  BERRIO EVE</t>
  </si>
  <si>
    <t>PAGO A NOMIN VILORIA  BELTRAN</t>
  </si>
  <si>
    <t>PAGO A NOMIN MONSALVE  OSPINO</t>
  </si>
  <si>
    <t>PAGO A NOMIN CABARCAS  ALVAREZ</t>
  </si>
  <si>
    <t>PAGO A NOMIN DEL CASTILLO  SOL</t>
  </si>
  <si>
    <t>PAGO A NOMIN MENDOZA  MANJARRE</t>
  </si>
  <si>
    <t>PAGO A NOMIN PEREZ  ARCILA JUA</t>
  </si>
  <si>
    <t>PAGO A NOMIN MORA  CHACON ALIP</t>
  </si>
  <si>
    <t>PAGO A NOMIN PAEZ  JIMENEZ MAY</t>
  </si>
  <si>
    <t>PAGO A NOMIN DIAZ  MORENO FELI</t>
  </si>
  <si>
    <t>PAGO A NOMIN GIRADO  MELENDEZ</t>
  </si>
  <si>
    <t>PAGO A NOMIN PEREZ  BALLESTAS</t>
  </si>
  <si>
    <t>PAGO A NOMIN OLIVO  JULIO EDIN</t>
  </si>
  <si>
    <t>PAGO A NOMIN CORTINA  PEREZ CR</t>
  </si>
  <si>
    <t>PAGO A NOMIN MARQUEZ  SIMANCA</t>
  </si>
  <si>
    <t>PAGO A NOMIN BLANCO  MORALES B</t>
  </si>
  <si>
    <t>PAGO A NOMIN BETIN  BUSTOS GAB</t>
  </si>
  <si>
    <t>PAGO A NOMIN SAENZ  MATURANA C</t>
  </si>
  <si>
    <t>PAGO A NOMIN JULIO  TEHERAN AL</t>
  </si>
  <si>
    <t>PAGO A NOMIN HUETO  ORTIZ ANDY</t>
  </si>
  <si>
    <t>PAGO A NOMIN ROSESSTHAND  JIME</t>
  </si>
  <si>
    <t>PAGO A NOMIN MERCADO  MARCHENA</t>
  </si>
  <si>
    <t>PAGO A NOMIN GARCIA  CARRILLO</t>
  </si>
  <si>
    <t>PAGO A NOMIN MALDONADO  QUINTA</t>
  </si>
  <si>
    <t>PAGO A NOMIN TORRES  CASSERES</t>
  </si>
  <si>
    <t>PAGO A NOMIN ORTEGA  TORRES PE</t>
  </si>
  <si>
    <t>PAGO A NOMIN MELENDEZ  CERA JU</t>
  </si>
  <si>
    <t>PAGO A NOMIN GONZALEZ  VARGAS</t>
  </si>
  <si>
    <t>PAGO A NOMIN VITOLA  GARCIA LU</t>
  </si>
  <si>
    <t>PAGO A NOMIN MORALES  LARA MAR</t>
  </si>
  <si>
    <t>PAGO A NOMIN TINOCO  PAJARO ED</t>
  </si>
  <si>
    <t>PAGO A NOMIN NARVAEZ  SANCHEZ</t>
  </si>
  <si>
    <t>PAGO A NOMIN CARABALLO  OROZCO</t>
  </si>
  <si>
    <t>PAGO A NOMIN JULIO  SANCHEZ GE</t>
  </si>
  <si>
    <t>PAGO A NOMIN JARAMILLO  BLANQU</t>
  </si>
  <si>
    <t>PAGO A NOMIN REBOLLEDO  SALCED</t>
  </si>
  <si>
    <t>PAGO A NOMIN PAJARO  CASTRO JU</t>
  </si>
  <si>
    <t>PAGO A NOMIN MUNOZ  PUELLO LUI</t>
  </si>
  <si>
    <t>PAGO A NOMIN GUERRERO  GUARDO</t>
  </si>
  <si>
    <t>PAGO A NOMIN CUELLO  ROMERO LU</t>
  </si>
  <si>
    <t>PAGO A NOMIN RODRIGUEZ  CONTRE</t>
  </si>
  <si>
    <t>PAGO A NOMIN GOMEZ  RESTREPO A</t>
  </si>
  <si>
    <t>PAGO A NOMIN RIOS  REGINO EUGE</t>
  </si>
  <si>
    <t>PAGO A NOMIN CARMONA  VALIENTE</t>
  </si>
  <si>
    <t>PAGO A NOMIN MARIN  MERCADO DA</t>
  </si>
  <si>
    <t>PAGO A NOMIN HERRERA  ALCAZAR</t>
  </si>
  <si>
    <t>PAGO A NOMIN VIANA  MEDRANO AM</t>
  </si>
  <si>
    <t>PAGO A NOMIN CABARCAS  CASSERE</t>
  </si>
  <si>
    <t>PAGO A NOMIN TORRES  HOYOS RIC</t>
  </si>
  <si>
    <t>PAGO A NOMIN ACOSTA  GOMEZ ROY</t>
  </si>
  <si>
    <t>PAGO A NOMIN HORTA  GOMEZ LUZ</t>
  </si>
  <si>
    <t>PAGO A NOMIN AGRESOTT  GOMEZ V</t>
  </si>
  <si>
    <t>PAGO A NOMIN EMILIANI  SALAZAR</t>
  </si>
  <si>
    <t>PAGO A NOMIN OSORIO  AVENDANO</t>
  </si>
  <si>
    <t>PAGO A NOMIN GARCIA  BARRIOS C</t>
  </si>
  <si>
    <t>PAGO A NOMIN DE AVILA   ELLES</t>
  </si>
  <si>
    <t>PAGO A NOMIN BERMUDEZ  MARTINE</t>
  </si>
  <si>
    <t>PAGO A NOMIN DE AVILA  PAJARO</t>
  </si>
  <si>
    <t>PAGO A NOMIN CHACON  ANGULO AN</t>
  </si>
  <si>
    <t>PAGO A NOMIN POLO  POLO LIBARD</t>
  </si>
  <si>
    <t>PAGO A NOMIN FUENTES  CALLES A</t>
  </si>
  <si>
    <t>PAGO A NOMIN PEREZ  MALLARINO</t>
  </si>
  <si>
    <t>PAGO A NOMIN DE AVILA  ARZUZA</t>
  </si>
  <si>
    <t>PAGO A NOMIN PAUTT  MARTINEZ J</t>
  </si>
  <si>
    <t>PAGO A NOMIN MERCADO  MEZA ADA</t>
  </si>
  <si>
    <t>PAGO A NOMIN GOMEZ  ACEVEDO AN</t>
  </si>
  <si>
    <t>PAGO A NOMIN IRIARTE  GOMEZ DI</t>
  </si>
  <si>
    <t>PAGO A NOMIN ARIZA  VEGA ALEXA</t>
  </si>
  <si>
    <t>PAGO A NOMIN BELTRAN  RIVERO P</t>
  </si>
  <si>
    <t>PAGO A NOMIN CAICEDO  ORTEGA D</t>
  </si>
  <si>
    <t>PAGO A NOMIN PERTUZ  MARTINEZ</t>
  </si>
  <si>
    <t>PAGO A NOMIN CUADRO  ANAYA EMI</t>
  </si>
  <si>
    <t>PAGO A NOMIN CHAVES  MANRIQUE</t>
  </si>
  <si>
    <t>PAGO A NOMIN CASTILLO  JUNCO C</t>
  </si>
  <si>
    <t>PAGO A NOMIN GRIJALBA  PARRA D</t>
  </si>
  <si>
    <t>PAGO A NOMIN MENDRALES  RIVERA</t>
  </si>
  <si>
    <t>PAGO A NOMIN GAITAN  ANZOLA CA</t>
  </si>
  <si>
    <t>PAGO A NOMIN ACEVEDO  MARTINEZ</t>
  </si>
  <si>
    <t>PAGO A NOMIN CANO  ORTEGA SHAR</t>
  </si>
  <si>
    <t>PAGO A NOMIN MARIMON  POLO EDU</t>
  </si>
  <si>
    <t>PAGO A NOMIN RAMIREZ  IBARRA J</t>
  </si>
  <si>
    <t>PAGO A NOMIN IRIARTE  RODRIGUE</t>
  </si>
  <si>
    <t>PAGO A NOMIN RANGEL  RANGEL OR</t>
  </si>
  <si>
    <t>PAGO A NOMIN GONZALEZ  GOMEZ D</t>
  </si>
  <si>
    <t>PAGO A NOMIN CASTRO  VARGAS EL</t>
  </si>
  <si>
    <t>PAGO A NOMIN ESCANDON  NOBLES</t>
  </si>
  <si>
    <t>PAGO A NOMIN BLANCO  BARRIOS Y</t>
  </si>
  <si>
    <t>PAGO A NOMIN BALDOVINO  VANEGA</t>
  </si>
  <si>
    <t>PAGO A NOMIN MORALES  CABARCAS</t>
  </si>
  <si>
    <t>PAGO A NOMIN ARRIETA  BOHORQUE</t>
  </si>
  <si>
    <t>PAGO A NOMIN CONEO  DE AVILA J</t>
  </si>
  <si>
    <t>PAGO A NOMIN JASPE  COHEN ANDR</t>
  </si>
  <si>
    <t>PAGO A NOMIN VERGARA  PALENCIA</t>
  </si>
  <si>
    <t>PAGO A NOMIN CEDEN  ANAYA JUAN</t>
  </si>
  <si>
    <t>PAGO A NOMIN BUELVAS  CASTRO F</t>
  </si>
  <si>
    <t>PAGO A NOMIN ROMERO  BUELVAS C</t>
  </si>
  <si>
    <t>PAGO A NOMIN VERGARA  CONTRERA</t>
  </si>
  <si>
    <t>PAGO A NOMIN ROMERO  SALAS YON</t>
  </si>
  <si>
    <t>PAGO A NOMIN PATERNINA  GOMEZ</t>
  </si>
  <si>
    <t>PAGO A NOMIN PEREZ  CA?ATE MAN</t>
  </si>
  <si>
    <t>PAGO A NOMIN HURTADO  VARGAS M</t>
  </si>
  <si>
    <t>PAGO A NOMIN VIDES  ARRIETA DI</t>
  </si>
  <si>
    <t>PAGO A NOMIN VILLA  SEGRERA FE</t>
  </si>
  <si>
    <t>PAGO A NOMIN GONZALEZ  DIAZ ED</t>
  </si>
  <si>
    <t>PAGO A NOMIN GARCES  ACOSTA KA</t>
  </si>
  <si>
    <t>PAGO A NOMIN CABALLERO  ANDRAD</t>
  </si>
  <si>
    <t>PAGO A NOMIN MORALES  RAMOS WI</t>
  </si>
  <si>
    <t>PAGO A NOMIN MOGOLLON  CORENA</t>
  </si>
  <si>
    <t>PAGO A NOMIN PACHECO  RIVERA H</t>
  </si>
  <si>
    <t>PAGO A NOMIN RAMIREZ  IBARRA N</t>
  </si>
  <si>
    <t>PAGO A NOMIN GOMEZ  VANEGAS JO</t>
  </si>
  <si>
    <t>PAGO A NOMIN ARROYO  ORTEGA RO</t>
  </si>
  <si>
    <t>PAGO A NOMIN VILLA  RUIZ LACID</t>
  </si>
  <si>
    <t>PAGO A NOMIN VARGAS  VIZCAINO</t>
  </si>
  <si>
    <t>PAGO A NOMIN CABRERA  NOVOA IS</t>
  </si>
  <si>
    <t>PAGO A NOMIN ROMERO  ZUNIGA OM</t>
  </si>
  <si>
    <t>PAGO A NOMIN DIAZ  CONTRERAS M</t>
  </si>
  <si>
    <t>PAGO A NOMIN JIMENEZ  ZUBIRIA</t>
  </si>
  <si>
    <t>PAGO A NOMIN MERCADO  TORRES J</t>
  </si>
  <si>
    <t>PAGO A NOMIN CALDERON  ROMERO</t>
  </si>
  <si>
    <t>PAGO A NOMIN TOBIAS  ARRIETA J</t>
  </si>
  <si>
    <t>PAGO A NOMIN SANCHEZ  TRUCCO A</t>
  </si>
  <si>
    <t>PAGO A NOMIN REYES  SALGADO EL</t>
  </si>
  <si>
    <t>PAGO A NOMIN QUINTANA  CASTELL</t>
  </si>
  <si>
    <t>PAGO A NOMIN PINEDA  TATIS ROB</t>
  </si>
  <si>
    <t>PAGO A NOMIN CHAMORRO  CHAMORR</t>
  </si>
  <si>
    <t>PAGO A NOMIN SANCHEZ  CASTELLA</t>
  </si>
  <si>
    <t>PAGO A NOMIN PAUTT  ANDRADE GU</t>
  </si>
  <si>
    <t>PAGO A NOMIN SOTO  GARCIA HAIL</t>
  </si>
  <si>
    <t>PAGO A NOMIN OSORIO  FAJARDO J</t>
  </si>
  <si>
    <t>PAGO A NOMIN AMARANTO  VALENCI</t>
  </si>
  <si>
    <t>PAGO A NOMIN AHUMADA  MAGALLAN</t>
  </si>
  <si>
    <t>PAGO A NOMIN AGUILAR  REYES JO</t>
  </si>
  <si>
    <t>PAGO A NOMIN ROCHA  BARRERA OR</t>
  </si>
  <si>
    <t>PAGO A NOMIN ARIZA  CASTILLO Y</t>
  </si>
  <si>
    <t>PAGO A NOMIN CHICO  REALES ERI</t>
  </si>
  <si>
    <t>PAGO A NOMIN SANCHEZ  VILORIA</t>
  </si>
  <si>
    <t>PAGO A NOMIN LLERENA  SABALZA</t>
  </si>
  <si>
    <t>PAGO A NOMIN LLERENA  MONCARIS</t>
  </si>
  <si>
    <t>PAGO A NOMIN CASTILLA  BARON R</t>
  </si>
  <si>
    <t>PAGO A NOMIN ANGULO  VARGAS RE</t>
  </si>
  <si>
    <t>PAGO A NOMIN MARTINEZ  BELLO R</t>
  </si>
  <si>
    <t>PAGO A NOMIN RUIZ  POLO SERGIO</t>
  </si>
  <si>
    <t>PAGO A NOMIN JIRADO  GOMEZ DEI</t>
  </si>
  <si>
    <t>PAGO A NOMIN ALMANZA  MONTES V</t>
  </si>
  <si>
    <t>PAGO A NOMIN LEMOS  CASSERES J</t>
  </si>
  <si>
    <t>PAGO A NOMIN MATOS  BADILLO ES</t>
  </si>
  <si>
    <t>PAGO A NOMIN GOMEZ  ARZUZA JHO</t>
  </si>
  <si>
    <t>PAGO A NOMIN PACHECO  PEREZ RA</t>
  </si>
  <si>
    <t>PAGO A NOMIN MATURANA  MONTES</t>
  </si>
  <si>
    <t>PAGO A NOMIN GOMEZ  MARRUGO JA</t>
  </si>
  <si>
    <t>PAGO A NOMIN HERRERA  CONEO LI</t>
  </si>
  <si>
    <t>PAGO A NOMIN ALCAZAR  ACEVEDO</t>
  </si>
  <si>
    <t>PAGO A NOMIN TORRES  OLIVERA A</t>
  </si>
  <si>
    <t>PAGO A NOMIN GONZALEZ  MONTEAL</t>
  </si>
  <si>
    <t>PAGO A NOMIN CARDONA  ZUNIGA R</t>
  </si>
  <si>
    <t>PAGO A NOMIN PAEZ  GONZALEZ JO</t>
  </si>
  <si>
    <t>PAGO A NOMIN RIVERO  RAMIREZ R</t>
  </si>
  <si>
    <t>PAGO A NOMIN ELLES  RAMIREZ RI</t>
  </si>
  <si>
    <t>PAGO A NOMIN SOSSA  BURITICA J</t>
  </si>
  <si>
    <t>PAGO A NOMIN PADILLA  GARCIA O</t>
  </si>
  <si>
    <t>PAGO A NOMIN MATURANA  MIRANDA</t>
  </si>
  <si>
    <t>PAGO A NOMIN JIMENEZ  MARTINEZ</t>
  </si>
  <si>
    <t>PAGO A NOMIN CASSERES  MARTINE</t>
  </si>
  <si>
    <t>PAGO A NOMIN MARIMON  GELIS WI</t>
  </si>
  <si>
    <t>PAGO A NOMIN GONZALEZ  LANS HE</t>
  </si>
  <si>
    <t>PAGO A NOMIN RUIZ  ESALAS YOIS</t>
  </si>
  <si>
    <t>PAGO A NOMIN TORRES  REYES MIG</t>
  </si>
  <si>
    <t>PAGO A NOMIN SILVA  GARCIA JON</t>
  </si>
  <si>
    <t>PAGO A NOMIN BORRERO  TAPIA AD</t>
  </si>
  <si>
    <t>PAGO A NOMIN LUNA  MERCADO FRE</t>
  </si>
  <si>
    <t>PAGO A NOMIN LOPEZ  CANTILLO D</t>
  </si>
  <si>
    <t>PAGO A NOMIN RUIZ  ZU?IGA PEDR</t>
  </si>
  <si>
    <t>PAGO A NOMIN SEGOVIA  MONTES H</t>
  </si>
  <si>
    <t>PAGO A NOMIN CASTRO  COTA WALT</t>
  </si>
  <si>
    <t>PAGO A NOMIN CANTILLO  FLOREZ</t>
  </si>
  <si>
    <t>PAGO A NOMIN BARRERA  BERRIO D</t>
  </si>
  <si>
    <t>PAGO A NOMIN MORALES  VILLERO</t>
  </si>
  <si>
    <t>PAGO A NOMIN GONZALEZ  POLO AB</t>
  </si>
  <si>
    <t>PAGO A NOMIN RAMOS  MUNOZ MAGU</t>
  </si>
  <si>
    <t>PAGO A NOMIN PUERTA  ZABALA AL</t>
  </si>
  <si>
    <t>PAGO A NOMIN CARRILLO  GONZALE</t>
  </si>
  <si>
    <t>PAGO A NOMIN MADERO  HENRIQUEZ</t>
  </si>
  <si>
    <t>PAGO A NOMIN GONZALEZ  MONTES</t>
  </si>
  <si>
    <t>PAGO A NOMIN SOTO  GARCIA BREI</t>
  </si>
  <si>
    <t>PAGO A NOMIN PETRO  GOMEZ JUAN</t>
  </si>
  <si>
    <t>PAGO A NOMIN MARIMON  LEDESMA</t>
  </si>
  <si>
    <t>PAGO A NOMIN MELENDEZ  DE LA H</t>
  </si>
  <si>
    <t>PAGO A NOMIN MEDRANO  TORRES K</t>
  </si>
  <si>
    <t>PAGO A NOMIN MENDOZA  DEL TORO</t>
  </si>
  <si>
    <t>PAGO A NOMIN RODRIGUEZ  PEREZ</t>
  </si>
  <si>
    <t>PAGO A NOMIN RUIZ  GALVIS JOSE</t>
  </si>
  <si>
    <t>PAGO A NOMIN ORTIZ  OSPINO YAL</t>
  </si>
  <si>
    <t>PAGO A NOMIN TOVAR  JIMENEZ LU</t>
  </si>
  <si>
    <t>PAGO A NOMIN DUENAS  COGOLLO A</t>
  </si>
  <si>
    <t>PAGO A NOMIN ARZUZA  MARIMON N</t>
  </si>
  <si>
    <t>PAGO A NOMIN ZU?IGA  COGOLLO W</t>
  </si>
  <si>
    <t>PAGO A NOMIN HURTADO  CARCAMO</t>
  </si>
  <si>
    <t>PAGO A NOMIN BEDOYA  AVILA NEI</t>
  </si>
  <si>
    <t>PAGO A NOMIN TORRES  GARCIA NI</t>
  </si>
  <si>
    <t>PAGO A NOMIN SUAREZ  HENANDEZ</t>
  </si>
  <si>
    <t>PAGO A NOMIN TORRES  BERRIO ED</t>
  </si>
  <si>
    <t>PAGO A NOMIN HERRERA  TORRES F</t>
  </si>
  <si>
    <t>PAGO A NOMIN BARRIOS  ARNEDO A</t>
  </si>
  <si>
    <t>PAGO A NOMIN SIERRA  SANTIAGO</t>
  </si>
  <si>
    <t>PAGO A NOMIN DESTOUCH  GAVIRIA</t>
  </si>
  <si>
    <t>PAGO A NOMIN DE HORTA  JIMENEZ</t>
  </si>
  <si>
    <t>PAGO A NOMIN MORENO  CORVIS ED</t>
  </si>
  <si>
    <t>PAGO A NOMIN BAENA  VARGAS FRE</t>
  </si>
  <si>
    <t>PAGO A NOMIN JULIO  JULIO WALF</t>
  </si>
  <si>
    <t>PAGO A NOMIN CASTILLO  CAMA?O</t>
  </si>
  <si>
    <t>PAGO A NOMIN DE LEON  AROCA ED</t>
  </si>
  <si>
    <t>PAGO A NOMIN CARMONA  PINEDA E</t>
  </si>
  <si>
    <t>PAGO A NOMIN ALCAZAR  PAJARO E</t>
  </si>
  <si>
    <t>PAGO A NOMIN MARTINEZ  CORTES</t>
  </si>
  <si>
    <t>PAGO A NOMIN CHAVEZ  LUNA YERA</t>
  </si>
  <si>
    <t>PAGO A NOMIN CANATE  SALGADO J</t>
  </si>
  <si>
    <t>PAGO A NOMIN MORENO  DIAZ CAMI</t>
  </si>
  <si>
    <t>PAGO A NOMIN NARVAEZ  BARRAGAN</t>
  </si>
  <si>
    <t>PAGO A NOMIN SE?A  FUENTES HER</t>
  </si>
  <si>
    <t>PAGO A NOMIN GAVIRIA  MARTINEZ</t>
  </si>
  <si>
    <t>PAGO A NOMIN CARDENAS  MONZON</t>
  </si>
  <si>
    <t>PAGO A NOMIN VALDEZ  SALGADO J</t>
  </si>
  <si>
    <t>PAGO A NOMIN GUERRA  ESQUIVEL</t>
  </si>
  <si>
    <t>PAGO A NOMIN PUERTA  OSPINO RO</t>
  </si>
  <si>
    <t>PAGO A NOMIN GOMEZ  ORTEGA DAM</t>
  </si>
  <si>
    <t>PAGO A NOMIN BERDUGO  CERVANTE</t>
  </si>
  <si>
    <t>PAGO A NOMIN MORILLO  CA?ATE J</t>
  </si>
  <si>
    <t>PAGO A NOMIN BRAVO  PACHECO MA</t>
  </si>
  <si>
    <t>PAGO A NOMIN BORQUES  BARRIOS</t>
  </si>
  <si>
    <t>PAGO A NOMIN RODRIGUEZ  OROZCO</t>
  </si>
  <si>
    <t>PAGO A NOMIN PARRA  DAZA MANUE</t>
  </si>
  <si>
    <t>PAGO A NOMIN PEREZ  ORTIZ BERN</t>
  </si>
  <si>
    <t>PAGO A NOMIN MATOS  NAJERA JAI</t>
  </si>
  <si>
    <t>PAGO A NOMIN MENDOZA  OROZCO D</t>
  </si>
  <si>
    <t>PAGO A NOMIN JARABA  SAN JUAN</t>
  </si>
  <si>
    <t>PAGO A NOMIN MENDEZ  SILGADO D</t>
  </si>
  <si>
    <t>PAGO A NOMIN ORTIZ  OSPINO FRE</t>
  </si>
  <si>
    <t>PAGO A NOMIN PERALTA  NOVOA LU</t>
  </si>
  <si>
    <t>PAGO A NOMIN RODRIGUEZ  FIGUER</t>
  </si>
  <si>
    <t>PAGO A NOMIN DIAZ  MARTINEZ CA</t>
  </si>
  <si>
    <t>PAGO A NOMIN GELIZ  SAYAS PEDR</t>
  </si>
  <si>
    <t>PAGO A NOMIN GAVIRIA  THERAN R</t>
  </si>
  <si>
    <t>PAGO A NOMIN CASTELLANOS  ALMA</t>
  </si>
  <si>
    <t>PAGO A NOMIN MARTINEZ  VALDEZ</t>
  </si>
  <si>
    <t>PAGO A NOMIN BLANCO  TEHERAN L</t>
  </si>
  <si>
    <t>PAGO A NOMIN RUIZ  PEREZ HECTO</t>
  </si>
  <si>
    <t>PAGO A NOMIN CORREA  MORENO MI</t>
  </si>
  <si>
    <t>PAGO A NOMIN PUERTA  RODRIGUEZ</t>
  </si>
  <si>
    <t>PAGO A NOMIN BONADIEZ  ARELLAN</t>
  </si>
  <si>
    <t>PAGO A NOMIN BUITRAGO  CHAVERR</t>
  </si>
  <si>
    <t>PAGO A NOMIN MARTINEZ  CERVANT</t>
  </si>
  <si>
    <t>PAGO A NOMIN CARMONA  MARRUGO</t>
  </si>
  <si>
    <t>PAGO A NOMIN ROMERO  GOMEZ MAR</t>
  </si>
  <si>
    <t>PAGO A NOMIN PUERTA  ZABALA SE</t>
  </si>
  <si>
    <t>PAGO A NOMIN MORENO  GONZALEZ</t>
  </si>
  <si>
    <t>PAGO A NOMIN CARMONA  LEDESMA</t>
  </si>
  <si>
    <t>PAGO A NOMIN ESCORCIA  ESCORCI</t>
  </si>
  <si>
    <t>PAGO A NOMIN MIRANDA  TORRES A</t>
  </si>
  <si>
    <t>PAGO A NOMIN OROZCO  MORALES E</t>
  </si>
  <si>
    <t>PAGO A NOMIN ACERO  SALINA YEN</t>
  </si>
  <si>
    <t>PAGO A NOMIN PUELLO  BARROSO J</t>
  </si>
  <si>
    <t>PAGO A NOMIN HERRERA  GOMEZ HE</t>
  </si>
  <si>
    <t>PAGO A NOMIN PATINO  ROMERO DA</t>
  </si>
  <si>
    <t>PAGO A NOMIN ELGUEDO  PAJARO H</t>
  </si>
  <si>
    <t>PAGO A NOMIN CASTILLA  PUELLO</t>
  </si>
  <si>
    <t>PAGO A NOMIN HERNANDEZ  GONZAL</t>
  </si>
  <si>
    <t>PAGO A NOMIN BABILONIA  GOEZ J</t>
  </si>
  <si>
    <t>PAGO A NOMIN ZARATE  LUNA YOLI</t>
  </si>
  <si>
    <t>PAGO A NOMIN BLANQUICETT  ACOS</t>
  </si>
  <si>
    <t>PAGO A NOMIN SALGADO  VALDES I</t>
  </si>
  <si>
    <t>PAGO A NOMIN MERCADO  VILLAR O</t>
  </si>
  <si>
    <t>PAGO A NOMIN JULIO  JULIO DEIB</t>
  </si>
  <si>
    <t>PAGO A NOMIN JIMENEZ  JIMENEZ</t>
  </si>
  <si>
    <t>PAGO A NOMIN ORTEGA  SOLIS JOS</t>
  </si>
  <si>
    <t>PAGO A NOMIN GUTIERREZ  TENAS</t>
  </si>
  <si>
    <t>PAGO A NOMIN VARGAS  TOVAR RAF</t>
  </si>
  <si>
    <t>PAGO A NOMIN AMADOR  ROJAS NIL</t>
  </si>
  <si>
    <t>PAGO A NOMIN ALTAMAR  MERCADO</t>
  </si>
  <si>
    <t>PAGO A NOMIN FUENTES  MONTES A</t>
  </si>
  <si>
    <t>PAGO A NOMIN ORTEGA  GARCIA PE</t>
  </si>
  <si>
    <t>PAGO A NOMIN JIMENEZ  VANEGAS</t>
  </si>
  <si>
    <t>PAGO A NOMIN CARDENAS  TORRES</t>
  </si>
  <si>
    <t>PAGO A NOMIN VALDES  DIAZ ARNO</t>
  </si>
  <si>
    <t>PAGO A NOMIN MENDOZA  MENDOZA</t>
  </si>
  <si>
    <t>PAGO A NOMIN BARRIOS  JIMENEZ</t>
  </si>
  <si>
    <t>PAGO A NOMIN PUELLO  CASTELLON</t>
  </si>
  <si>
    <t>PAGO A NOMIN PEINADO  ATENCIO</t>
  </si>
  <si>
    <t>PAGO A NOMIN RIVERA  GARCIA SI</t>
  </si>
  <si>
    <t>PAGO A NOMIN PARRA   PABLO ART</t>
  </si>
  <si>
    <t>PAGO A NOMIN MARTINEZ  ZU?IGA</t>
  </si>
  <si>
    <t>PAGO A NOMIN OROZCO  ZAPATA EM</t>
  </si>
  <si>
    <t>PAGO A NOMIN REYES  REYES ANTO</t>
  </si>
  <si>
    <t>PAGO A NOMIN CARABALLO  MU?OZ</t>
  </si>
  <si>
    <t>PAGO A NOMIN PINO  BATISTA MAR</t>
  </si>
  <si>
    <t>PAGO A NOMIN BENITEZ  MIRANDA</t>
  </si>
  <si>
    <t>PAGO A NOMIN SUAREZ  RODRIGUEZ</t>
  </si>
  <si>
    <t>PAGO A NOMIN MOZO  AGUILAR JUA</t>
  </si>
  <si>
    <t>PAGO A NOMIN CAIROZA  DIAZ RAF</t>
  </si>
  <si>
    <t>PAGO A NOMIN TASCON  CARDENAS</t>
  </si>
  <si>
    <t>PAGO A NOMIN MARRUGO  CASTANO</t>
  </si>
  <si>
    <t>PAGO A NOMIN IBARRA  TORRES PE</t>
  </si>
  <si>
    <t>PAGO A NOMIN JARAMILLO  GUARDO</t>
  </si>
  <si>
    <t>PAGO A NOMIN VASQUEZ  MARMOL G</t>
  </si>
  <si>
    <t>PAGO A NOMIN BARRANCO  ARBOLED</t>
  </si>
  <si>
    <t>PAGO A NOMIN MARRUGO  QUINTERO</t>
  </si>
  <si>
    <t>PAGO A NOMIN NAVARRO  GUZMAN E</t>
  </si>
  <si>
    <t>PAGO A NOMIN MORENO  BALDOVINO</t>
  </si>
  <si>
    <t>PAGO A NOMIN VALLEJO  BUITRAGO</t>
  </si>
  <si>
    <t>PAGO A NOMIN ARNEDO  MORENO EF</t>
  </si>
  <si>
    <t>PAGO A NOMIN AHUMADA  SIMANCAS</t>
  </si>
  <si>
    <t>PAGO A NOMIN HERRERA  RODRIGUE</t>
  </si>
  <si>
    <t>PAGO A NOMIN GARCIA  PEREZ CAR</t>
  </si>
  <si>
    <t>PAGO A NOMIN MORENO  MONTERO E</t>
  </si>
  <si>
    <t>PAGO INTERBANC multual ser</t>
  </si>
  <si>
    <t>PAGO INTERBANC MUTUAL SER EPS</t>
  </si>
  <si>
    <t>PAGO DE PROV PARQUEADEROS DE</t>
  </si>
  <si>
    <t>PAGO A PROV TOY PARK SAS</t>
  </si>
  <si>
    <t>PAGO A PROV PROSERVIS TEMPORAL</t>
  </si>
  <si>
    <t>PAGO A PROV JONAN SA</t>
  </si>
  <si>
    <t>PAGO A PROV Inversiones Rumie</t>
  </si>
  <si>
    <t>PAGO A PROV ORGANIZACION RADIA</t>
  </si>
  <si>
    <t>PAGO A PROV fanalca</t>
  </si>
  <si>
    <t>PAGO A PROV SEGUROS DE VIDA SU</t>
  </si>
  <si>
    <t>PAGO A PROV TECH DISTRIBUCIONE</t>
  </si>
  <si>
    <t>PAGO A PROV CROYGAS</t>
  </si>
  <si>
    <t>PAGO PSE CARIBEMAR DE LA COST</t>
  </si>
  <si>
    <t>PAGO DE PROV FUNVIVIR</t>
  </si>
  <si>
    <t>PAGO EN EFEC SANDRA MILENA MED</t>
  </si>
  <si>
    <t>PAGO INTERBANC GENETICA GENETI</t>
  </si>
  <si>
    <t>PAGO INTERBANC morros zoe</t>
  </si>
  <si>
    <t>PAGO INTERBANC INSTITUCION PRE</t>
  </si>
  <si>
    <t>PAGO EN CHEQ LOFTE SAS</t>
  </si>
  <si>
    <t>PAGO A PROV OCAMPO ARCIRIA CAR</t>
  </si>
  <si>
    <t>PAGO INTERBANC MEGACONSTRUCCIO</t>
  </si>
  <si>
    <t>PAGO DE PROV INGEOMEGA SAS</t>
  </si>
  <si>
    <t>PAGO DE PROV TERMINAL DEL TRA</t>
  </si>
  <si>
    <t>PAGO A PROV IMPORTADORA CELEST</t>
  </si>
  <si>
    <t>PAGO A NOMIN GRIJALBA PARRA DI</t>
  </si>
  <si>
    <t>PAGO DE PROV GUANABARA DESARR</t>
  </si>
  <si>
    <t>PAGO DE PROV DOMIORIENTE SAS</t>
  </si>
  <si>
    <t>PAGO A PROV HERMANOD GDM SAS</t>
  </si>
  <si>
    <t>PAGO A PROV AMARIS SALAZAR FAB</t>
  </si>
  <si>
    <t>PAGO A PROV HABLALO NOTICIAS S</t>
  </si>
  <si>
    <t>PAGO A PROV GRUPO EMPRESARIAL</t>
  </si>
  <si>
    <t>PAGO A PROV KELSEY DUENAS OSCA</t>
  </si>
  <si>
    <t>PAGO A PROV PROVEEOFICINAS SAS</t>
  </si>
  <si>
    <t>PAGO A PROV INDUSTRY ALL SAS</t>
  </si>
  <si>
    <t>PAGO A PROV FERRICENTROS S A S</t>
  </si>
  <si>
    <t>PAGO A PROV Contenur Colombia</t>
  </si>
  <si>
    <t>PAGO A PROV PROMOAMBIENTAL SA</t>
  </si>
  <si>
    <t>PAGO A PROV GNE</t>
  </si>
  <si>
    <t>PAGO A PROV TEK SOLUCIONES TEC</t>
  </si>
  <si>
    <t>PAGO A PROV Artesanias LSP Ltd</t>
  </si>
  <si>
    <t>PAGO A PROV Engelberto Blanco</t>
  </si>
  <si>
    <t>PAGO A PROV Delta Acevedo Nava</t>
  </si>
  <si>
    <t>PAGO A PROV Representaciones t</t>
  </si>
  <si>
    <t>PAGO A PROV Autopartes MIC SAS</t>
  </si>
  <si>
    <t>PAGO A NOMIN MONSALVE OSPINO E</t>
  </si>
  <si>
    <t>PAGO A NOMIN PEREZ ARCILA JUAN</t>
  </si>
  <si>
    <t>PAGO A NOMIN CAIROZA DIAZ RAFA</t>
  </si>
  <si>
    <t>PAGO INTERBANC MODASTILO SAS</t>
  </si>
  <si>
    <t>PAGO INTERBANC CONSORCIO SEIPR</t>
  </si>
  <si>
    <t>PAGO NO APLICADO Importadora C</t>
  </si>
  <si>
    <t>PAGO DE PROV PA FIDU BANCOLOM</t>
  </si>
  <si>
    <t>PAGO A PROV INDUSTRIAS IVOR CA</t>
  </si>
  <si>
    <t>PAGO A PROV SOLO TURBOS</t>
  </si>
  <si>
    <t>PAGO A PROV IMPORTADORA DE FER</t>
  </si>
  <si>
    <t>PAGO A PROV SERVIECOLOGICA SAS</t>
  </si>
  <si>
    <t>PAGO A PROV Dairo Antonio Colm</t>
  </si>
  <si>
    <t>PAGO A PROV Camiones Y Busetas</t>
  </si>
  <si>
    <t>PAGO A PROV AUTOCENTRO SUPER C</t>
  </si>
  <si>
    <t>PAGO A PROV LILIANA RISCO PAPE</t>
  </si>
  <si>
    <t>PAGO A PROV COMERCIALIZADORA J</t>
  </si>
  <si>
    <t>PAGO A PROV EMBRAGUES SOLO CLU</t>
  </si>
  <si>
    <t>PAGO A PROV TUBOS Y METALES Y</t>
  </si>
  <si>
    <t>PAGO A PROV MANGUERAS CORREAS</t>
  </si>
  <si>
    <t>PAGO A PROV DEMCA SAS</t>
  </si>
  <si>
    <t>PAGO DE PROV MADECENTRO COLOM</t>
  </si>
  <si>
    <t>PAGO INTERBANC ELECTRICAS DE M</t>
  </si>
  <si>
    <t>PAGO INTERBANC HKS SERVICES SA</t>
  </si>
  <si>
    <t>PAGO A PROV ASOC NAL DE EMPRE</t>
  </si>
  <si>
    <t>PAGO A NOMIN Claudia Tascon Ca</t>
  </si>
  <si>
    <t>PAGO A PROV PROMOTORA RD  SAS</t>
  </si>
  <si>
    <t>PAGO A PROV Morros Vitri</t>
  </si>
  <si>
    <t>PAGO A PROV Inmobiliaria Caste</t>
  </si>
  <si>
    <t>PAGO A PROV AGOFER SAS</t>
  </si>
  <si>
    <t>PAGO A NOMIN OROZCO MALO JORGE</t>
  </si>
  <si>
    <t>PAGO DE PROV ULTRACEM</t>
  </si>
  <si>
    <t>PAGO DE PROV HERMANOS GDM SAS</t>
  </si>
  <si>
    <t>PAGO EN EFEC MOGOLLON CORENA C</t>
  </si>
  <si>
    <t>PAGO A PROV PROMOAMBIENTAL DE</t>
  </si>
  <si>
    <t>PAGO INTERBANC KARIBANA BEACH</t>
  </si>
  <si>
    <t>PAGO EN CHEQ EDUARDO JOSE OLMO</t>
  </si>
  <si>
    <t>PAGO A PROV 24519904239</t>
  </si>
  <si>
    <t>PAGO A PROV SODEXO</t>
  </si>
  <si>
    <t>PAGO A PROV VICPIMAR</t>
  </si>
  <si>
    <t>PAGO A PROV Promincar</t>
  </si>
  <si>
    <t>PAGO A PROV Garcillantas Barra</t>
  </si>
  <si>
    <t>PAGO A PROV HECTOR DAVID CARRI</t>
  </si>
  <si>
    <t>PAGO A PROV MENDOZA OLIER JOAN</t>
  </si>
  <si>
    <t>PAGO A PROV carlos andres gait</t>
  </si>
  <si>
    <t>PAGO A PROV LOBE CONSULTORES S</t>
  </si>
  <si>
    <t>PAGO A PROV Jose Miguel Ahumas</t>
  </si>
  <si>
    <t>PAGO A PROV HIDROTECNIK SAS</t>
  </si>
  <si>
    <t>PAGO INTERBANC MORROS ZOE S A</t>
  </si>
  <si>
    <t>PAGO DE PROV CELSIA COLOMBIA</t>
  </si>
  <si>
    <t>PAGO DE PROV IPS DELTA CARTAG</t>
  </si>
  <si>
    <t>PAGO DE PROV GEMA TOURS SAS</t>
  </si>
  <si>
    <t>TRANSFERENCIA CTA CAJERO</t>
  </si>
  <si>
    <t>PAGO INTERBANC WELLNESS CENTER</t>
  </si>
  <si>
    <t>PAGO A NOMIN GOMEZ CARDOZO MAR</t>
  </si>
  <si>
    <t>PAGO A NOMIN ORTIZ DE HORTA PE</t>
  </si>
  <si>
    <t>PAGO PSE CCI PAY SAS</t>
  </si>
  <si>
    <t>PAGO DE PROV METRO CONCIERTO</t>
  </si>
  <si>
    <t>PAGO DE PROV AUSTRALIAN BUNKE</t>
  </si>
  <si>
    <t>PAGO INTERBANC CONSTRUCTORA BO</t>
  </si>
  <si>
    <t>PAGO DE PROV DISTRIBUIDORA CT</t>
  </si>
  <si>
    <t>PAGO INTERBANC CONSORCIO RJ82</t>
  </si>
  <si>
    <t>PAGO DE PROV GRUPO HEROICA SA</t>
  </si>
  <si>
    <t>PAGO DE PROV SERTRAC INGENIER</t>
  </si>
  <si>
    <t>PAGO DE PROV HOTELES ESTELAR</t>
  </si>
  <si>
    <t>PAGO INTERBANC RESTAURANTE BAR</t>
  </si>
  <si>
    <t>PAGO INTERBANC ALIANZA FIDUCIA</t>
  </si>
  <si>
    <t>PAGO INTERBANC HOTEL HOTEL SAN</t>
  </si>
  <si>
    <t>COMISION BANCOL T DE F SEBRA</t>
  </si>
  <si>
    <t>CR TRASLADO FONDOS SEBRA</t>
  </si>
  <si>
    <t>IVA COMI BANCOLOMBIA TF SEBRA</t>
  </si>
  <si>
    <t>PAGO A PROV DUQUE EDIS</t>
  </si>
  <si>
    <t>PAGO A PROV MORENO CARLOS</t>
  </si>
  <si>
    <t>PAGO A PROV DUE?AS MARLON</t>
  </si>
  <si>
    <t>PAGO A PROV DIAZ RENSO</t>
  </si>
  <si>
    <t>PAGO A PROV MONTA?O HECTOR</t>
  </si>
  <si>
    <t>PAGO A PROV HERNANDEZ SABOGAL</t>
  </si>
  <si>
    <t>PAGO A PROV ALMENTERO ANDRES</t>
  </si>
  <si>
    <t>PAGO A PROV JAMAICA JOHN</t>
  </si>
  <si>
    <t>PAGO A PROV PINEDA AREVALO ANG</t>
  </si>
  <si>
    <t>PAGO A PROV VELOZA JOHNNY</t>
  </si>
  <si>
    <t>PAGO A PROV TORREGLOZA JAIRO</t>
  </si>
  <si>
    <t>PAGO A PROV SEGURA JESUS</t>
  </si>
  <si>
    <t>PAGO A PROV BURBANO RENE</t>
  </si>
  <si>
    <t>PAGO A PROV OLMOS DIVANIEL</t>
  </si>
  <si>
    <t>PAGO A PROV BARON JARAMILLO LU</t>
  </si>
  <si>
    <t>PAGO A PROV RAMIREZ JOSE</t>
  </si>
  <si>
    <t>PAGO A PROV HERNANDEZ LUIS</t>
  </si>
  <si>
    <t>PAGO A PROV EDIFICIO SEGUROS B</t>
  </si>
  <si>
    <t>PAGO A PROV BARBOSA CARLOS</t>
  </si>
  <si>
    <t>PAGO A PROV HENAO MARIA</t>
  </si>
  <si>
    <t>PAGO A PROV NEUQUE PAOLA</t>
  </si>
  <si>
    <t>PAGO A PROV SANCHEZ JOHN</t>
  </si>
  <si>
    <t>PAGO A PROV VERGARA YON</t>
  </si>
  <si>
    <t>PAGO A PROV RODRIGUEZ JUAN</t>
  </si>
  <si>
    <t>PAGO A PROV RAMIREZ YESID</t>
  </si>
  <si>
    <t>PAGO A PROV RODRIGUEZ ANDRES</t>
  </si>
  <si>
    <t>PAGO A PROV PINEDA DAIRO</t>
  </si>
  <si>
    <t>PAGO A PROV GARCIA ISAAC</t>
  </si>
  <si>
    <t>PAGO A PROV AGUDELO YEFERSON</t>
  </si>
  <si>
    <t>PAGO A PROV ZULUAGA GOMEZ JESU</t>
  </si>
  <si>
    <t>PAGO A PROV APONTE APONTE MARI</t>
  </si>
  <si>
    <t>PAGO A PROV VELEZ MARIA</t>
  </si>
  <si>
    <t>PAGO A PROV MU?OZ ANDREI</t>
  </si>
  <si>
    <t>PAGO A PROV TAFUR EDWIN</t>
  </si>
  <si>
    <t>PAGO A PROV RODRIGUEZ EDUARDO</t>
  </si>
  <si>
    <t>PAGO A PROV RODRIGUEZ CRISTIAN</t>
  </si>
  <si>
    <t>PAGO A PROV GUZMAN DIANA</t>
  </si>
  <si>
    <t>PAGO A PROV DATIVA JAIME</t>
  </si>
  <si>
    <t>PAGO A PROV NI?O BLANCA</t>
  </si>
  <si>
    <t>PAGO A PROV ZAPATA RAMON</t>
  </si>
  <si>
    <t>PAGO A PROV HUERTAS CHISTIAN</t>
  </si>
  <si>
    <t>PAGO A PROV RODRIGUEZ WILFREDO</t>
  </si>
  <si>
    <t>PAGO A PROV BRAVO ERIS</t>
  </si>
  <si>
    <t>PAGO A PROV PE?A SEGUNDO</t>
  </si>
  <si>
    <t>PAGO A PROV CASTELLANOS ADRIAN</t>
  </si>
  <si>
    <t>PAGO A PROV MERCHAN LUIS</t>
  </si>
  <si>
    <t>PAGO A PROV LANCHEROS FABIO</t>
  </si>
  <si>
    <t>PAGO A PROV HERNANDEZ WILLIAM</t>
  </si>
  <si>
    <t>PAGO A PROV GAMBA JERSON</t>
  </si>
  <si>
    <t>PAGO A PROV CUERO INGRY</t>
  </si>
  <si>
    <t>PAGO A PROV SALCEDO MONICA</t>
  </si>
  <si>
    <t>PAGO A PROV PALACIO LUIS</t>
  </si>
  <si>
    <t>PAGO A PROV VALENCIA HERLMER</t>
  </si>
  <si>
    <t>PAGO A PROV RODRIGUEZ CONRADO</t>
  </si>
  <si>
    <t>PAGO A PROV BUSTAMANTE PEDRO</t>
  </si>
  <si>
    <t>PAGO A PROV CAPERA SANDRA</t>
  </si>
  <si>
    <t>PAGO A PROV CABALLERO LUIS</t>
  </si>
  <si>
    <t>PAGO A PROV GOMEZ JEISSON</t>
  </si>
  <si>
    <t>PAGO A PROV CASTIBLANCO STEVEN</t>
  </si>
  <si>
    <t>PAGO A PROV CORTES JORGE</t>
  </si>
  <si>
    <t>PAGO A PROV VANEGAS JOHANNA</t>
  </si>
  <si>
    <t>PAGO A PROV TIQUE JOSE</t>
  </si>
  <si>
    <t>PAGO A PROV MARTINEZ ARTURO FA</t>
  </si>
  <si>
    <t>PAGO A PROV ARIAS CAMILO</t>
  </si>
  <si>
    <t>PAGO A PROV LEIVA JHON</t>
  </si>
  <si>
    <t>PAGO A PROV RAMIREZ LEONARDO</t>
  </si>
  <si>
    <t>PAGO A PROV RAMOS ALFREDO</t>
  </si>
  <si>
    <t>PAGO A PROV SIERRA RAFAEL</t>
  </si>
  <si>
    <t>PAGO A PROV MU?OZ CARLOS</t>
  </si>
  <si>
    <t>PAGO A PROV TOLE FRANK</t>
  </si>
  <si>
    <t>PAGO A PROV HURTADO YARA</t>
  </si>
  <si>
    <t>PAGO A PROV ROMERO YESID</t>
  </si>
  <si>
    <t>PAGO A PROV CUESTA CRISTIAM</t>
  </si>
  <si>
    <t>PAGO A PROV MENDOZA LUIS</t>
  </si>
  <si>
    <t>PAGO A PROV PEPIN CARLOS</t>
  </si>
  <si>
    <t>PAGO A PROV SANCHEZ JHON</t>
  </si>
  <si>
    <t>PAGO A PROV QUINTIN WILSON</t>
  </si>
  <si>
    <t>PAGO A PROV ESPINOSA DIANA</t>
  </si>
  <si>
    <t>PAGO A PROV OSORIO ADRIANA</t>
  </si>
  <si>
    <t>PAGO A PROV RINCON MIGUEL</t>
  </si>
  <si>
    <t>PAGO A PROV ESCOBAR ELVIS</t>
  </si>
  <si>
    <t>PAGO A PROV PARRA LIDA</t>
  </si>
  <si>
    <t>PAGO A PROV VERGARA OSCAR</t>
  </si>
  <si>
    <t>PAGO A PROV ROJAS JEAN</t>
  </si>
  <si>
    <t>PAGO A PROV CONDE KARINA</t>
  </si>
  <si>
    <t>PAGO A PROV CONJUNTO RESIDENCI</t>
  </si>
  <si>
    <t>PAGO A PROV ROMERO JOSE</t>
  </si>
  <si>
    <t>PAGO A PROV SEQUEDA MARCO</t>
  </si>
  <si>
    <t>PAGO A PROV SUAREZ JOHAN</t>
  </si>
  <si>
    <t>PAGO A PROV CEDE?O LEONARDO</t>
  </si>
  <si>
    <t>PAGO A PROV PEREZ HAROL</t>
  </si>
  <si>
    <t>PAGO A PROV CUELLAR LUCAS</t>
  </si>
  <si>
    <t>PAGO A PROV GROSSO WILLIAM</t>
  </si>
  <si>
    <t>PAGO A PROV VARGAS JESUS</t>
  </si>
  <si>
    <t>PAGO A PROV EDIFICIO CENTRO 93</t>
  </si>
  <si>
    <t>PAGO A PROV CUESTA JHON</t>
  </si>
  <si>
    <t>PAGO A PROV SIABATO JORGE</t>
  </si>
  <si>
    <t>PAGO A PROV DUARTE YEISSON</t>
  </si>
  <si>
    <t>PAGO A PROV OLIVEROS DAGOBERTO</t>
  </si>
  <si>
    <t>PAGO A PROV EVANGELISTA ALEXY</t>
  </si>
  <si>
    <t>PAGO A PROV MADERO JHOSMAN</t>
  </si>
  <si>
    <t>PAGO A PROV LASCARRO EDINSON</t>
  </si>
  <si>
    <t>PAGO A PROV CORTES ANDRES</t>
  </si>
  <si>
    <t>PAGO A PROV MORENO NESTOR</t>
  </si>
  <si>
    <t>PAGO A PROV CABALLERO ERWIN</t>
  </si>
  <si>
    <t>PAGO A PROV CASTILLO JULIO</t>
  </si>
  <si>
    <t>PAGO A PROV FIERRO DUBAN</t>
  </si>
  <si>
    <t>PAGO A PROV LEON DIEGO</t>
  </si>
  <si>
    <t>PAGO A PROV RUIZ BERNARDO</t>
  </si>
  <si>
    <t>PAGO A PROV NOGUERA DANIEL</t>
  </si>
  <si>
    <t>PAGO A PROV CASAS JAIRO</t>
  </si>
  <si>
    <t>PAGO A PROV HURTADO VALENTINA</t>
  </si>
  <si>
    <t>PAGO A PROV OVIEDO PEDRO</t>
  </si>
  <si>
    <t>PAGO A PROV CASTELLANOS CARLOS</t>
  </si>
  <si>
    <t>PAGO A PROV GUITIERREZ ODICA</t>
  </si>
  <si>
    <t>PAGO A PROV BARRAGAN WILMAR</t>
  </si>
  <si>
    <t>PAGO A PROV GARCIA LUIS</t>
  </si>
  <si>
    <t>PAGO A PROV SAENZ DIONICIO JES</t>
  </si>
  <si>
    <t>PAGO A PROV VALDERRAMA JHONATA</t>
  </si>
  <si>
    <t>PAGO A PROV CAMACHO JOHN</t>
  </si>
  <si>
    <t>PAGO A PROV PAEZ ROGER</t>
  </si>
  <si>
    <t>PAGO A PROV SASTOQUE DIEGO</t>
  </si>
  <si>
    <t>PAGO A PROV DUARTE GERARDO</t>
  </si>
  <si>
    <t>PAGO A PROV ROA HERNAN</t>
  </si>
  <si>
    <t>PAGO A PROV PINZON JAVIER</t>
  </si>
  <si>
    <t>PAGO A PROV LALINDE JAIME</t>
  </si>
  <si>
    <t>PAGO A PROV PUELLO IRLING</t>
  </si>
  <si>
    <t>PAGO A PROV PINZON HECTOR</t>
  </si>
  <si>
    <t>PAGO A PROV PEREA YAIR</t>
  </si>
  <si>
    <t>PAGO A PROV RUIZ EDGAR</t>
  </si>
  <si>
    <t>PAGO A PROV PRIETO MARCO</t>
  </si>
  <si>
    <t>PAGO A PROV RONDON DIANA</t>
  </si>
  <si>
    <t>PAGO A PROV OSPINA JONHS</t>
  </si>
  <si>
    <t>PAGO A PROV RIA?O JOSE</t>
  </si>
  <si>
    <t>PAGO A PROV CORREALES JAVIER</t>
  </si>
  <si>
    <t>PAGO A PROV PORRAS JOHN</t>
  </si>
  <si>
    <t>PAGO A PROV GUTIERREZ FLEICER</t>
  </si>
  <si>
    <t>PAGO A PROV BENAVIDES DIANA</t>
  </si>
  <si>
    <t>PAGO A PROV CARDENAS CAMILO</t>
  </si>
  <si>
    <t>PAGO A PROV BENAVIDES ANGIE</t>
  </si>
  <si>
    <t>PAGO A PROV RUGE RICARDO</t>
  </si>
  <si>
    <t>PAGO A PROV FLOREZ JHON</t>
  </si>
  <si>
    <t>PAGO A PROV BERNAL DIANA</t>
  </si>
  <si>
    <t>PAGO A PROV PARRA JAVIER</t>
  </si>
  <si>
    <t>PAGO A PROV PULIDO CARLOS</t>
  </si>
  <si>
    <t>PAGO A PROV LANCHEROS HUGO</t>
  </si>
  <si>
    <t>PAGO A PROV QUINTERO MARIA</t>
  </si>
  <si>
    <t>PAGO A PROV ALDANA HAIDER</t>
  </si>
  <si>
    <t>PAGO A PROV PUENTES IVAN</t>
  </si>
  <si>
    <t>PAGO A PROV ROMERO FERNANDO</t>
  </si>
  <si>
    <t>PAGO A PROV URREGO LEONARDO</t>
  </si>
  <si>
    <t>PAGO A PROV RODRIGUEZ JOHANT</t>
  </si>
  <si>
    <t>PAGO A PROV SEGURA JORGE</t>
  </si>
  <si>
    <t>PAGO A PROV LARA CESAR</t>
  </si>
  <si>
    <t>PAGO A PROV PICO CONTRERAS ELI</t>
  </si>
  <si>
    <t>PAGO A PROV LANDAZURI ANDRES</t>
  </si>
  <si>
    <t>PAGO A PROV GUILLERMO VICTOR</t>
  </si>
  <si>
    <t>PAGO A PROV GARCIA HASEN</t>
  </si>
  <si>
    <t>PAGO A PROV LOPEZ DAVID</t>
  </si>
  <si>
    <t>PAGO A PROV RAMIREZ JUAN</t>
  </si>
  <si>
    <t>PAGO A PROV CAMARGO BECERRA WI</t>
  </si>
  <si>
    <t>PAGO A PROV PEREZ DAVID</t>
  </si>
  <si>
    <t>PAGO A PROV MENDOZA TOMAS</t>
  </si>
  <si>
    <t>PAGO A PROV ABRIL MIGUEL</t>
  </si>
  <si>
    <t>PAGO A PROV RAMIREZ JHOAN</t>
  </si>
  <si>
    <t>PAGO A PROV CASTELLANO ASTRID</t>
  </si>
  <si>
    <t>PAGO A PROV RODRIGUEZ JOSE</t>
  </si>
  <si>
    <t>PAGO A PROV PEREZ YANETH</t>
  </si>
  <si>
    <t>PAGO A PROV TORO LEIDY</t>
  </si>
  <si>
    <t>PAGO A PROV MARTINEZ MARIA</t>
  </si>
  <si>
    <t>PAGO A PROV GOMEZ HAURY</t>
  </si>
  <si>
    <t>PAGO A PROV GIL CARLOS</t>
  </si>
  <si>
    <t>PAGO A PROV BAEZ CARLOS</t>
  </si>
  <si>
    <t>PAGO A PROV LOMBANA ANGELA</t>
  </si>
  <si>
    <t>PAGO A PROV BARRERA HANDRI</t>
  </si>
  <si>
    <t>PAGO A PROV COLLAZOS ALFONSO</t>
  </si>
  <si>
    <t>PAGO A PROV RODRIGUEZ LUZ</t>
  </si>
  <si>
    <t>PAGO A PROV LASO MARIA</t>
  </si>
  <si>
    <t>PAGO A PROV BEJARANO DENYER</t>
  </si>
  <si>
    <t>PAGO A PROV ESPITIA NANCY</t>
  </si>
  <si>
    <t>PAGO A PROV LOPEZ JOSE</t>
  </si>
  <si>
    <t>PAGO A PROV CORTES JUAN</t>
  </si>
  <si>
    <t>PAGO A PROV JOYA OLGA</t>
  </si>
  <si>
    <t>PAGO A PROV SALAZAR RAUL</t>
  </si>
  <si>
    <t>PAGO A PROV EDIFICIO TORRELLO</t>
  </si>
  <si>
    <t>PAGO A PROV GUTIERREZ MARIO</t>
  </si>
  <si>
    <t>PAGO A PROV DITTA YOLADIS</t>
  </si>
  <si>
    <t>PAGO A PROV BARRETO YULI</t>
  </si>
  <si>
    <t>PAGO A PROV IZQUIERDO ANTONIO</t>
  </si>
  <si>
    <t>PAGO A PROV SANCHEZ OSNAIDER</t>
  </si>
  <si>
    <t>PAGO A PROV CARDENAS CARLOS</t>
  </si>
  <si>
    <t>PAGO A PROV CIRO FRANCISCO</t>
  </si>
  <si>
    <t>PAGO A PROV CUERVO VICTOR</t>
  </si>
  <si>
    <t>PAGO A PROV VASQUEZ DAVID</t>
  </si>
  <si>
    <t>PAGO A PROV TSUCHIYA LUIS</t>
  </si>
  <si>
    <t>PAGO A PROV CA?ON WILLIAM</t>
  </si>
  <si>
    <t>PAGO A PROV LARRARTE JOHANNA</t>
  </si>
  <si>
    <t>PAGO A PROV LARA YESENIA</t>
  </si>
  <si>
    <t>PAGO A PROV LEON BELISARIO</t>
  </si>
  <si>
    <t>PAGO A PROV PARRA HERNAN</t>
  </si>
  <si>
    <t>PAGO A PROV ALMANZA DANIEL</t>
  </si>
  <si>
    <t>PAGO A PROV PABON JULIAN</t>
  </si>
  <si>
    <t>PAGO A PROV AGRUPACION DE VIVI</t>
  </si>
  <si>
    <t>PAGO A PROV SABALA MARIA</t>
  </si>
  <si>
    <t>PAGO A PROV CASTRO JOSE</t>
  </si>
  <si>
    <t>PAGO A PROV VALBUENA JOHN</t>
  </si>
  <si>
    <t>PAGO A PROV FORERO LUIS</t>
  </si>
  <si>
    <t>PAGO A PROV LEON NOLBERTO</t>
  </si>
  <si>
    <t>PAGO A PROV PINILLA LUISA</t>
  </si>
  <si>
    <t>PAGO A PROV FORERO RICARDO</t>
  </si>
  <si>
    <t>PAGO A PROV CARDENAS EDGAR</t>
  </si>
  <si>
    <t>PAGO A PROV ALBARRACIN YERSON</t>
  </si>
  <si>
    <t>PAGO A PROV QUINTERO JOSE</t>
  </si>
  <si>
    <t>PAGO A PROV PABON JEISEN</t>
  </si>
  <si>
    <t>PAGO A PROV SANCHEZ HEIVER</t>
  </si>
  <si>
    <t>PAGO A PROV MURILLO GIOVANNI</t>
  </si>
  <si>
    <t>PAGO A PROV CAMACHO ALEN</t>
  </si>
  <si>
    <t>PAGO A PROV VELOZA JONATAN</t>
  </si>
  <si>
    <t>PAGO A PROV COBOS CRISTIAN</t>
  </si>
  <si>
    <t>PAGO A PROV FUNDACION UNIVERSI</t>
  </si>
  <si>
    <t>PAGO A PROV VELASQUEZ ELIUD</t>
  </si>
  <si>
    <t>PAGO A PROV DUE?AS ANGIE</t>
  </si>
  <si>
    <t>PAGO A PROV MENDEZ CRISTIAN</t>
  </si>
  <si>
    <t>PAGO A PROV SALAMANCA MARTHA</t>
  </si>
  <si>
    <t>PAGO A PROV CALDERON EDICSON</t>
  </si>
  <si>
    <t>PAGO A PROV ARCILA MARIA</t>
  </si>
  <si>
    <t>PAGO A PROV RODRIGUEZ LUIS</t>
  </si>
  <si>
    <t>PAGO A PROV GONZALEZ LEOPOLDO</t>
  </si>
  <si>
    <t>PAGO A PROV GOMEZ ROSA</t>
  </si>
  <si>
    <t>PAGO A PROV GARZON OSCAR</t>
  </si>
  <si>
    <t>PAGO A PROV BUITRAGO JAMES</t>
  </si>
  <si>
    <t>PAGO A PROV BARBOSA VIVIAN</t>
  </si>
  <si>
    <t>PAGO A PROV SOLER SIMON</t>
  </si>
  <si>
    <t>PAGO A PROV DIAZ BLANCA</t>
  </si>
  <si>
    <t>PAGO A PROV RAMIREZ CARLOS</t>
  </si>
  <si>
    <t>PAGO A PROV ORDU?A JORGE</t>
  </si>
  <si>
    <t>PAGO A PROV PARDO PAOLA</t>
  </si>
  <si>
    <t>PAGO A PROV GARCIA CLAUDIA</t>
  </si>
  <si>
    <t>PAGO A PROV SANCHEZ EVELIO</t>
  </si>
  <si>
    <t>PAGO A PROV GARZON HENRY</t>
  </si>
  <si>
    <t>PAGO A PROV DELGADILLO NOHORA</t>
  </si>
  <si>
    <t>PAGO A PROV RAMIREZ LUIS</t>
  </si>
  <si>
    <t>PAGO A PROV MARIN DEINER</t>
  </si>
  <si>
    <t>PAGO A PROV LADINO JAIME</t>
  </si>
  <si>
    <t>PAGO A PROV GONZALEZ JONATHAN</t>
  </si>
  <si>
    <t>PAGO A PROV GONZALEZ MILTON</t>
  </si>
  <si>
    <t>PAGO A PROV TUNUBALA DANIEL</t>
  </si>
  <si>
    <t>PAGO A PROV SANCHEZ LEYDON</t>
  </si>
  <si>
    <t>PAGO A PROV ARDILA JOSE</t>
  </si>
  <si>
    <t>PAGO A PROV RODRIGUEZ NELSON</t>
  </si>
  <si>
    <t>PAGO A PROV SIERRA JENNY</t>
  </si>
  <si>
    <t>PAGO A PROV COBOS JONATHAN</t>
  </si>
  <si>
    <t>PAGO A PROV RIASCOS JOSE</t>
  </si>
  <si>
    <t>PAGO A PROV RODRIGUEZ YHULI</t>
  </si>
  <si>
    <t>PAGO A PROV SIERRA EDWIN</t>
  </si>
  <si>
    <t>PAGO A PROV SHORT EDGAR</t>
  </si>
  <si>
    <t>PAGO A PROV MEJIA MIRIAM</t>
  </si>
  <si>
    <t>PAGO A PROV BECERRA JUAN</t>
  </si>
  <si>
    <t>PAGO A PROV VALETA VICTOR</t>
  </si>
  <si>
    <t>PAGO A PROV VERANO EDGAR</t>
  </si>
  <si>
    <t>PAGO A PROV ROBAYO RODRIGO</t>
  </si>
  <si>
    <t>PAGO A PROV ALFONSO GERARDO</t>
  </si>
  <si>
    <t>PAGO A PROV ROBAYO GILDARDO</t>
  </si>
  <si>
    <t>PAGO A PROV URREGO JOSE</t>
  </si>
  <si>
    <t>PAGO A PROV AVELLANEDA CLAUDIA</t>
  </si>
  <si>
    <t>PAGO A PROV RAMOS LUIS</t>
  </si>
  <si>
    <t>PAGO A PROV GUTIERREZ MERVIN</t>
  </si>
  <si>
    <t>PAGO A PROV FAJARDO ENRIQUE</t>
  </si>
  <si>
    <t>PAGO A PROV MIRANDA JOSE</t>
  </si>
  <si>
    <t>PAGO A PROV ROMERO ALEXANDRA</t>
  </si>
  <si>
    <t>PAGO A PROV CRUZ HAROLD</t>
  </si>
  <si>
    <t>PAGO A PROV ANGULO ABEL</t>
  </si>
  <si>
    <t>PAGO A PROV PULIDO JAIME</t>
  </si>
  <si>
    <t>PAGO A PROV MILLAN JOHN</t>
  </si>
  <si>
    <t>PAGO A PROV ZAMUDIO FREDDY</t>
  </si>
  <si>
    <t>PAGO A PROV SAENZ CARLOS</t>
  </si>
  <si>
    <t>PAGO A PROV ROJAS MARIO</t>
  </si>
  <si>
    <t>PAGO A PROV HERNANDEZ DAMIAN</t>
  </si>
  <si>
    <t>PAGO A PROV CALDERON ERIK</t>
  </si>
  <si>
    <t>PAGO A PROV REY ARMANDO</t>
  </si>
  <si>
    <t>PAGO A PROV LUQUERNA MIGUEL</t>
  </si>
  <si>
    <t>PAGO A PROV PIRACHICAN SILVANO</t>
  </si>
  <si>
    <t>PAGO A PROV QUEVEDO GENALDO</t>
  </si>
  <si>
    <t>PAGO A PROV GARNICA NILSON</t>
  </si>
  <si>
    <t>PAGO A PROV BOLA?OS JONATHAN</t>
  </si>
  <si>
    <t>PAGO A PROV SANCHEZ LUIS</t>
  </si>
  <si>
    <t>PAGO A PROV MORENO JUAN</t>
  </si>
  <si>
    <t>PAGO A PROV QUINTERO ISAI</t>
  </si>
  <si>
    <t>PAGO A PROV BARRETO NIDIA</t>
  </si>
  <si>
    <t>PAGO A PROV DUARTE JAIME</t>
  </si>
  <si>
    <t>PAGO A PROV ANZOLA JOSE</t>
  </si>
  <si>
    <t>PAGO A PROV AVILA EDGAR</t>
  </si>
  <si>
    <t>PAGO A PROV CASTILLO WILSON</t>
  </si>
  <si>
    <t>PAGO A PROV ROJAS VICTOR</t>
  </si>
  <si>
    <t>PAGO A PROV MATEUS EDWIN</t>
  </si>
  <si>
    <t>PAGO A PROV AREVALO JOSE</t>
  </si>
  <si>
    <t>PAGO A PROV POVEDA DAVID</t>
  </si>
  <si>
    <t>PAGO A PROV GONZALEZ JENNIFER</t>
  </si>
  <si>
    <t>PAGO A PROV SOTO JUAN</t>
  </si>
  <si>
    <t>PAGO A PROV DAZA MANUEL</t>
  </si>
  <si>
    <t>PAGO A PROV LOPEZ LINA</t>
  </si>
  <si>
    <t>PAGO A PROV VARGAS LAURA</t>
  </si>
  <si>
    <t>PAGO A PROV AMAYA WILLIAM</t>
  </si>
  <si>
    <t>PAGO A PROV GOMEZ OSCAR</t>
  </si>
  <si>
    <t>PAGO A PROV ROA JAIME</t>
  </si>
  <si>
    <t>PAGO A PROV MARQUEZ RIOS ANGEL</t>
  </si>
  <si>
    <t>PAGO A PROV CALDERON ANDRES</t>
  </si>
  <si>
    <t>PAGO A PROV MOSQUERA EYDER</t>
  </si>
  <si>
    <t>PAGO A PROV BAQUERO HARBEY</t>
  </si>
  <si>
    <t>PAGO A PROV PALACIO JHON</t>
  </si>
  <si>
    <t>PAGO A PROV NEMOCON JHON</t>
  </si>
  <si>
    <t>PAGO A PROV LASCARRO JHON</t>
  </si>
  <si>
    <t>PAGO A PROV GARCIA WILSON</t>
  </si>
  <si>
    <t>PAGO A PROV PEREZ JORGE</t>
  </si>
  <si>
    <t>PAGO A PROV NAVAS OSCAR</t>
  </si>
  <si>
    <t>PAGO A PROV CADENA DURLANDI</t>
  </si>
  <si>
    <t>PAGO A PROV RIOS NELSON</t>
  </si>
  <si>
    <t>PAGO A PROV BERNAL JHON</t>
  </si>
  <si>
    <t>PAGO A PROV ARIZA JOSEPH</t>
  </si>
  <si>
    <t>PAGO A PROV MARTINEZ JOHN</t>
  </si>
  <si>
    <t>PAGO A PROV VILLALBA RUDYS</t>
  </si>
  <si>
    <t>PAGO A PROV ROMERO MARIO</t>
  </si>
  <si>
    <t>PAGO A PROV CARDENAS JAISFER</t>
  </si>
  <si>
    <t>PAGO A PROV VILLAZON IVAN</t>
  </si>
  <si>
    <t>PAGO A PROV RODRIGUEZ CARLOS</t>
  </si>
  <si>
    <t>PAGO A PROV RIOS CRISTHIAN</t>
  </si>
  <si>
    <t>PAGO A PROV CARO VICTOR</t>
  </si>
  <si>
    <t>PAGO A PROV CHAVES KATHERINE</t>
  </si>
  <si>
    <t>PAGO A PROV MENDEZ HEIDY</t>
  </si>
  <si>
    <t>PAGO A PROV GARCIA DIAZ JOSE S</t>
  </si>
  <si>
    <t>PAGO A PROV VASQUEZ ARENAS LIL</t>
  </si>
  <si>
    <t>PAGO A PROV SEMILLAS ARROYABE</t>
  </si>
  <si>
    <t>PAGO A PROV GARCIA SHIRLY</t>
  </si>
  <si>
    <t>PAGO A PROV MARENTES NELSON</t>
  </si>
  <si>
    <t>PAGO A PROV MATEUS ELVIA</t>
  </si>
  <si>
    <t>PAGO A PROV GALBAN RONALD</t>
  </si>
  <si>
    <t>PAGO A PROV CENTRO COMERCIAL P</t>
  </si>
  <si>
    <t>PAGO A PROV PARDO MARTHA</t>
  </si>
  <si>
    <t>PAGO A PROV HERNANDEZ DANA</t>
  </si>
  <si>
    <t>PAGO A PROV MAYORGA JUAN</t>
  </si>
  <si>
    <t>PAGO A PROV MENDEZ JANETH</t>
  </si>
  <si>
    <t>PAGO A PROV AFRICANO JOSE</t>
  </si>
  <si>
    <t>PAGO A PROV SEGURA BRAYAN</t>
  </si>
  <si>
    <t>PAGO A PROV SALCEDO JHON</t>
  </si>
  <si>
    <t>PAGO A PROV TENORIO KENER</t>
  </si>
  <si>
    <t>PAGO A PROV QUIROGA JHON</t>
  </si>
  <si>
    <t>PAGO A PROV SILVA JULIO</t>
  </si>
  <si>
    <t>PAGO A PROV JARA JOSE</t>
  </si>
  <si>
    <t>PAGO A PROV MARTINEZ YENIFER</t>
  </si>
  <si>
    <t>PAGO A PROV VELANDIA WILSON</t>
  </si>
  <si>
    <t>PAGO A PROV PARRA LUZ</t>
  </si>
  <si>
    <t>PAGO A PROV PI?EROS MORIS</t>
  </si>
  <si>
    <t>PAGO A PROV MALAGON HELVIS</t>
  </si>
  <si>
    <t>PAGO A PROV FALON JOHN</t>
  </si>
  <si>
    <t>PAGO A PROV SUAREZ RODRIGO</t>
  </si>
  <si>
    <t>PAGO A PROV CUELLAR HEIBER</t>
  </si>
  <si>
    <t>PAGO A PROV RODRIGUEZ WILLY</t>
  </si>
  <si>
    <t>PAGO A PROV BULDIN DARIO</t>
  </si>
  <si>
    <t>PAGO A PROV MORENO SANDRA</t>
  </si>
  <si>
    <t>PAGO A PROV CELIS EDWIN</t>
  </si>
  <si>
    <t>PAGO A PROV RAMIREZ BRAYAN</t>
  </si>
  <si>
    <t>PAGO A PROV MUNOZ LUIS</t>
  </si>
  <si>
    <t>PAGO A PROV SOLER JOSE</t>
  </si>
  <si>
    <t>PAGO A PROV RODRIGUEZ JULIET</t>
  </si>
  <si>
    <t>PAGO A PROV TACUMA LISETH</t>
  </si>
  <si>
    <t>PAGO A PROV CUERVO ELVIA</t>
  </si>
  <si>
    <t>PAGO A PROV RAMIREZ JOHANA</t>
  </si>
  <si>
    <t>PAGO A PROV ACU?A ALVARO</t>
  </si>
  <si>
    <t>PAGO A PROV PACHON CRISTIAN</t>
  </si>
  <si>
    <t>PAGO A PROV GONZALEZ AUDRYS</t>
  </si>
  <si>
    <t>PAGO A PROV HACHITO OSCAR</t>
  </si>
  <si>
    <t>PAGO A PROV SALAZAR MAURICIO</t>
  </si>
  <si>
    <t>PAGO A PROV RESTCAFE SAS</t>
  </si>
  <si>
    <t>PAGO A PROV SOTELO FABIAN</t>
  </si>
  <si>
    <t>PAGO A PROV SALAMANCA SONIA</t>
  </si>
  <si>
    <t>PAGO A PROV BETANCOURT DANIEL</t>
  </si>
  <si>
    <t>PAGO A PROV JULIO DAMIAN</t>
  </si>
  <si>
    <t>PAGO A PROV LATORRE AIDA</t>
  </si>
  <si>
    <t>PAGO A PROV MANRIQUE JAIRO</t>
  </si>
  <si>
    <t>PAGO A PROV SIERRA LEON JULIO</t>
  </si>
  <si>
    <t>PAGO A PROV CASTRO JUAN</t>
  </si>
  <si>
    <t>PAGO A PROV EDIFICIO VISTA 51</t>
  </si>
  <si>
    <t>PAGO A PROV MORENO ELVER</t>
  </si>
  <si>
    <t>PAGO A PROV UMBARILLA CLAUDIA</t>
  </si>
  <si>
    <t>PAGO A PROV MORALES MAURICIO</t>
  </si>
  <si>
    <t>PAGO A PROV ROMERO OSCAR</t>
  </si>
  <si>
    <t>PAGO A PROV GUZMAN HELBERT</t>
  </si>
  <si>
    <t>PAGO A PROV ORTIZ LUIS</t>
  </si>
  <si>
    <t>PAGO A NOMIN LOBO MARTHA</t>
  </si>
  <si>
    <t>PAGO A NOMIN VACA CLAUDIA</t>
  </si>
  <si>
    <t>PAGO A NOMIN CAMACHO JIMMY</t>
  </si>
  <si>
    <t>PAGO A NOMIN SALBINO ESTHER</t>
  </si>
  <si>
    <t>PAGO A NOMIN OSPINA OSCAR</t>
  </si>
  <si>
    <t>PAGO A NOMIN LACHE GERMAN</t>
  </si>
  <si>
    <t>PAGO A NOMIN BETANCOURT DANIEL</t>
  </si>
  <si>
    <t>PAGO A NOMIN CALDERON JENNIFER</t>
  </si>
  <si>
    <t>PAGO A NOMIN DORIA EVERGISTO</t>
  </si>
  <si>
    <t>PAGO A NOMIN CABEZAS JAIRO</t>
  </si>
  <si>
    <t>PAGO A NOMIN RADA YONIS</t>
  </si>
  <si>
    <t>PAGO A NOMIN CORTES JOHAN</t>
  </si>
  <si>
    <t>PAGO A NOMIN GIL NILSON</t>
  </si>
  <si>
    <t>PAGO A NOMIN YANEZ FRANCISCO</t>
  </si>
  <si>
    <t>PAGO A NOMIN PAEZ EDWAR</t>
  </si>
  <si>
    <t>PAGO A NOMIN SAGANOME DERLY</t>
  </si>
  <si>
    <t>PAGO A NOMIN CEPEDA SERGIO</t>
  </si>
  <si>
    <t>PAGO A NOMIN PRIETO ALFONSO</t>
  </si>
  <si>
    <t>PAGO A NOMIN HERNANDEZ JEFER</t>
  </si>
  <si>
    <t>PAGO A NOMIN ACHITO JUAN</t>
  </si>
  <si>
    <t>PAGO A NOMIN LOPEZ WILLIAM</t>
  </si>
  <si>
    <t>PAGO A NOMIN TAMAYO JENNIFER</t>
  </si>
  <si>
    <t>PAGO A NOMIN HERNANDEZ CARLOS</t>
  </si>
  <si>
    <t>PAGO A NOMIN ZAMBRANO DIANA</t>
  </si>
  <si>
    <t>PAGO A NOMIN PATI?O JONATHAN</t>
  </si>
  <si>
    <t>PAGO A NOMIN GOMEZ GABRIEL</t>
  </si>
  <si>
    <t>PAGO A NOMIN BELTRAN LILIANA</t>
  </si>
  <si>
    <t>PAGO A NOMIN RODRIGUEZ GUSTAVO</t>
  </si>
  <si>
    <t>PAGO A NOMIN QUIROGA DIEGO</t>
  </si>
  <si>
    <t>PAGO A NOMIN MURCIA EDINSON</t>
  </si>
  <si>
    <t>PAGO A NOMIN AROCA INGRI</t>
  </si>
  <si>
    <t>PAGO A NOMIN PUERTO DANIEL</t>
  </si>
  <si>
    <t>PAGO A NOMIN BRI?EZ ADONAY</t>
  </si>
  <si>
    <t>PAGO A NOMIN FIGUEROA ERASMO</t>
  </si>
  <si>
    <t>PAGO A NOMIN MALAGON ANGIE</t>
  </si>
  <si>
    <t>PAGO A NOMIN CASTILLO RAFAEL</t>
  </si>
  <si>
    <t>PAGO A NOMIN MARTINEZ CARLOS</t>
  </si>
  <si>
    <t>PAGO A NOMIN MU?OZ GABRIEL</t>
  </si>
  <si>
    <t>PAGO A NOMIN HERNANDEZ ESTELA</t>
  </si>
  <si>
    <t>PAGO A NOMIN MORENO ARBEIRO</t>
  </si>
  <si>
    <t>PAGO A NOMIN PINEDA CESAR</t>
  </si>
  <si>
    <t>PAGO A NOMIN QUIROGA ANGIE</t>
  </si>
  <si>
    <t>PAGO A NOMIN MOLINA JAIME</t>
  </si>
  <si>
    <t>PAGO A NOMIN ROMERO YIMMY</t>
  </si>
  <si>
    <t>PAGO A NOMIN RODRIGUEZ MIGUEL</t>
  </si>
  <si>
    <t>PAGO A NOMIN PALOMINO JOSE</t>
  </si>
  <si>
    <t>PAGO A NOMIN GUTIERREZ JHOAN</t>
  </si>
  <si>
    <t>PAGO A NOMIN MONAR MARLON</t>
  </si>
  <si>
    <t>PAGO A NOMIN GONZALEZ LUIS</t>
  </si>
  <si>
    <t>PAGO A NOMIN CASTILLO JOHN</t>
  </si>
  <si>
    <t>PAGO A NOMIN GUEVARA GLADYS</t>
  </si>
  <si>
    <t>PAGO A NOMIN CRISTANCHO VICTOR</t>
  </si>
  <si>
    <t>PAGO A NOMIN RUIZ HEIDY</t>
  </si>
  <si>
    <t>PAGO A NOMIN PINILLA LUIS</t>
  </si>
  <si>
    <t>PAGO A NOMIN MONROY HOLMAN</t>
  </si>
  <si>
    <t>PAGO A NOMIN HERNANDEZ GUSTAVO</t>
  </si>
  <si>
    <t>PAGO A NOMIN ORTEGA SANDRA</t>
  </si>
  <si>
    <t>PAGO A NOMIN CHAVEZ LUIS</t>
  </si>
  <si>
    <t>PAGO A NOMIN POSADA DORANCETH</t>
  </si>
  <si>
    <t>PAGO A NOMIN NI?O JOHN</t>
  </si>
  <si>
    <t>PAGO A NOMIN PE?A VICKY</t>
  </si>
  <si>
    <t>PAGO A NOMIN SANCHEZ ANDRES</t>
  </si>
  <si>
    <t>PAGO A NOMIN SERRANO YEISON</t>
  </si>
  <si>
    <t>PAGO A NOMIN TORRES DUMAR</t>
  </si>
  <si>
    <t>PAGO A NOMIN MEDINA DIEGO</t>
  </si>
  <si>
    <t>PAGO A NOMIN GAVILAN RICARDO</t>
  </si>
  <si>
    <t>PAGO A NOMIN RUIZ INGRID</t>
  </si>
  <si>
    <t>PAGO A NOMIN LOZADA GUSTAVO</t>
  </si>
  <si>
    <t>PAGO A NOMIN MURILLO CARLOS</t>
  </si>
  <si>
    <t>PAGO A NOMIN FIGUEREDO ISMAEL</t>
  </si>
  <si>
    <t>PAGO A NOMIN CUBIDES ANDERSON</t>
  </si>
  <si>
    <t>PAGO A NOMIN JAIME HENRY</t>
  </si>
  <si>
    <t>PAGO A NOMIN RISCANEVO NINI</t>
  </si>
  <si>
    <t>PAGO A NOMIN MORENO JORGE</t>
  </si>
  <si>
    <t>PAGO A NOMIN MENDOZA JOSE</t>
  </si>
  <si>
    <t>PAGO A NOMIN LOPEZ OSCAR</t>
  </si>
  <si>
    <t>PAGO A NOMIN CORTES JEFERSON</t>
  </si>
  <si>
    <t>PAGO A NOMIN MADRIGAL JOHAN</t>
  </si>
  <si>
    <t>PAGO A NOMIN LATORRE JORGE</t>
  </si>
  <si>
    <t>PAGO A NOMIN PINEDA JHON</t>
  </si>
  <si>
    <t>PAGO A NOMIN CABEZAS ANDREY</t>
  </si>
  <si>
    <t>PAGO A NOMIN ESQUIVEL DONELIS</t>
  </si>
  <si>
    <t>PAGO A NOMIN VARGAS CESAR</t>
  </si>
  <si>
    <t>PAGO A NOMIN HERNANDEZ MARIA</t>
  </si>
  <si>
    <t>PAGO A NOMIN HUERFANO BRENDA</t>
  </si>
  <si>
    <t>PAGO A NOMIN AMARANTO VICTOR</t>
  </si>
  <si>
    <t>PAGO A NOMIN VARGAS EDISSON</t>
  </si>
  <si>
    <t>PAGO A NOMIN GUTIERREZ FABIAN</t>
  </si>
  <si>
    <t>PAGO A NOMIN MARTINEZ JOSUE</t>
  </si>
  <si>
    <t>PAGO A NOMIN OVIEDO MAURICIO</t>
  </si>
  <si>
    <t>PAGO A NOMIN CARDENAS BEATRIZ</t>
  </si>
  <si>
    <t>PAGO A NOMIN GOMEZ DIDIER</t>
  </si>
  <si>
    <t>PAGO A NOMIN CANTOR ALEXANDER</t>
  </si>
  <si>
    <t>PAGO A NOMIN PACHECO WILSON</t>
  </si>
  <si>
    <t>PAGO A NOMIN HERNANDEZ JONATHA</t>
  </si>
  <si>
    <t>PAGO A NOMIN TORRES JEAN</t>
  </si>
  <si>
    <t>PAGO A NOMIN VERGARA CRISTIAN</t>
  </si>
  <si>
    <t>PAGO A NOMIN BELTRAN ELKIN</t>
  </si>
  <si>
    <t>PAGO A NOMIN MEDINA FREDY</t>
  </si>
  <si>
    <t>PAGO A NOMIN RAMIREZ DIOGENES</t>
  </si>
  <si>
    <t>PAGO A NOMIN ESTUPI?AN GIOVANN</t>
  </si>
  <si>
    <t>PAGO A NOMIN GALINDO JIMMY</t>
  </si>
  <si>
    <t>PAGO A NOMIN CAPERA HECTOR</t>
  </si>
  <si>
    <t>PAGO A NOMIN ROZO EDGAR</t>
  </si>
  <si>
    <t>PAGO A NOMIN GARATEJO JHON</t>
  </si>
  <si>
    <t>PAGO A NOMIN GARZON NELSON</t>
  </si>
  <si>
    <t>PAGO A NOMIN ACERO JUAN</t>
  </si>
  <si>
    <t>PAGO A NOMIN PUERTA FABIAN</t>
  </si>
  <si>
    <t>PAGO A NOMIN MARQUEZ LUZ</t>
  </si>
  <si>
    <t>PAGO A NOMIN GARZON GUILLERMO</t>
  </si>
  <si>
    <t>PAGO A NOMIN DIAZ PEDRO</t>
  </si>
  <si>
    <t>PAGO A NOMIN MOGOLLON LILIAN</t>
  </si>
  <si>
    <t>PAGO A NOMIN CARABALI JULIAN</t>
  </si>
  <si>
    <t>PAGO A NOMIN SANABRIA LUIS</t>
  </si>
  <si>
    <t>PAGO A NOMIN RODRIGUEZ LUIS</t>
  </si>
  <si>
    <t>PAGO A NOMIN CASTILLO JORGE</t>
  </si>
  <si>
    <t>PAGO A NOMIN GUTIERREZ HILEM</t>
  </si>
  <si>
    <t>PAGO A NOMIN ALVARADO JENNY</t>
  </si>
  <si>
    <t>PAGO A NOMIN VASQUEZ OMAR</t>
  </si>
  <si>
    <t>PAGO A NOMIN ESPITIA ALEJANDRO</t>
  </si>
  <si>
    <t>PAGO A NOMIN REYES JESUS</t>
  </si>
  <si>
    <t>PAGO A NOMIN BOLIVAR CRISTIAN</t>
  </si>
  <si>
    <t>PAGO A NOMIN HERNANDEZ WILLIAM</t>
  </si>
  <si>
    <t>PAGO A NOMIN SOLANO WALTHER</t>
  </si>
  <si>
    <t>PAGO A NOMIN RUIZ JONNATHAN</t>
  </si>
  <si>
    <t>PAGO A NOMIN SANTANA YUVAN</t>
  </si>
  <si>
    <t>PAGO A NOMIN ARAGON LEISNER</t>
  </si>
  <si>
    <t>PAGO A NOMIN LOPEZ YILSON</t>
  </si>
  <si>
    <t>PAGO A NOMIN NAVARRO DIDIER</t>
  </si>
  <si>
    <t>PAGO A NOMIN LEGUIZAMON FABIO</t>
  </si>
  <si>
    <t>PAGO A NOMIN PRIETO NESTOR</t>
  </si>
  <si>
    <t>PAGO A NOMIN AGUILAR OSCAR</t>
  </si>
  <si>
    <t>PAGO A NOMIN PALOMINO CARLOS</t>
  </si>
  <si>
    <t>PAGO A NOMIN MARTINEZ FRANK</t>
  </si>
  <si>
    <t>PAGO A NOMIN LOZANO JOSE</t>
  </si>
  <si>
    <t>PAGO A NOMIN POLOCHE ALEXANDER</t>
  </si>
  <si>
    <t>PAGO A NOMIN PE?UELA JORGE</t>
  </si>
  <si>
    <t>PAGO A NOMIN MARTINEZ RAFAEL</t>
  </si>
  <si>
    <t>PAGO A NOMIN POLO DEIVIS</t>
  </si>
  <si>
    <t>PAGO A NOMIN MU?OZ CIRO</t>
  </si>
  <si>
    <t>PAGO A NOMIN FLOREZ JOSE</t>
  </si>
  <si>
    <t>PAGO A NOMIN GARCIA JOSE</t>
  </si>
  <si>
    <t>PAGO A NOMIN MERCADO LUIS</t>
  </si>
  <si>
    <t>PAGO A NOMIN ROJAS OSCAR</t>
  </si>
  <si>
    <t>PAGO A NOMIN VALENZUELA DAIRO</t>
  </si>
  <si>
    <t>PAGO A NOMIN CASTA?EDA ANA</t>
  </si>
  <si>
    <t>PAGO A NOMIN PE?A NELFI</t>
  </si>
  <si>
    <t>PAGO A NOMIN ORTIZ LUCY</t>
  </si>
  <si>
    <t>PAGO A NOMIN GUERRERO CARLOS</t>
  </si>
  <si>
    <t>PAGO A NOMIN CORCHUELO EDGAR</t>
  </si>
  <si>
    <t>PAGO A NOMIN GUZMAN FABER</t>
  </si>
  <si>
    <t>PAGO A NOMIN GARCIA JOEL</t>
  </si>
  <si>
    <t>PAGO A NOMIN RODRIGUEZ OSCAR</t>
  </si>
  <si>
    <t>PAGO A NOMIN PE?ATE KATTY</t>
  </si>
  <si>
    <t>PAGO A NOMIN MOSQUERA JHON</t>
  </si>
  <si>
    <t>PAGO A NOMIN HERNANDEZ WEIMER</t>
  </si>
  <si>
    <t>PAGO A NOMIN SANABRIA WILLIAM</t>
  </si>
  <si>
    <t>PAGO A NOMIN SANDOVAL VICTOR</t>
  </si>
  <si>
    <t>PAGO A NOMIN SALAZAR JAIRO</t>
  </si>
  <si>
    <t>PAGO A NOMIN TORRES YASMIN</t>
  </si>
  <si>
    <t>PAGO A NOMIN GONZALEZ WILMAR</t>
  </si>
  <si>
    <t>PAGO A NOMIN IBA?EZ OMAIRA</t>
  </si>
  <si>
    <t>PAGO A NOMIN AVILA DEMETRIO</t>
  </si>
  <si>
    <t>PAGO A NOMIN ARGEL ERIC</t>
  </si>
  <si>
    <t>PAGO A NOMIN CASTELLANOS LUIS</t>
  </si>
  <si>
    <t>PAGO A NOMIN GALVIS WILBER</t>
  </si>
  <si>
    <t>PAGO A NOMIN LOPEZ JOSE</t>
  </si>
  <si>
    <t>PAGO A NOMIN CORONADO LEONEL</t>
  </si>
  <si>
    <t>PAGO A NOMIN CASTA?EDA WILLIAM</t>
  </si>
  <si>
    <t>PAGO A NOMIN CARDENAS FERNANDO</t>
  </si>
  <si>
    <t>PAGO A NOMIN BALLESTEROS JOSE</t>
  </si>
  <si>
    <t>PAGO A NOMIN LINARES ALEXANDER</t>
  </si>
  <si>
    <t>PAGO A NOMIN AGUDELO ANDRES</t>
  </si>
  <si>
    <t>PAGO A NOMIN ACOSTA JENNY</t>
  </si>
  <si>
    <t>PAGO A NOMIN BALLESTEROS JEFFE</t>
  </si>
  <si>
    <t>PAGO A NOMIN REYES LUIS</t>
  </si>
  <si>
    <t>PAGO A NOMIN GIL LUIS</t>
  </si>
  <si>
    <t>PAGO A NOMIN VEGA BEATRIZ</t>
  </si>
  <si>
    <t>PAGO A NOMIN SARMIENTO CARLOS</t>
  </si>
  <si>
    <t>PAGO A NOMIN LOTE HECTOR</t>
  </si>
  <si>
    <t>PAGO A NOMIN QUIROZ YORDAN</t>
  </si>
  <si>
    <t>PAGO A NOMIN PINZON NELSON</t>
  </si>
  <si>
    <t>PAGO A NOMIN QUI?ONES JOHN</t>
  </si>
  <si>
    <t>PAGO A NOMIN BERNAL ANDERSON</t>
  </si>
  <si>
    <t>PAGO A NOMIN MORENO JOSE</t>
  </si>
  <si>
    <t>PAGO A NOMIN MARQUEZ MILTON</t>
  </si>
  <si>
    <t>PAGO A NOMIN CHIVATA JOSE</t>
  </si>
  <si>
    <t>PAGO A NOMIN ORTIZ GUSTAVO</t>
  </si>
  <si>
    <t>PAGO A NOMIN CASTELLANOS JOSE</t>
  </si>
  <si>
    <t>PAGO A NOMIN GOMEZ JAIME</t>
  </si>
  <si>
    <t>PAGO A NOMIN BENAVIDES EDWIN</t>
  </si>
  <si>
    <t>PAGO A NOMIN RIOS RICARDO</t>
  </si>
  <si>
    <t>PAGO A NOMIN ARIZA DOUNCANT</t>
  </si>
  <si>
    <t>PAGO A NOMIN MORALES VICTOR</t>
  </si>
  <si>
    <t>PAGO A NOMIN SANCHEZ JUAN</t>
  </si>
  <si>
    <t>PAGO A NOMIN RODELO ONEYDYS</t>
  </si>
  <si>
    <t>PAGO A NOMIN SOTO SONIA</t>
  </si>
  <si>
    <t>PAGO A NOMIN CA?ON ROBIN</t>
  </si>
  <si>
    <t>PAGO A NOMIN IRIARTE JONATHAN</t>
  </si>
  <si>
    <t>PAGO A NOMIN URREA DIANA</t>
  </si>
  <si>
    <t>PAGO A NOMIN VARGAS SANDRA</t>
  </si>
  <si>
    <t>PAGO A NOMIN SAENZ RUBY</t>
  </si>
  <si>
    <t>PAGO A NOMIN LOPEZ JAIME</t>
  </si>
  <si>
    <t>PAGO A NOMIN QUINTERO JUAN</t>
  </si>
  <si>
    <t>PAGO A NOMIN RAMOS JHONNY</t>
  </si>
  <si>
    <t>PAGO A NOMIN POLOCHE PAOLA</t>
  </si>
  <si>
    <t>PAGO A NOMIN HERNANDEZ CHRISTI</t>
  </si>
  <si>
    <t>PAGO A NOMIN GARZON BLANCA</t>
  </si>
  <si>
    <t>PAGO A NOMIN SANCHEZ ANGEL</t>
  </si>
  <si>
    <t>PAGO A NOMIN MEDINA LUIS</t>
  </si>
  <si>
    <t>PAGO A NOMIN RAMIREZ DIANA</t>
  </si>
  <si>
    <t>PAGO A NOMIN RODRIGUEZ WENDY</t>
  </si>
  <si>
    <t>PAGO A NOMIN AYALA JOHANNA</t>
  </si>
  <si>
    <t>PAGO A NOMIN BERMUDEZ CLAUDIA</t>
  </si>
  <si>
    <t>PAGO A NOMIN HUERFANO JORGE</t>
  </si>
  <si>
    <t>PAGO A NOMIN GARZON DANIEL</t>
  </si>
  <si>
    <t>PAGO A NOMIN QUIMBAYO EDWIN</t>
  </si>
  <si>
    <t>PAGO A NOMIN UMBARILA JOSE</t>
  </si>
  <si>
    <t>PAGO A NOMIN BARRETO DUVAN</t>
  </si>
  <si>
    <t>PAGO A NOMIN CASTRO JULIAN</t>
  </si>
  <si>
    <t>PAGO A NOMIN ROBLES JAIR</t>
  </si>
  <si>
    <t>PAGO A NOMIN TIQUE MARIA</t>
  </si>
  <si>
    <t>PAGO A NOMIN RIVEROS SANDRA</t>
  </si>
  <si>
    <t>PAGO A NOMIN BAQUERO DAVID</t>
  </si>
  <si>
    <t>PAGO A NOMIN GOMEZ GERALDINE</t>
  </si>
  <si>
    <t>PAGO A NOMIN GARZON ALFREDO</t>
  </si>
  <si>
    <t>PAGO A NOMIN BUESACO ANCIZAR</t>
  </si>
  <si>
    <t>PAGO A NOMIN PALACIOS RAMILSON</t>
  </si>
  <si>
    <t>PAGO A NOMIN VALLECILLA MIGUEL</t>
  </si>
  <si>
    <t>PAGO A NOMIN PERALTA MARIA</t>
  </si>
  <si>
    <t>PAGO A NOMIN VILLA YENIRETH</t>
  </si>
  <si>
    <t>PAGO A NOMIN BARRERA LUIS</t>
  </si>
  <si>
    <t>PAGO A NOMIN MESA ARIS</t>
  </si>
  <si>
    <t>PAGO A NOMIN CRUZ ALBER</t>
  </si>
  <si>
    <t>PAGO A NOMIN VALENCIA DEIVI</t>
  </si>
  <si>
    <t>PAGO A NOMIN NORIEGA GLADYS</t>
  </si>
  <si>
    <t>PAGO A NOMIN ALFARO JOSE</t>
  </si>
  <si>
    <t>PAGO A NOMIN CALDERON JUAN</t>
  </si>
  <si>
    <t>PAGO A NOMIN ROSAS JORGE</t>
  </si>
  <si>
    <t>PAGO A NOMIN PITALUA JOSE</t>
  </si>
  <si>
    <t>PAGO A NOMIN RAMIREZ LUCERO</t>
  </si>
  <si>
    <t>PAGO A NOMIN RAMIREZ JOSE</t>
  </si>
  <si>
    <t>PAGO A NOMIN ESQUIVEL CRISTOBA</t>
  </si>
  <si>
    <t>PAGO A NOMIN SANTANA CAMILO</t>
  </si>
  <si>
    <t>PAGO A NOMIN LOAIZA CRISTIAN</t>
  </si>
  <si>
    <t>PAGO A NOMIN VERGARA KATHERINE</t>
  </si>
  <si>
    <t>PAGO A NOMIN ALAPE RODRIGO</t>
  </si>
  <si>
    <t>PAGO A NOMIN SALAZAR DIEGO</t>
  </si>
  <si>
    <t>PAGO A NOMIN VARGAS YAMID</t>
  </si>
  <si>
    <t>PAGO A NOMIN BOCANEGRA LEONARD</t>
  </si>
  <si>
    <t>PAGO A NOMIN PEDRAZA SANDRA</t>
  </si>
  <si>
    <t>PAGO A NOMIN MARTINEZ MONICA</t>
  </si>
  <si>
    <t>PAGO A NOMIN CRUZ NORMA</t>
  </si>
  <si>
    <t>PAGO A NOMIN PEREZ JOSE</t>
  </si>
  <si>
    <t>PAGO A NOMIN POSADA JEISSON</t>
  </si>
  <si>
    <t>PAGO A NOMIN PEREZ JHAROLD</t>
  </si>
  <si>
    <t>PAGO A NOMIN MARTINEZ YERSON</t>
  </si>
  <si>
    <t>PAGO A NOMIN ORJUELA NANCY</t>
  </si>
  <si>
    <t>PAGO A NOMIN ALARCON ISRAEL</t>
  </si>
  <si>
    <t>PAGO A NOMIN SANCHEZ SANTIAGO</t>
  </si>
  <si>
    <t>PAGO A NOMIN PERALTA LUZ</t>
  </si>
  <si>
    <t>PAGO A NOMIN MARTINEZ FERNEY</t>
  </si>
  <si>
    <t>PAGO A NOMIN GOMEZ JHON</t>
  </si>
  <si>
    <t>PAGO A NOMIN BAEZ ANDERSON</t>
  </si>
  <si>
    <t>PAGO A NOMIN PADILLA YEIDER</t>
  </si>
  <si>
    <t>PAGO A NOMIN GARZON JIMMY</t>
  </si>
  <si>
    <t>PAGO A NOMIN CASTRO YISETH</t>
  </si>
  <si>
    <t>PAGO A NOMIN FLORIAN MANUEL</t>
  </si>
  <si>
    <t>PAGO A NOMIN GONGORA ANDRES</t>
  </si>
  <si>
    <t>PAGO A NOMIN GOMEZ JENNIFER</t>
  </si>
  <si>
    <t>PAGO A NOMIN BATECA YESIKA</t>
  </si>
  <si>
    <t>PAGO A NOMIN QUIJANO LUZ</t>
  </si>
  <si>
    <t>PAGO A NOMIN CAMACHO OLGA</t>
  </si>
  <si>
    <t>PAGO A NOMIN ALVAREZ ANDRES</t>
  </si>
  <si>
    <t>PAGO A NOMIN CALONGE EDWIN</t>
  </si>
  <si>
    <t>PAGO A NOMIN PEREZ MARLENY</t>
  </si>
  <si>
    <t>PAGO A NOMIN DIAZ OSCAR</t>
  </si>
  <si>
    <t>PAGO A NOMIN GRILLO JONATTAN</t>
  </si>
  <si>
    <t>PAGO A NOMIN MU?OZ BRANDON</t>
  </si>
  <si>
    <t>PAGO A NOMIN ALONSO JOSE</t>
  </si>
  <si>
    <t>PAGO A NOMIN CORTES HENRY</t>
  </si>
  <si>
    <t>PAGO A NOMIN MENDEZ JASON</t>
  </si>
  <si>
    <t>PAGO A NOMIN ZAMUDIO MIGUEL</t>
  </si>
  <si>
    <t>PAGO A NOMIN CAICEDO JOSE</t>
  </si>
  <si>
    <t>PAGO A NOMIN RUANO FERNANDO</t>
  </si>
  <si>
    <t>PAGO A NOMIN QUI?ONES DARIO</t>
  </si>
  <si>
    <t>PAGO A NOMIN MONROY JUAN</t>
  </si>
  <si>
    <t>PAGO A NOMIN QUI?ONES JHON</t>
  </si>
  <si>
    <t>PAGO A NOMIN SANTAMARIA CLAUDI</t>
  </si>
  <si>
    <t>PAGO A NOMIN SALCEDO BLANCA</t>
  </si>
  <si>
    <t>PAGO A NOMIN TOVAR ALEXANDER</t>
  </si>
  <si>
    <t>PAGO A NOMIN CAMACHO DIANA</t>
  </si>
  <si>
    <t>PAGO A NOMIN CHALA JOSE</t>
  </si>
  <si>
    <t>PAGO A NOMIN PORRAS YENIFER</t>
  </si>
  <si>
    <t>PAGO A NOMIN MU?OZ LUIS</t>
  </si>
  <si>
    <t>PAGO A NOMIN VANEGAS DIEGO</t>
  </si>
  <si>
    <t>PAGO A NOMIN HERNANDEZ LUIS</t>
  </si>
  <si>
    <t>PAGO A NOMIN CASTILLO MANUEL</t>
  </si>
  <si>
    <t>PAGO A NOMIN JIMENEZ JORGE</t>
  </si>
  <si>
    <t>PAGO A NOMIN TORRES ANDRES</t>
  </si>
  <si>
    <t>PAGO A NOMIN BALDION JAIME</t>
  </si>
  <si>
    <t>PAGO A NOMIN VIERA CARLOS</t>
  </si>
  <si>
    <t>PAGO A NOMIN RUIZ JOSE</t>
  </si>
  <si>
    <t>PAGO A NOMIN MEDINA JHON</t>
  </si>
  <si>
    <t>PAGO A NOMIN CASTRO LUIS</t>
  </si>
  <si>
    <t>PAGO A NOMIN FLOREZ JORGE</t>
  </si>
  <si>
    <t>PAGO A NOMIN CARDENAS LUZ</t>
  </si>
  <si>
    <t>PAGO A NOMIN ANGULO ISAIAS</t>
  </si>
  <si>
    <t>PAGO A NOMIN LEON DIEGO</t>
  </si>
  <si>
    <t>PAGO A NOMIN PAVA HARRISON</t>
  </si>
  <si>
    <t>PAGO A NOMIN ALFONSO WITMANN</t>
  </si>
  <si>
    <t>PAGO A NOMIN PATI?O MIGUEL</t>
  </si>
  <si>
    <t>PAGO A NOMIN CALDERON DANIEL</t>
  </si>
  <si>
    <t>PAGO A NOMIN PALACIO YANED</t>
  </si>
  <si>
    <t>PAGO A NOMIN MEDINA EDWIN</t>
  </si>
  <si>
    <t>PAGO A NOMIN MARTINEZ SANDRA</t>
  </si>
  <si>
    <t>PAGO A NOMIN CASTRO JEANNETH</t>
  </si>
  <si>
    <t>PAGO A NOMIN PACHON GUSTAVO</t>
  </si>
  <si>
    <t>PAGO A NOMIN BELLO ALEJANDRO</t>
  </si>
  <si>
    <t>PAGO A NOMIN BARRERA DARIO</t>
  </si>
  <si>
    <t>PAGO A NOMIN CASTA?EDA JOHN</t>
  </si>
  <si>
    <t>PAGO A NOMIN RUIZ CARLOS</t>
  </si>
  <si>
    <t>PAGO A NOMIN ALVAREZ SEGUNDO</t>
  </si>
  <si>
    <t>PAGO A NOMIN RODRIGUEZ JOSE</t>
  </si>
  <si>
    <t>PAGO A NOMIN PORRAS YEIMMY</t>
  </si>
  <si>
    <t>PAGO A NOMIN BONILLA RODOLFO</t>
  </si>
  <si>
    <t>PAGO A NOMIN GALVIS EDWIN</t>
  </si>
  <si>
    <t>PAGO A NOMIN MARTINEZ LILIANA</t>
  </si>
  <si>
    <t>PAGO A NOMIN PRIETO JHOJAN</t>
  </si>
  <si>
    <t>PAGO A NOMIN ROJAS TANIA</t>
  </si>
  <si>
    <t>PAGO A NOMIN YAGUARA ARCADIO</t>
  </si>
  <si>
    <t>PAGO A NOMIN LASSO MOISES</t>
  </si>
  <si>
    <t>PAGO A NOMIN VILLAMIL LUZ</t>
  </si>
  <si>
    <t>PAGO A NOMIN GONZALEZ GERMAN</t>
  </si>
  <si>
    <t>PAGO A NOMIN PASTAR LUIS</t>
  </si>
  <si>
    <t>PAGO A NOMIN JULIO EDELCY</t>
  </si>
  <si>
    <t>PAGO A NOMIN ZAMORA WENDY</t>
  </si>
  <si>
    <t>PAGO A NOMIN QUI?ONES FRANKY</t>
  </si>
  <si>
    <t>PAGO A NOMIN GOMEZ ANDREY</t>
  </si>
  <si>
    <t>PAGO A NOMIN VELASQUEZ EDINSSO</t>
  </si>
  <si>
    <t>PAGO A NOMIN CASTILLO JOSE</t>
  </si>
  <si>
    <t>PAGO A NOMIN RENGIFO CRISTHIAN</t>
  </si>
  <si>
    <t>PAGO A NOMIN GONZALEZ YESID</t>
  </si>
  <si>
    <t>PAGO A NOMIN ROA OSCAR</t>
  </si>
  <si>
    <t>PAGO A NOMIN LANCHEROS OSCAR</t>
  </si>
  <si>
    <t>PAGO A NOMIN AMARIS DARWIN</t>
  </si>
  <si>
    <t>PAGO A NOMIN BONILLA ERIBERTO</t>
  </si>
  <si>
    <t>PAGO A NOMIN PINZON JOSE</t>
  </si>
  <si>
    <t>PAGO A NOMIN CHACON GEISON</t>
  </si>
  <si>
    <t>PAGO A NOMIN MOLINA DANIEL</t>
  </si>
  <si>
    <t>PAGO A NOMIN VALLEJO JORGE</t>
  </si>
  <si>
    <t>PAGO A NOMIN JIMENEZ IBIS</t>
  </si>
  <si>
    <t>PAGO A NOMIN REALES LUIS</t>
  </si>
  <si>
    <t>PAGO A NOMIN VARGAS JUAN</t>
  </si>
  <si>
    <t>PAGO A NOMIN LUGO JESUS</t>
  </si>
  <si>
    <t>PAGO A NOMIN CHAPARRO NESTOR</t>
  </si>
  <si>
    <t>PAGO A NOMIN RICARDO WILSON</t>
  </si>
  <si>
    <t>PAGO A NOMIN PRIETO DIEGO</t>
  </si>
  <si>
    <t>PAGO A NOMIN LOAIZA CARLOS</t>
  </si>
  <si>
    <t>PAGO A NOMIN SANCHEZ JEISON</t>
  </si>
  <si>
    <t>PAGO A NOMIN SALAZAR HECTOR</t>
  </si>
  <si>
    <t>PAGO A NOMIN ORTIZ ANGELICA</t>
  </si>
  <si>
    <t>PAGO A NOMIN RODRIGUEZ WILSON</t>
  </si>
  <si>
    <t>PAGO A NOMIN CHAVARRO JUAN</t>
  </si>
  <si>
    <t>PAGO A NOMIN GUERRERO LUIS</t>
  </si>
  <si>
    <t>PAGO A NOMIN RUBIO LAURA</t>
  </si>
  <si>
    <t>PAGO A NOMIN CARDENAS JUAN</t>
  </si>
  <si>
    <t>PAGO A NOMIN HERRERA LUIS</t>
  </si>
  <si>
    <t>PAGO A NOMIN SALAS YESITH</t>
  </si>
  <si>
    <t>PAGO A NOMIN AVILA MARTHA</t>
  </si>
  <si>
    <t>PAGO A NOMIN MEDINA ROSA</t>
  </si>
  <si>
    <t>PAGO A NOMIN NOPE HECTOR</t>
  </si>
  <si>
    <t>PAGO A NOMIN MONROY JAVIER</t>
  </si>
  <si>
    <t>PAGO A NOMIN MARTINEZ GUILLERM</t>
  </si>
  <si>
    <t>PAGO A NOMIN LOPEZ ALEXANDER</t>
  </si>
  <si>
    <t>PAGO A NOMIN DIAZ JAIRO</t>
  </si>
  <si>
    <t>PAGO A NOMIN YANCE JORGE</t>
  </si>
  <si>
    <t>PAGO A NOMIN CASTA?O DIANA</t>
  </si>
  <si>
    <t>PAGO A NOMIN VEGA LUZ</t>
  </si>
  <si>
    <t>PAGO A NOMIN MAYORGA AUDILIO</t>
  </si>
  <si>
    <t>PAGO A NOMIN GIL BERTULFO</t>
  </si>
  <si>
    <t>PAGO A NOMIN ROZO MIGUEL</t>
  </si>
  <si>
    <t>PAGO A NOMIN QUINTANA CRISTIAN</t>
  </si>
  <si>
    <t>PAGO A NOMIN ORTIZ SANTIAGO</t>
  </si>
  <si>
    <t>PAGO A NOMIN GONGORA ALEX</t>
  </si>
  <si>
    <t>PAGO A NOMIN PE?ALVER DIEGO</t>
  </si>
  <si>
    <t>PAGO A NOMIN CASTELLANOS ALVAR</t>
  </si>
  <si>
    <t>PAGO A NOMIN NATERA OSMEL</t>
  </si>
  <si>
    <t>PAGO A NOMIN FONTALVO JHON</t>
  </si>
  <si>
    <t>PAGO A NOMIN ZAPATA JOHANA</t>
  </si>
  <si>
    <t>PAGO A NOMIN ACERO JHON</t>
  </si>
  <si>
    <t>PAGO A NOMIN JIMENEZ JUAN</t>
  </si>
  <si>
    <t>PAGO A NOMIN RODRIGUEZ</t>
  </si>
  <si>
    <t>PAGO A NOMIN SANCHEZ PAULO</t>
  </si>
  <si>
    <t>PAGO A NOMIN VARGAS ELKIN</t>
  </si>
  <si>
    <t>PAGO A NOMIN ROMERO NESTOR</t>
  </si>
  <si>
    <t>PAGO A NOMIN DIAZ EDINSON</t>
  </si>
  <si>
    <t>PAGO A NOMIN PEREZ MARIA</t>
  </si>
  <si>
    <t>PAGO A NOMIN ALVARADO SANDRA</t>
  </si>
  <si>
    <t>PAGO A NOMIN GUERRERO URIEL</t>
  </si>
  <si>
    <t>PAGO A NOMIN PARRA JOSE</t>
  </si>
  <si>
    <t>PAGO A NOMIN LARA NORMA</t>
  </si>
  <si>
    <t>PAGO A NOMIN RONCANCIO MARIA</t>
  </si>
  <si>
    <t>PAGO A NOMIN ANGULO ELIECER</t>
  </si>
  <si>
    <t>PAGO A NOMIN CONTRERAS WILSON</t>
  </si>
  <si>
    <t>PAGO A NOMIN NU?EZ EDUARDO</t>
  </si>
  <si>
    <t>PAGO A NOMIN MENDIETA MAICOL</t>
  </si>
  <si>
    <t>PAGO A NOMIN IDARRAGA NICOLAS</t>
  </si>
  <si>
    <t>PAGO A NOMIN DIAZ LEIDY</t>
  </si>
  <si>
    <t>PAGO A NOMIN CORTES JORGE</t>
  </si>
  <si>
    <t>PAGO A NOMIN HERRERA MERYI</t>
  </si>
  <si>
    <t>PAGO A NOMIN ROA MICHAEL</t>
  </si>
  <si>
    <t>PAGO A NOMIN MORALES JHON</t>
  </si>
  <si>
    <t>PAGO A NOMIN MENESES TAYLOR</t>
  </si>
  <si>
    <t>PAGO A NOMIN BOLA?OS GABRIEL</t>
  </si>
  <si>
    <t>PAGO A NOMIN POVEDA YILBER</t>
  </si>
  <si>
    <t>PAGO A NOMIN RAMIREZ ABELARDO</t>
  </si>
  <si>
    <t>PAGO A NOMIN MORALES FERNEL</t>
  </si>
  <si>
    <t>PAGO A NOMIN HERNANDEZ MAYERLY</t>
  </si>
  <si>
    <t>PAGO A NOMIN AVILA SANDRA</t>
  </si>
  <si>
    <t>PAGO A NOMIN RAMIREZ JHONY</t>
  </si>
  <si>
    <t>PAGO A NOMIN PE?A MARTIN</t>
  </si>
  <si>
    <t>PAGO A NOMIN DIAZ JEIDER</t>
  </si>
  <si>
    <t>PAGO A NOMIN ZAPATA OBADIS</t>
  </si>
  <si>
    <t>PAGO A NOMIN TORRES YUDY</t>
  </si>
  <si>
    <t>PAGO A NOMIN DELGADO ANA</t>
  </si>
  <si>
    <t>PAGO A NOMIN VASQUEZ JAVIER</t>
  </si>
  <si>
    <t>PAGO A NOMIN SANCHEZ JHON</t>
  </si>
  <si>
    <t>PAGO A NOMIN RINCON JUAN</t>
  </si>
  <si>
    <t>PAGO A NOMIN LANCHEROS ABELARD</t>
  </si>
  <si>
    <t>PAGO A NOMIN GONZALEZ ALEXANDE</t>
  </si>
  <si>
    <t>PAGO A NOMIN ROBAYO CESAR</t>
  </si>
  <si>
    <t>PAGO A NOMIN PERALTA SIRLENE</t>
  </si>
  <si>
    <t>PAGO A NOMIN CAPADOR CAMILO</t>
  </si>
  <si>
    <t>PAGO A NOMIN PINTO TOMAS</t>
  </si>
  <si>
    <t>PAGO A NOMIN DIAZ JEYBER</t>
  </si>
  <si>
    <t>PAGO A NOMIN RETABISCA NAREN</t>
  </si>
  <si>
    <t>PAGO A NOMIN CUERVO RUBEN</t>
  </si>
  <si>
    <t>PAGO A NOMIN CRUZ JUAN</t>
  </si>
  <si>
    <t>PAGO A NOMIN SINISTERRA LUIS</t>
  </si>
  <si>
    <t>PAGO A NOMIN URUE?A ANGEL</t>
  </si>
  <si>
    <t>PAGO A NOMIN BUITRAGO HENRY</t>
  </si>
  <si>
    <t>PAGO A NOMIN FABRA CARLOS</t>
  </si>
  <si>
    <t>PAGO A NOMIN MARIN JUAN</t>
  </si>
  <si>
    <t>PAGO A NOMIN YEPES RICARDO</t>
  </si>
  <si>
    <t>PAGO A NOMIN PI?A ATALIVAR</t>
  </si>
  <si>
    <t>PAGO A NOMIN PRIETO JUAN</t>
  </si>
  <si>
    <t>PAGO A NOMIN THEVENING LUIS</t>
  </si>
  <si>
    <t>PAGO A NOMIN YARA ALEXANDER</t>
  </si>
  <si>
    <t>PAGO A NOMIN MANCERA JUAN</t>
  </si>
  <si>
    <t>PAGO A NOMIN MU?OZ PEDRO</t>
  </si>
  <si>
    <t>PAGO A NOMIN MENESES CHISTIAN</t>
  </si>
  <si>
    <t>PAGO A NOMIN PEREZ HERNANDO</t>
  </si>
  <si>
    <t>PAGO A NOMIN CAMPAZ MARLON</t>
  </si>
  <si>
    <t>PAGO A NOMIN VALENCIA FABIO</t>
  </si>
  <si>
    <t>PAGO A NOMIN GALEANO GIOVANNY</t>
  </si>
  <si>
    <t>PAGO A NOMIN GARZON LUZ</t>
  </si>
  <si>
    <t>PAGO A NOMIN ZARAZA ISRAEL</t>
  </si>
  <si>
    <t>PAGO A NOMIN MARTINEZ VIVIANA</t>
  </si>
  <si>
    <t>PAGO A NOMIN ESTRADA FREIDER</t>
  </si>
  <si>
    <t>PAGO A NOMIN CARDONA JORGE</t>
  </si>
  <si>
    <t>PAGO A NOMIN PARRA SEGUNDO</t>
  </si>
  <si>
    <t>PAGO A NOMIN AMAYA CAROLINA</t>
  </si>
  <si>
    <t>PAGO A NOMIN BUENO JOSUE</t>
  </si>
  <si>
    <t>PAGO A NOMIN GOMEZ JOHN</t>
  </si>
  <si>
    <t>PAGO A NOMIN SOSA SEBASTIAN</t>
  </si>
  <si>
    <t>PAGO A NOMIN ROZO JOSE</t>
  </si>
  <si>
    <t>PAGO A NOMIN MONROY GABRIEL</t>
  </si>
  <si>
    <t>PAGO A NOMIN SANBONI ALBEIRO</t>
  </si>
  <si>
    <t>PAGO A NOMIN REINA MICHAEL</t>
  </si>
  <si>
    <t>PAGO A NOMIN HENRIQUEZ JULIO</t>
  </si>
  <si>
    <t>PAGO A NOMIN GOMEZ BRAYAN</t>
  </si>
  <si>
    <t>PAGO A NOMIN ARIAS ANA</t>
  </si>
  <si>
    <t>PAGO A NOMIN BELTRAN LADY</t>
  </si>
  <si>
    <t>PAGO A NOMIN LOZADA JHON</t>
  </si>
  <si>
    <t>PAGO A NOMIN JIMENEZ JHON</t>
  </si>
  <si>
    <t>PAGO A NOMIN DIAZ ALEXIS</t>
  </si>
  <si>
    <t>PAGO A NOMIN DURA ILEUDINE</t>
  </si>
  <si>
    <t>PAGO A NOMIN MAHECHA JAIRO</t>
  </si>
  <si>
    <t>PAGO A NOMIN SANCHEZ GLORA</t>
  </si>
  <si>
    <t>PAGO A NOMIN PASITO JUAN</t>
  </si>
  <si>
    <t>PAGO A NOMIN LAMILLA MARTHA</t>
  </si>
  <si>
    <t>PAGO A NOMIN PE?A HEIDY</t>
  </si>
  <si>
    <t>PAGO A NOMIN VILLALBA JAVIER</t>
  </si>
  <si>
    <t>PAGO A NOMIN GARZON JONATHAN</t>
  </si>
  <si>
    <t>PAGO A NOMIN CAICEDO JOHN</t>
  </si>
  <si>
    <t>PAGO A NOMIN SOSA GERMAN</t>
  </si>
  <si>
    <t>PAGO A NOMIN GONZALEZ ANGELICA</t>
  </si>
  <si>
    <t>PAGO A NOMIN BELTRAN ANGEL</t>
  </si>
  <si>
    <t>PAGO A NOMIN HERNANDEZ JEFFREY</t>
  </si>
  <si>
    <t>PAGO A NOMIN SANTANA ALIRIO</t>
  </si>
  <si>
    <t>PAGO A NOMIN SIERRA MAURICIO</t>
  </si>
  <si>
    <t>PAGO A NOMIN SUAREZ LIZETH</t>
  </si>
  <si>
    <t>PAGO A NOMIN BANGUERA MANUEL</t>
  </si>
  <si>
    <t>PAGO A NOMIN PE?A LIDIS</t>
  </si>
  <si>
    <t>PAGO A NOMIN PE?ALVER ERIKA</t>
  </si>
  <si>
    <t>PAGO A NOMIN MILAGUY RICARDO</t>
  </si>
  <si>
    <t>PAGO A NOMIN GARCIA IVAN</t>
  </si>
  <si>
    <t>PAGO A NOMIN AHUMADA JEISSON</t>
  </si>
  <si>
    <t>PAGO A NOMIN MONTEALEGRE JORGE</t>
  </si>
  <si>
    <t>PAGO A NOMIN SOTO JOHANN</t>
  </si>
  <si>
    <t>PAGO A NOMIN MORA LUZ</t>
  </si>
  <si>
    <t>PAGO A NOMIN TORRES GERARDO</t>
  </si>
  <si>
    <t>PAGO A NOMIN SALGADO RIDER</t>
  </si>
  <si>
    <t>PAGO A NOMIN LOPEZ GONZALO</t>
  </si>
  <si>
    <t>PAGO A NOMIN OVALLE MARIA</t>
  </si>
  <si>
    <t>PAGO A NOMIN VELOZA CARLOS</t>
  </si>
  <si>
    <t>PAGO A NOMIN GARCIA LUIS</t>
  </si>
  <si>
    <t>PAGO A NOMIN APONTE ALEXANDER</t>
  </si>
  <si>
    <t>PAGO A NOMIN QUIROGA OSCAR</t>
  </si>
  <si>
    <t>PAGO A NOMIN GRIJALBA FERNANDO</t>
  </si>
  <si>
    <t>PAGO A NOMIN GOMEZ YONH</t>
  </si>
  <si>
    <t>PAGO A NOMIN SALAS SANDRA</t>
  </si>
  <si>
    <t>PAGO A NOMIN CIFUENTES NELSON</t>
  </si>
  <si>
    <t>PAGO A NOMIN BALLESTEROS MARIA</t>
  </si>
  <si>
    <t>PAGO A NOMIN CELEITA WILFREDY</t>
  </si>
  <si>
    <t>PAGO A NOMIN MONSALVE CARLOS</t>
  </si>
  <si>
    <t>PAGO A NOMIN ROMERO NANCY</t>
  </si>
  <si>
    <t>PAGO A NOMIN GUTIERREZ LUISA</t>
  </si>
  <si>
    <t>PAGO A NOMIN ALVAREZ PEDRO</t>
  </si>
  <si>
    <t>PAGO A NOMIN SUAREZ YISEL</t>
  </si>
  <si>
    <t>PAGO A NOMIN MORENO RAFAEL</t>
  </si>
  <si>
    <t>PAGO A NOMIN MAHECHA JOSE</t>
  </si>
  <si>
    <t>PAGO A NOMIN BETANCOURT YEIMI</t>
  </si>
  <si>
    <t>PAGO A NOMIN CHAVEZ DIEGO</t>
  </si>
  <si>
    <t>PAGO A NOMIN LASSO DEIBY</t>
  </si>
  <si>
    <t>PAGO A NOMIN POLOCHE ADRIANA</t>
  </si>
  <si>
    <t>PAGO A NOMIN LUNA MARIA</t>
  </si>
  <si>
    <t>PAGO A NOMIN BENAVIDES JIMMY</t>
  </si>
  <si>
    <t>PAGO A NOMIN MARTINEZ JOSE</t>
  </si>
  <si>
    <t>PAGO A NOMIN GUTIERREZ VALENTI</t>
  </si>
  <si>
    <t>PAGO A NOMIN SIERRA CARLOS</t>
  </si>
  <si>
    <t>PAGO A NOMIN MU?OZ CAMILA</t>
  </si>
  <si>
    <t>PAGO A NOMIN PADUA AUGUSTO</t>
  </si>
  <si>
    <t>PAGO A NOMIN VALLE JAILER</t>
  </si>
  <si>
    <t>PAGO A NOMIN MOSQUERA ANDRES</t>
  </si>
  <si>
    <t>PAGO A NOMIN VARGAS CRISTIAN</t>
  </si>
  <si>
    <t>PAGO A NOMIN RAMIREZ NORMA</t>
  </si>
  <si>
    <t>PAGO A NOMIN DEVIA HAROLD</t>
  </si>
  <si>
    <t>PAGO A NOMIN OSPINO ELKIN</t>
  </si>
  <si>
    <t>PAGO A NOMIN PEREZ SAMYER</t>
  </si>
  <si>
    <t>PAGO A NOMIN FONSECA FABIAN</t>
  </si>
  <si>
    <t>PAGO A NOMIN GALLON JALVER</t>
  </si>
  <si>
    <t>PAGO A NOMIN RUIZ CLAUDIA</t>
  </si>
  <si>
    <t>PAGO A NOMIN PAEZ JONATHAN</t>
  </si>
  <si>
    <t>PAGO A NOMIN PERILLA CARLOS</t>
  </si>
  <si>
    <t>PAGO A NOMIN PESTA?A JOSE</t>
  </si>
  <si>
    <t>PAGO A NOMIN GUEVARA JOSE</t>
  </si>
  <si>
    <t>PAGO A NOMIN ZULUAGA MANUEL</t>
  </si>
  <si>
    <t>PAGO A NOMIN FONSECA JOSE</t>
  </si>
  <si>
    <t>PAGO A NOMIN SANCHEZ JONATHAN</t>
  </si>
  <si>
    <t>PAGO A NOMIN MORENO HERNAN</t>
  </si>
  <si>
    <t>PAGO A NOMIN BERMUDEZ JHON</t>
  </si>
  <si>
    <t>PAGO A NOMIN SARMIENTO VICENTE</t>
  </si>
  <si>
    <t>PAGO A NOMIN POSADA MADDY</t>
  </si>
  <si>
    <t>PAGO A NOMIN GALVEZ SANDRA</t>
  </si>
  <si>
    <t>PAGO A NOMIN URIBE JUAN</t>
  </si>
  <si>
    <t>PAGO A NOMIN ROBLEDO ZAMARIS</t>
  </si>
  <si>
    <t>PAGO A NOMIN SALAZAR ORLANDO</t>
  </si>
  <si>
    <t>PAGO A NOMIN MARTINEZ JORGE</t>
  </si>
  <si>
    <t>PAGO A NOMIN SALAS JEISER</t>
  </si>
  <si>
    <t>PAGO A NOMIN OSORIO MARICELA</t>
  </si>
  <si>
    <t>PAGO A NOMIN CHARRY CARLOS</t>
  </si>
  <si>
    <t>PAGO A NOMIN MOJICA WILSON</t>
  </si>
  <si>
    <t>PAGO A NOMIN HUERFANO JUAN</t>
  </si>
  <si>
    <t>PAGO A NOMIN POTES YESID</t>
  </si>
  <si>
    <t>PAGO A NOMIN BENAVIDES HERMAN</t>
  </si>
  <si>
    <t>PAGO A NOMIN ARIZA OMAR</t>
  </si>
  <si>
    <t>PAGO A NOMIN VARGAS CARLOS</t>
  </si>
  <si>
    <t>PAGO A NOMIN DURAN JUAN</t>
  </si>
  <si>
    <t>PAGO A NOMIN MINA DAISSIE</t>
  </si>
  <si>
    <t>PAGO A NOMIN SEGURA ANDRES</t>
  </si>
  <si>
    <t>PAGO A NOMIN LOPEZ GLORIA</t>
  </si>
  <si>
    <t>PAGO A NOMIN MEDINA YONAHATAN</t>
  </si>
  <si>
    <t>PAGO A NOMIN CHIRIPUA EMILIANO</t>
  </si>
  <si>
    <t>PAGO A NOMIN BERNAL JONHATAN</t>
  </si>
  <si>
    <t>PAGO A NOMIN LOZADA WILLIAM</t>
  </si>
  <si>
    <t>PAGO A NOMIN CEBALLOS ANDERSON</t>
  </si>
  <si>
    <t>PAGO A NOMIN FORERO ALVARO</t>
  </si>
  <si>
    <t>PAGO A NOMIN NU?EZ ISIDIRIO</t>
  </si>
  <si>
    <t>PAGO A NOMIN DAZA CARMEN</t>
  </si>
  <si>
    <t>PAGO A NOMIN MORENO SANDY</t>
  </si>
  <si>
    <t>PAGO A NOMIN ZAMBRANO HECTOR</t>
  </si>
  <si>
    <t>PAGO A NOMIN YEPES PABLO</t>
  </si>
  <si>
    <t>PAGO A NOMIN GARZON PRISCILA</t>
  </si>
  <si>
    <t>PAGO A NOMIN HERRERA EFRAIN</t>
  </si>
  <si>
    <t>PAGO A NOMIN PI?EROS STEVEN</t>
  </si>
  <si>
    <t>PAGO A NOMIN CA?ON MARINA</t>
  </si>
  <si>
    <t>PAGO A NOMIN GUEVARA OSCAR</t>
  </si>
  <si>
    <t>PAGO A NOMIN ACOSTA MILBIA</t>
  </si>
  <si>
    <t>PAGO A NOMIN ROMERO OSCAR</t>
  </si>
  <si>
    <t>PAGO A NOMIN ACOSTA GABRIEL</t>
  </si>
  <si>
    <t>PAGO A NOMIN ANGULO JENNIFER</t>
  </si>
  <si>
    <t>PAGO A NOMIN RODRIGUEZ BRYAN</t>
  </si>
  <si>
    <t>PAGO A NOMIN QUIROGA FELIX</t>
  </si>
  <si>
    <t>PAGO A NOMIN RAMIREZ EDWAR</t>
  </si>
  <si>
    <t>PAGO A NOMIN VARGAS JOSUE</t>
  </si>
  <si>
    <t>PAGO A NOMIN MORERA DIANEY</t>
  </si>
  <si>
    <t>PAGO A NOMIN GAITAN ALFONSO</t>
  </si>
  <si>
    <t>PAGO A NOMIN POLANIA HECTOR</t>
  </si>
  <si>
    <t>PAGO A NOMIN RODRIGUEZ JADY</t>
  </si>
  <si>
    <t>PAGO A NOMIN BONILLA JIMMY</t>
  </si>
  <si>
    <t>PAGO A NOMIN CUERO YEIMER</t>
  </si>
  <si>
    <t>PAGO A NOMIN ROCHA ALEXANDER</t>
  </si>
  <si>
    <t>PAGO A NOMIN ROCHA GABRIEL</t>
  </si>
  <si>
    <t>PAGO A NOMIN SEPULVEDA JHON</t>
  </si>
  <si>
    <t>PAGO A NOMIN DIAZ GUSTAVO</t>
  </si>
  <si>
    <t>PAGO A NOMIN ARDILA ANDREA</t>
  </si>
  <si>
    <t>PAGO A NOMIN BLANDON DARWIN</t>
  </si>
  <si>
    <t>PAGO A NOMIN UTRIA ALFONSO</t>
  </si>
  <si>
    <t>PAGO A NOMIN GOMEZ ROSA</t>
  </si>
  <si>
    <t>PAGO A NOMIN CAMARGO KAROL</t>
  </si>
  <si>
    <t>PAGO A NOMIN VELANDIA NICOLAS</t>
  </si>
  <si>
    <t>PAGO A NOMIN MARTINEZ LUIS</t>
  </si>
  <si>
    <t>PAGO A NOMIN ROMERO SERGIO</t>
  </si>
  <si>
    <t>PAGO A NOMIN PEREZ LEYDI</t>
  </si>
  <si>
    <t>PAGO A NOMIN ZAMORA CARLOS</t>
  </si>
  <si>
    <t>PAGO A NOMIN GUZMAN INGRID</t>
  </si>
  <si>
    <t>PAGO A NOMIN MORA CARLOS</t>
  </si>
  <si>
    <t>PAGO A NOMIN AVILA ENRIQUE</t>
  </si>
  <si>
    <t>PAGO A NOMIN VENEGAS YANED</t>
  </si>
  <si>
    <t>PAGO A NOMIN DELGADO BRANDON</t>
  </si>
  <si>
    <t>PAGO A NOMIN MERCHAN EDUARD</t>
  </si>
  <si>
    <t>PAGO A NOMIN ACOSTA OMAR</t>
  </si>
  <si>
    <t>PAGO A NOMIN RIOS JESSICA</t>
  </si>
  <si>
    <t>PAGO A NOMIN CASTRO BRAYAN</t>
  </si>
  <si>
    <t>PAGO A NOMIN BARON JULIAN</t>
  </si>
  <si>
    <t>PAGO A NOMIN GARZON ANDRES</t>
  </si>
  <si>
    <t>PAGO A NOMIN GUANUME LUZ</t>
  </si>
  <si>
    <t>PAGO A NOMIN HERNANDEZ FABIO</t>
  </si>
  <si>
    <t>PAGO A NOMIN ROLON MARLEBIS</t>
  </si>
  <si>
    <t>PAGO A NOMIN CRUZ HERNAN</t>
  </si>
  <si>
    <t>PAGO A NOMIN ROJAS CHRISTIAN</t>
  </si>
  <si>
    <t>PAGO A NOMIN BELTRAN FRANCISCO</t>
  </si>
  <si>
    <t>PAGO A NOMIN CONTRERAS ANDRES</t>
  </si>
  <si>
    <t>PAGO A NOMIN CHACON JANNETH</t>
  </si>
  <si>
    <t>PAGO A NOMIN RODRIGUEZ MARTHA</t>
  </si>
  <si>
    <t>PAGO A NOMIN LOPEZ YACELIS</t>
  </si>
  <si>
    <t>PAGO A NOMIN ROJAS JOSE</t>
  </si>
  <si>
    <t>PAGO A NOMIN LABRADOR JOSE</t>
  </si>
  <si>
    <t>PAGO A NOMIN RAMOS JISETH</t>
  </si>
  <si>
    <t>PAGO A NOMIN VILLARRAGA SERAFI</t>
  </si>
  <si>
    <t>PAGO A NOMIN CUERVO PAUL</t>
  </si>
  <si>
    <t>PAGO A NOMIN RODRIGUEZ ALVARO</t>
  </si>
  <si>
    <t>PAGO A NOMIN LASSO ANGIE</t>
  </si>
  <si>
    <t>PAGO A NOMIN FUQUENE JOHN</t>
  </si>
  <si>
    <t>PAGO A NOMIN ARIAS JUAN</t>
  </si>
  <si>
    <t>PAGO A NOMIN BELTRAN ANA</t>
  </si>
  <si>
    <t>PAGO A NOMIN MU?OZ JUAN</t>
  </si>
  <si>
    <t>PAGO A NOMIN HIGUERA DIEGO</t>
  </si>
  <si>
    <t>PAGO A NOMIN GUTIERREZ ANDRES</t>
  </si>
  <si>
    <t>PAGO A NOMIN LINARES DANIELA</t>
  </si>
  <si>
    <t>PAGO A NOMIN MENDEZ PABLO</t>
  </si>
  <si>
    <t>PAGO A NOMIN OTAVO FABIAN</t>
  </si>
  <si>
    <t>PAGO A NOMIN ARIAS CESAR</t>
  </si>
  <si>
    <t>PAGO A NOMIN BERRUECOS ANDRES</t>
  </si>
  <si>
    <t>PAGO A NOMIN MENDIETA LIBIA</t>
  </si>
  <si>
    <t>PAGO A NOMIN BARRERO VIVIANA</t>
  </si>
  <si>
    <t>PAGO A NOMIN JIMENEZ ROBERTO</t>
  </si>
  <si>
    <t>PAGO A NOMIN AROCA WLMER</t>
  </si>
  <si>
    <t>PAGO A NOMIN GRANADOS CRISTIAN</t>
  </si>
  <si>
    <t>PAGO A NOMIN RODRIGUEZ MICHAEL</t>
  </si>
  <si>
    <t>PAGO A NOMIN PERDOMO MICHAEL</t>
  </si>
  <si>
    <t>PAGO A NOMIN PACHON MONICA</t>
  </si>
  <si>
    <t>PAGO A NOMIN CAMACHO MANUEL</t>
  </si>
  <si>
    <t>PAGO A NOMIN BANQUET CRISTIAN</t>
  </si>
  <si>
    <t>PAGO A NOMIN BOBADILLA MONICA</t>
  </si>
  <si>
    <t>PAGO A NOMIN AGAMES VICTOR</t>
  </si>
  <si>
    <t>PAGO A NOMIN BECERRA DIANA</t>
  </si>
  <si>
    <t>PAGO A NOMIN SUAREZ DIEGO</t>
  </si>
  <si>
    <t>PAGO A NOMIN OLIVIO LUIS</t>
  </si>
  <si>
    <t>PAGO A NOMIN PULIDO ANDRES</t>
  </si>
  <si>
    <t>PAGO A NOMIN RUIZ YERLEIDIS</t>
  </si>
  <si>
    <t>PAGO A NOMIN SANCHEZ YEZID</t>
  </si>
  <si>
    <t>PAGO A NOMIN MONTA?O LUIS</t>
  </si>
  <si>
    <t>PAGO A NOMIN TIQUE JORGE</t>
  </si>
  <si>
    <t>PAGO A NOMIN CA?ON BLANCA</t>
  </si>
  <si>
    <t>PAGO A NOMIN ACOSTA ADRIANA</t>
  </si>
  <si>
    <t>PAGO A NOMIN LEMUS IRAEL</t>
  </si>
  <si>
    <t>PAGO A NOMIN MORA DANIELA</t>
  </si>
  <si>
    <t>PAGO A NOMIN TOBAR DIANA</t>
  </si>
  <si>
    <t>PAGO A NOMIN BELTRAN YIMER</t>
  </si>
  <si>
    <t>PAGO A NOMIN CARO JESUS</t>
  </si>
  <si>
    <t>PAGO A NOMIN CORDERO JHON</t>
  </si>
  <si>
    <t>PAGO A NOMIN MORA HOLLMAN</t>
  </si>
  <si>
    <t>PAGO A NOMIN CARDENAS DIEGO</t>
  </si>
  <si>
    <t>PAGO A NOMIN GONZALEZ WENDY</t>
  </si>
  <si>
    <t>PAGO A NOMIN PIRAJAN BRAYAN</t>
  </si>
  <si>
    <t>PAGO A NOMIN MADRIGAL JOSE</t>
  </si>
  <si>
    <t>PAGO A NOMIN SAAVEDRA LADY</t>
  </si>
  <si>
    <t>PAGO A NOMIN RAQUEJO JUAN</t>
  </si>
  <si>
    <t>PAGO A NOMIN BONILLA ERIKA</t>
  </si>
  <si>
    <t>PAGO A NOMIN SANTOS NICOLAS</t>
  </si>
  <si>
    <t>PAGO A NOMIN CAMACHO DARIO</t>
  </si>
  <si>
    <t>PAGO A NOMIN DIAZ OLGA</t>
  </si>
  <si>
    <t>PAGO A NOMIN CORTES ANDRES</t>
  </si>
  <si>
    <t>PAGO A NOMIN ACOSTA DANY</t>
  </si>
  <si>
    <t>PAGO A NOMIN RAMIREZ JHON</t>
  </si>
  <si>
    <t>PAGO A NOMIN GUEVARA JEYSON</t>
  </si>
  <si>
    <t>PAGO A NOMIN ROBLES DEIVY</t>
  </si>
  <si>
    <t>PAGO A NOMIN GONZALEZ JHON</t>
  </si>
  <si>
    <t>PAGO A NOMIN ROCHA JAVIER</t>
  </si>
  <si>
    <t>PAGO A NOMIN PARRA SANDRA</t>
  </si>
  <si>
    <t>PAGO A NOMIN CUADRADO LUZ</t>
  </si>
  <si>
    <t>PAGO A NOMIN GARCIA EDGAR</t>
  </si>
  <si>
    <t>PAGO A NOMIN DELGADO YENNY</t>
  </si>
  <si>
    <t>PAGO A NOMIN CAICEDO JEIDER</t>
  </si>
  <si>
    <t>PAGO A NOMIN TORRES JOHN</t>
  </si>
  <si>
    <t>PAGO A NOMIN GODOY MARIELA</t>
  </si>
  <si>
    <t>PAGO A NOMIN MARTINEZ HERNANDO</t>
  </si>
  <si>
    <t>PAGO A NOMIN U?ATE DIANA</t>
  </si>
  <si>
    <t>PAGO A NOMIN TRUJILLO JEISSON</t>
  </si>
  <si>
    <t>PAGO A NOMIN BRAVO LUIS</t>
  </si>
  <si>
    <t>PAGO A NOMIN GAMBA KAREN</t>
  </si>
  <si>
    <t>PAGO A NOMIN MU?OZ FREDY</t>
  </si>
  <si>
    <t>PAGO A NOMIN FIGUEROA HEBER</t>
  </si>
  <si>
    <t>PAGO A NOMIN RODRIGUEZ JEISSON</t>
  </si>
  <si>
    <t>PAGO A NOMIN CEBALLOS JAIRO</t>
  </si>
  <si>
    <t>PAGO A NOMIN MORA OSCAR</t>
  </si>
  <si>
    <t>PAGO A NOMIN CERINZA FRANQUI</t>
  </si>
  <si>
    <t>PAGO A NOMIN PUENTES LADY</t>
  </si>
  <si>
    <t>PAGO A NOMIN MIRANDA HAROLD</t>
  </si>
  <si>
    <t>PAGO A NOMIN AMAYA FREDY</t>
  </si>
  <si>
    <t>PAGO A NOMIN TENORIO JOSE</t>
  </si>
  <si>
    <t>PAGO A NOMIN RODRIGUEZ ANDRES</t>
  </si>
  <si>
    <t>PAGO A NOMIN BRAVO MANUEL</t>
  </si>
  <si>
    <t>PAGO A NOMIN NI?O YEFERSON</t>
  </si>
  <si>
    <t>PAGO A NOMIN CANENCIO KATHERIN</t>
  </si>
  <si>
    <t>PAGO A NOMIN HERNANDEZ JHOAN</t>
  </si>
  <si>
    <t>PAGO A NOMIN LOZANO JUAN</t>
  </si>
  <si>
    <t>PAGO A NOMIN GUEVARA JULIAN</t>
  </si>
  <si>
    <t>PAGO A NOMIN MENA YILMAR</t>
  </si>
  <si>
    <t>PAGO A NOMIN CAMELO CLAUDIA</t>
  </si>
  <si>
    <t>PAGO A NOMIN BERMUDEZ SERGIO</t>
  </si>
  <si>
    <t>PAGO A NOMIN HERNANDEZ JUAN</t>
  </si>
  <si>
    <t>PAGO A NOMIN RUIZ JORGE</t>
  </si>
  <si>
    <t>PAGO A NOMIN NOVOA HECTOR</t>
  </si>
  <si>
    <t>PAGO A NOMIN OROZCO KEVIN</t>
  </si>
  <si>
    <t>PAGO A NOMIN AGUJA WILSON</t>
  </si>
  <si>
    <t>PAGO A NOMIN NIEBLES PAOLA</t>
  </si>
  <si>
    <t>PAGO A NOMIN PEREZ JUAN</t>
  </si>
  <si>
    <t>PAGO A NOMIN CIPAGAUTA ERVIN</t>
  </si>
  <si>
    <t>PAGO A NOMIN BERMUDEZ MIKE</t>
  </si>
  <si>
    <t>PAGO A NOMIN CEBALLOS JOSE</t>
  </si>
  <si>
    <t>PAGO A NOMIN ZABALETA YULITZA</t>
  </si>
  <si>
    <t>PAGO A NOMIN MAYORGA JHON</t>
  </si>
  <si>
    <t>PAGO A NOMIN ESCOBAR ALVARO</t>
  </si>
  <si>
    <t>PAGO A NOMIN NIAMPIRA OLIVERIO</t>
  </si>
  <si>
    <t>PAGO A NOMIN LOSADA DIEGO</t>
  </si>
  <si>
    <t>PAGO A NOMIN NU?EZ MARIA</t>
  </si>
  <si>
    <t>PAGO A NOMIN BUITRAGO AURELIAN</t>
  </si>
  <si>
    <t>PAGO A NOMIN ZAMUDIO CARLOS</t>
  </si>
  <si>
    <t>PAGO A NOMIN UPARELA OSCAR</t>
  </si>
  <si>
    <t>PAGO A NOMIN RANGEL CARLOS</t>
  </si>
  <si>
    <t>PAGO A NOMIN PAJOY RADIS</t>
  </si>
  <si>
    <t>PAGO A NOMIN PINEDA DIANA</t>
  </si>
  <si>
    <t>PAGO A NOMIN PLAZA LUIS</t>
  </si>
  <si>
    <t>PAGO A NOMIN PE?A YON</t>
  </si>
  <si>
    <t>PAGO A NOMIN LOPEZ JULIO</t>
  </si>
  <si>
    <t>PAGO A NOMIN CUBIDES JONATHAN</t>
  </si>
  <si>
    <t>PAGO A NOMIN GONZALEZ RONALD</t>
  </si>
  <si>
    <t>PAGO A NOMIN GARZON JOHN</t>
  </si>
  <si>
    <t>PAGO A NOMIN ORDO?EZ WILSON</t>
  </si>
  <si>
    <t>PAGO A NOMIN ZAMBRANO LUIS</t>
  </si>
  <si>
    <t>PAGO A NOMIN FLOREZ ORLANDO</t>
  </si>
  <si>
    <t>PAGO A NOMIN ORTIZ NEYDU</t>
  </si>
  <si>
    <t>PAGO A NOMIN LOPEZ PATRICA</t>
  </si>
  <si>
    <t>PAGO A NOMIN MONTOYA ARIEL</t>
  </si>
  <si>
    <t>PAGO A NOMIN COBOS BRAYAN</t>
  </si>
  <si>
    <t>PAGO A NOMIN ZULETA ARIEL</t>
  </si>
  <si>
    <t>PAGO A NOMIN RODRIGUEZ RICARDO</t>
  </si>
  <si>
    <t>PAGO A NOMIN MARTINEZ MALORIS</t>
  </si>
  <si>
    <t>PAGO A NOMIN GUERRA KEVIN</t>
  </si>
  <si>
    <t>PAGO A NOMIN GUERRERO ANDRES</t>
  </si>
  <si>
    <t>PAGO A NOMIN GARNICA JOHN</t>
  </si>
  <si>
    <t>PAGO A NOMIN MESA EDWIN</t>
  </si>
  <si>
    <t>PAGO A NOMIN CAICEDO SHARICK</t>
  </si>
  <si>
    <t>PAGO A NOMIN ALAPE ARNOBI</t>
  </si>
  <si>
    <t>PAGO A NOMIN CAICEDO OSCAR</t>
  </si>
  <si>
    <t>PAGO A NOMIN NAVAS FABIAN</t>
  </si>
  <si>
    <t>PAGO A NOMIN VASQUEZ YUDY</t>
  </si>
  <si>
    <t>PAGO A NOMIN MORALES DANIEL</t>
  </si>
  <si>
    <t>PAGO A NOMIN VASQUEZ JEISSON</t>
  </si>
  <si>
    <t>PAGO A NOMIN BOHORQUEZ CARLOS</t>
  </si>
  <si>
    <t>PAGO A NOMIN OSPINA JOVANY</t>
  </si>
  <si>
    <t>PAGO A NOMIN CASTRO DANIEL</t>
  </si>
  <si>
    <t>PAGO A NOMIN VALDES LUIS</t>
  </si>
  <si>
    <t>PAGO A NOMIN CALDERON JHON</t>
  </si>
  <si>
    <t>PAGO A NOMIN PASSO LUIS</t>
  </si>
  <si>
    <t>PAGO A NOMIN GUZMAN JORGE</t>
  </si>
  <si>
    <t>PAGO A NOMIN BENAVIDES JESUS</t>
  </si>
  <si>
    <t>PAGO A NOMIN IBAGUE JESNY</t>
  </si>
  <si>
    <t>PAGO A NOMIN RODRIGUEZ PRIMITI</t>
  </si>
  <si>
    <t>PAGO A NOMIN QUI?ONES BRAYAN</t>
  </si>
  <si>
    <t>PAGO A NOMIN GALVIS CAMILO</t>
  </si>
  <si>
    <t>PAGO A NOMIN RODRIGUEZ CARLOS</t>
  </si>
  <si>
    <t>PAGO A NOMIN DUARTE KAREN</t>
  </si>
  <si>
    <t>PAGO A NOMIN VANEGAS LEANDER</t>
  </si>
  <si>
    <t>PAGO A NOMIN RUIZ EIDER</t>
  </si>
  <si>
    <t>PAGO A NOMIN MANCO CRISTIAN</t>
  </si>
  <si>
    <t>PAGO A NOMIN ROJAS CLEMENTE</t>
  </si>
  <si>
    <t>PAGO A NOMIN GALLO YOSMAN</t>
  </si>
  <si>
    <t>PAGO A NOMIN LOPEZ JHON</t>
  </si>
  <si>
    <t>PAGO A NOMIN FUNEME PAUL</t>
  </si>
  <si>
    <t>PAGO A NOMIN MENDOZA RONY</t>
  </si>
  <si>
    <t>PAGO A NOMIN CASTIBLANCO MARIO</t>
  </si>
  <si>
    <t>PAGO A NOMIN GUERRERO LEIDY</t>
  </si>
  <si>
    <t>PAGO A NOMIN PERLAZA BARBARA</t>
  </si>
  <si>
    <t>PAGO A NOMIN MARIN OLGA</t>
  </si>
  <si>
    <t>PAGO A NOMIN SANTANA JHONNATAN</t>
  </si>
  <si>
    <t>PAGO A NOMIN PENAGOS WILSON</t>
  </si>
  <si>
    <t>PAGO A NOMIN PRADA RODRIGO</t>
  </si>
  <si>
    <t>PAGO A NOMIN RODRIGUEZ JHON</t>
  </si>
  <si>
    <t>PAGO A NOMIN CUEVAS SANDRA</t>
  </si>
  <si>
    <t>PAGO A NOMIN DIAZ CARLOS</t>
  </si>
  <si>
    <t>PAGO A NOMIN IGUARAN ALAIN</t>
  </si>
  <si>
    <t>PAGO A NOMIN AMADO JULIO</t>
  </si>
  <si>
    <t>PAGO A NOMIN AREVALO DANIEL</t>
  </si>
  <si>
    <t>PAGO A NOMIN SILVESTRE RONALD</t>
  </si>
  <si>
    <t>PAGO A NOMIN RUIZ SANDRA</t>
  </si>
  <si>
    <t>PAGO A NOMIN GOMEZ HERNAN</t>
  </si>
  <si>
    <t>PAGO A NOMIN PEREZ ALBERTO</t>
  </si>
  <si>
    <t>PAGO A NOMIN CASTELLANOS JOHN</t>
  </si>
  <si>
    <t>PAGO A NOMIN BENITEZ MONICA</t>
  </si>
  <si>
    <t>PAGO A NOMIN SORIANO JORGE</t>
  </si>
  <si>
    <t>PAGO A NOMIN MU?OZ JORGE</t>
  </si>
  <si>
    <t>PAGO A NOMIN AVILA IAN</t>
  </si>
  <si>
    <t>PAGO A NOMIN GARCIA JUAN</t>
  </si>
  <si>
    <t>PAGO A NOMIN RAMON MARGARITA</t>
  </si>
  <si>
    <t>PAGO A NOMIN ACU?A JOSE</t>
  </si>
  <si>
    <t>PAGO A NOMIN MARTINEZ SANTIAGO</t>
  </si>
  <si>
    <t>PAGO A NOMIN MENDEZ WILLINGTON</t>
  </si>
  <si>
    <t>PAGO A NOMIN CARDENAS DAVID</t>
  </si>
  <si>
    <t>PAGO A NOMIN SANABRIA ANDRES</t>
  </si>
  <si>
    <t>PAGO A NOMIN MEJIA ALVARO</t>
  </si>
  <si>
    <t>PAGO A NOMIN ANDRADE TITO</t>
  </si>
  <si>
    <t>PAGO A NOMIN CASTRO YIMY</t>
  </si>
  <si>
    <t>PAGO A NOMIN PINZON EDWARD</t>
  </si>
  <si>
    <t>PAGO A NOMIN RAMIREZ INGRID</t>
  </si>
  <si>
    <t>PAGO A NOMIN MENA ANGEL</t>
  </si>
  <si>
    <t>PAGO A NOMIN SOLER VICTOR</t>
  </si>
  <si>
    <t>PAGO A NOMIN SANCHEZ EDDER</t>
  </si>
  <si>
    <t>PAGO A NOMIN DELGADILLO HARVEY</t>
  </si>
  <si>
    <t>PAGO A NOMIN BUITRAGO JOHN</t>
  </si>
  <si>
    <t>PAGO A NOMIN CORTES YENI</t>
  </si>
  <si>
    <t>PAGO A NOMIN LASSO LUZ</t>
  </si>
  <si>
    <t>PAGO A NOMIN MEYER OTTO</t>
  </si>
  <si>
    <t>PAGO A NOMIN GARCIA ALVARO</t>
  </si>
  <si>
    <t>PAGO A NOMIN GARCIA JULIA</t>
  </si>
  <si>
    <t>PAGO A NOMIN RAMOS PEDRO</t>
  </si>
  <si>
    <t>PAGO A NOMIN RUIZ LEONEL</t>
  </si>
  <si>
    <t>PAGO A NOMIN GARCIA FABIO</t>
  </si>
  <si>
    <t>PAGO A NOMIN CEPEDA HEIDY</t>
  </si>
  <si>
    <t>PAGO A NOMIN SERRANO JONATHAN</t>
  </si>
  <si>
    <t>PAGO A NOMIN ANGEL GERSON</t>
  </si>
  <si>
    <t>PAGO A NOMIN ROJO MIGUEL</t>
  </si>
  <si>
    <t>PAGO A NOMIN SOSA JOSE</t>
  </si>
  <si>
    <t>PAGO A NOMIN ARIZA WILLIAM</t>
  </si>
  <si>
    <t>PAGO A NOMIN MARTINEZ UBER</t>
  </si>
  <si>
    <t>PAGO A NOMIN LONDO?O CARLOS</t>
  </si>
  <si>
    <t>PAGO A NOMIN RENTERIA JOHN</t>
  </si>
  <si>
    <t>PAGO A NOMIN ROJAS CARLOS</t>
  </si>
  <si>
    <t>PAGO A NOMIN GAVIRIA JOSE</t>
  </si>
  <si>
    <t>PAGO A NOMIN URREA NELSON</t>
  </si>
  <si>
    <t>PAGO A NOMIN PEREZ KATIA</t>
  </si>
  <si>
    <t>PAGO A NOMIN VELANDIA WALTER</t>
  </si>
  <si>
    <t>PAGO A NOMIN MELGAREJO BRAYAN</t>
  </si>
  <si>
    <t>PAGO A NOMIN ISAZA FABIAN</t>
  </si>
  <si>
    <t>PAGO A NOMIN PRIETO CARLOS</t>
  </si>
  <si>
    <t>PAGO A NOMIN CAPIZ HECTOR</t>
  </si>
  <si>
    <t>PAGO A NOMIN LOZANO ANGIE</t>
  </si>
  <si>
    <t>PAGO A NOMIN LEON LEIDY</t>
  </si>
  <si>
    <t>PAGO A NOMIN REQUEJO MARCIA</t>
  </si>
  <si>
    <t>PAGO A NOMIN CARVAJAL CESAR</t>
  </si>
  <si>
    <t>PAGO A NOMIN HURTADO DONALD</t>
  </si>
  <si>
    <t>PAGO A NOMIN PACHON MARTHA</t>
  </si>
  <si>
    <t>PAGO A NOMIN FONTECHA EDUARDO</t>
  </si>
  <si>
    <t>PAGO A NOMIN GUIO PEDRO</t>
  </si>
  <si>
    <t>PAGO A NOMIN YANCE ABNER</t>
  </si>
  <si>
    <t>PAGO A NOMIN SOTOMAYOR LUZ</t>
  </si>
  <si>
    <t>PAGO A NOMIN GOMEZ YENNI</t>
  </si>
  <si>
    <t>PAGO A NOMIN GUERRER0 ANGELA</t>
  </si>
  <si>
    <t>PAGO A NOMIN LOZADA GERSON</t>
  </si>
  <si>
    <t>PAGO A NOMIN CASTA?EDA ESPERAN</t>
  </si>
  <si>
    <t>PAGO A NOMIN RODRIGUEZ ALAN</t>
  </si>
  <si>
    <t>PAGO A NOMIN QUINTANA FREDDY</t>
  </si>
  <si>
    <t>PAGO A NOMIN GOMEZ SIOMARA</t>
  </si>
  <si>
    <t>PAGO A NOMIN OVIEDO JHON</t>
  </si>
  <si>
    <t>PAGO A NOMIN PUELLO YOENDIS</t>
  </si>
  <si>
    <t>PAGO A NOMIN TRUJILLO SANDRA</t>
  </si>
  <si>
    <t>PAGO A NOMIN PIMIENTA NELLYS</t>
  </si>
  <si>
    <t>PAGO A NOMIN GOMEZ JONATAN</t>
  </si>
  <si>
    <t>PAGO A NOMIN REYES JOHANNA</t>
  </si>
  <si>
    <t>PAGO A NOMIN FERRO ANGELA</t>
  </si>
  <si>
    <t>PAGO A NOMIN JIMENEZ VIVIANA</t>
  </si>
  <si>
    <t>PAGO A NOMIN QUINTERO RUBEN</t>
  </si>
  <si>
    <t>PAGO A NOMIN SALAZAR ANTHONY</t>
  </si>
  <si>
    <t>PAGO A NOMIN PE?A MATILDE</t>
  </si>
  <si>
    <t>PAGO A NOMIN MEJIA PABLO</t>
  </si>
  <si>
    <t>PAGO A NOMIN RUBIANO MILTON</t>
  </si>
  <si>
    <t>PAGO A NOMIN LOPEZ LEIDY</t>
  </si>
  <si>
    <t>PAGO A NOMIN APONTE LIDA</t>
  </si>
  <si>
    <t>PAGO A NOMIN BALLADARES BRAYAN</t>
  </si>
  <si>
    <t>PAGO A NOMIN ALVAREZ LUZ</t>
  </si>
  <si>
    <t>PAGO A NOMIN MOSQUERA RODIER</t>
  </si>
  <si>
    <t>PAGO A NOMIN LARA DEVISON</t>
  </si>
  <si>
    <t>PAGO A NOMIN LOZANO EDISSON</t>
  </si>
  <si>
    <t>PAGO A NOMIN RINCON ANDREA</t>
  </si>
  <si>
    <t>PAGO A NOMIN HUERTAS LADY</t>
  </si>
  <si>
    <t>PAGO A NOMIN PINZON BRAYAN</t>
  </si>
  <si>
    <t>PAGO A NOMIN URUE?A DEYANIRA</t>
  </si>
  <si>
    <t>PAGO A NOMIN GUTIERREZ ANGEL</t>
  </si>
  <si>
    <t>PAGO A NOMIN MARIN JAIME</t>
  </si>
  <si>
    <t>PAGO A NOMIN CORDOBA YUBER</t>
  </si>
  <si>
    <t>PAGO A NOMIN GIRALDO DOGWIN</t>
  </si>
  <si>
    <t>PAGO A NOMIN CORCOBADO JAIME</t>
  </si>
  <si>
    <t>PAGO A NOMIN GIL BRENDA</t>
  </si>
  <si>
    <t>PAGO A NOMIN JARAMILLO ELVIS</t>
  </si>
  <si>
    <t>PAGO A NOMIN PARDO WILLIAM</t>
  </si>
  <si>
    <t>PAGO A NOMIN BUENA?OS DAIRON</t>
  </si>
  <si>
    <t>PAGO A NOMIN GONZALEZ JEISSON</t>
  </si>
  <si>
    <t>PAGO A NOMIN CALDERON LAURA</t>
  </si>
  <si>
    <t>PAGO A NOMIN PEREZ ERIKA</t>
  </si>
  <si>
    <t>PAGO A NOMIN SANCHEZ FRANCISCO</t>
  </si>
  <si>
    <t>PAGO A NOMIN GARCIA JAIRO</t>
  </si>
  <si>
    <t>PAGO A NOMIN TORRES ALEXANDER</t>
  </si>
  <si>
    <t>PAGO A NOMIN HERNANDEZ JOSE</t>
  </si>
  <si>
    <t>PAGO A NOMIN MORENO DIANA</t>
  </si>
  <si>
    <t>PAGO A NOMIN GAVIRIA DARIO</t>
  </si>
  <si>
    <t>PAGO A NOMIN GOMEZ RAFAEL</t>
  </si>
  <si>
    <t>PAGO A NOMIN ACOSTA ESTIVEN</t>
  </si>
  <si>
    <t>PAGO A NOMIN VARGAS NELSON</t>
  </si>
  <si>
    <t>PAGO A NOMIN RODRIGUEZ JAIRO</t>
  </si>
  <si>
    <t>PAGO A NOMIN AMADO ARNALDO</t>
  </si>
  <si>
    <t>PAGO A NOMIN RESTREPO CARLOS</t>
  </si>
  <si>
    <t>PAGO A NOMIN ROMERO WILMER</t>
  </si>
  <si>
    <t>PAGO A NOMIN CASTA?O YEISON</t>
  </si>
  <si>
    <t>PAGO A NOMIN LAVERDE LUIS</t>
  </si>
  <si>
    <t>PAGO A NOMIN SIERRA ESTEFANY</t>
  </si>
  <si>
    <t>PAGO A NOMIN SINISTERRA JONATH</t>
  </si>
  <si>
    <t>PAGO A NOMIN PADUA JOSE</t>
  </si>
  <si>
    <t>PAGO A NOMIN SALGADO JAIRO</t>
  </si>
  <si>
    <t>PAGO A NOMIN MOLINA MISAEL</t>
  </si>
  <si>
    <t>PAGO A NOMIN GUTIERREZ DIANA</t>
  </si>
  <si>
    <t>PAGO A NOMIN ZAPATA JOSE</t>
  </si>
  <si>
    <t>PAGO A NOMIN MARTINEZ ADOLFO</t>
  </si>
  <si>
    <t>PAGO A NOMIN GUZMAN IVAN</t>
  </si>
  <si>
    <t>PAGO A NOMIN PINZON WILBER</t>
  </si>
  <si>
    <t>PAGO A NOMIN MURCIA ZORAIDA</t>
  </si>
  <si>
    <t>PAGO A NOMIN GIRALDO JUAQUIN</t>
  </si>
  <si>
    <t>PAGO A NOMIN VILLA GEINER</t>
  </si>
  <si>
    <t>PAGO A NOMIN OLARTE ANGIE</t>
  </si>
  <si>
    <t>PAGO A NOMIN ALBARRACIN YURI</t>
  </si>
  <si>
    <t>PAGO A NOMIN DIAZ MARIA</t>
  </si>
  <si>
    <t>PAGO A NOMIN SANTAMARIA JENNIF</t>
  </si>
  <si>
    <t>PAGO A NOMIN MORENO GIONANNI</t>
  </si>
  <si>
    <t>PAGO A NOMIN MARTINEZ DANI</t>
  </si>
  <si>
    <t>PAGO A NOMIN PARRA LUIS</t>
  </si>
  <si>
    <t>PAGO A NOMIN QUINTERO YESICA</t>
  </si>
  <si>
    <t>PAGO A NOMIN GUZMAN BRIGITTE</t>
  </si>
  <si>
    <t>PAGO A NOMIN MEZA ERNEY</t>
  </si>
  <si>
    <t>PAGO A NOMIN VASQUEZ JOSE</t>
  </si>
  <si>
    <t>PAGO A NOMIN GALVIS MARIA</t>
  </si>
  <si>
    <t>PAGO A NOMIN CALA WILSON</t>
  </si>
  <si>
    <t>PAGO A NOMIN BULLA LUCY</t>
  </si>
  <si>
    <t>PAGO A NOMIN JUNCA ALEXANDER</t>
  </si>
  <si>
    <t>PAGO A NOMIN NARVAEZ YONNY</t>
  </si>
  <si>
    <t>PAGO A NOMIN ROMERO WILSON</t>
  </si>
  <si>
    <t>PAGO A NOMIN APREZA KELLYS</t>
  </si>
  <si>
    <t>PAGO A NOMIN PEREZ ALEXANDER</t>
  </si>
  <si>
    <t>PAGO A NOMIN ROCHA EDWIN</t>
  </si>
  <si>
    <t>PAGO A NOMIN LEON STEVEN</t>
  </si>
  <si>
    <t>PAGO A NOMIN LARA CINDY</t>
  </si>
  <si>
    <t>PAGO A NOMIN AREVALO JOSE</t>
  </si>
  <si>
    <t>PAGO A NOMIN MERCADO JESUS</t>
  </si>
  <si>
    <t>PAGO A NOMIN MILAN WESLEY</t>
  </si>
  <si>
    <t>PAGO A NOMIN BERNAL FABIAN</t>
  </si>
  <si>
    <t>PAGO A NOMIN AGUAS YICELA</t>
  </si>
  <si>
    <t>PAGO A NOMIN DUARTE JIMMY</t>
  </si>
  <si>
    <t>PAGO A NOMIN AVENDA?O DIANA</t>
  </si>
  <si>
    <t>PAGO A NOMIN BAQUERO JENDERSON</t>
  </si>
  <si>
    <t>PAGO A NOMIN BERNAL SAUL</t>
  </si>
  <si>
    <t>PAGO A NOMIN HEWITT JENNIFER</t>
  </si>
  <si>
    <t>PAGO A NOMIN LOPEZ IVAN</t>
  </si>
  <si>
    <t>PAGO A NOMIN CASALLAS WILSON</t>
  </si>
  <si>
    <t>PAGO A NOMIN AVILA JORGE</t>
  </si>
  <si>
    <t>PAGO A NOMIN AMADO JUAN</t>
  </si>
  <si>
    <t>PAGO A NOMIN ROCHA OMAR</t>
  </si>
  <si>
    <t>PAGO A NOMIN BELTRAN ROLANDO</t>
  </si>
  <si>
    <t>PAGO A NOMIN SANCHEZ RAFAEL</t>
  </si>
  <si>
    <t>PAGO A NOMIN RIVEROS CARLOS</t>
  </si>
  <si>
    <t>PAGO A NOMIN JAIMES CATALINA</t>
  </si>
  <si>
    <t>PAGO A NOMIN AVILAN CARLOS</t>
  </si>
  <si>
    <t>PAGO A NOMIN RODRIGUEZ NANCY</t>
  </si>
  <si>
    <t>PAGO A NOMIN VELANDIA CESAR</t>
  </si>
  <si>
    <t>PAGO A NOMIN GONZALEZ EVELIN</t>
  </si>
  <si>
    <t>PAGO A NOMIN SANDOVAL DANIEL</t>
  </si>
  <si>
    <t>PAGO A NOMIN ALMANZA JOSE</t>
  </si>
  <si>
    <t>PAGO A NOMIN DE MAURICIO</t>
  </si>
  <si>
    <t>PAGO A NOMIN RAMIREZ IVAN</t>
  </si>
  <si>
    <t>PAGO A NOMIN GOMEZ CAROLINA</t>
  </si>
  <si>
    <t>PAGO A NOMIN SANCHEZ JASBLADY</t>
  </si>
  <si>
    <t>PAGO A NOMIN CALDERON LUZ</t>
  </si>
  <si>
    <t>PAGO A NOMIN AYA YINETH</t>
  </si>
  <si>
    <t>PAGO A NOMIN LOZADA JOSE</t>
  </si>
  <si>
    <t>PAGO A NOMIN GARCIA BRYAN</t>
  </si>
  <si>
    <t>PAGO A NOMIN CRUZ ALVARO</t>
  </si>
  <si>
    <t>PAGO A NOMIN DIAZ JUAN</t>
  </si>
  <si>
    <t>PAGO A NOMIN BAUTISTA BRAYAN</t>
  </si>
  <si>
    <t>PAGO A NOMIN GARCIA WILLIAM</t>
  </si>
  <si>
    <t>PAGO A NOMIN GAMA EDGAR</t>
  </si>
  <si>
    <t>PAGO A NOMIN GOMEZ JUAN</t>
  </si>
  <si>
    <t>PAGO A NOMIN RUDA PEDRO</t>
  </si>
  <si>
    <t>PAGO A NOMIN MONTA?O JUAN</t>
  </si>
  <si>
    <t>PAGO A NOMIN GARCIA JORGE</t>
  </si>
  <si>
    <t>PAGO A NOMIN GOMEZ FABIAN</t>
  </si>
  <si>
    <t>PAGO A NOMIN ZAMORA ALEXIS</t>
  </si>
  <si>
    <t>PAGO A NOMIN GUEVARA CARLOS</t>
  </si>
  <si>
    <t>PAGO A NOMIN ACU?A LA</t>
  </si>
  <si>
    <t>PAGO A NOMIN BOHORQUEZ MIGUEL</t>
  </si>
  <si>
    <t>PAGO A NOMIN POLOCHE YILBER</t>
  </si>
  <si>
    <t>PAGO A NOMIN SIERRA LISANDRO</t>
  </si>
  <si>
    <t>PAGO A NOMIN PRIETO JORGE</t>
  </si>
  <si>
    <t>PAGO A NOMIN MEDINA CRISTIAN</t>
  </si>
  <si>
    <t>PAGO A NOMIN JIMENEZ JOCCIUN</t>
  </si>
  <si>
    <t>PAGO A NOMIN BALLESTEROS CARLO</t>
  </si>
  <si>
    <t>PAGO A NOMIN CABEZAS GUILLERMO</t>
  </si>
  <si>
    <t>PAGO A NOMIN CUERVO ANA</t>
  </si>
  <si>
    <t>PAGO A NOMIN CASTA?EDA DIANA</t>
  </si>
  <si>
    <t>PAGO A NOMIN SEMANATE JOHN</t>
  </si>
  <si>
    <t>PAGO A NOMIN ESPA?A MAYIR</t>
  </si>
  <si>
    <t>PAGO A NOMIN RADA ANGELICA</t>
  </si>
  <si>
    <t>PAGO A NOMIN CARDENAS MARCO</t>
  </si>
  <si>
    <t>PAGO A NOMIN MEDINA JOSE</t>
  </si>
  <si>
    <t>PAGO A NOMIN DUARTE JORGE</t>
  </si>
  <si>
    <t>PAGO SV VANTI SA ESP (NUEVA C</t>
  </si>
  <si>
    <t>PAGO NO APLICADO BARON JARAMIL</t>
  </si>
  <si>
    <t>PAGO NO APLICADO RAMOS ALFREDO</t>
  </si>
  <si>
    <t>PAGO PSE Bancolombia</t>
  </si>
  <si>
    <t>PAGO PSE Kushki Colombia SAS</t>
  </si>
  <si>
    <t>PAGO SV PREVER PREVISION GENE</t>
  </si>
  <si>
    <t>PAGO DE PROV FONDO DE INVERSI</t>
  </si>
  <si>
    <t>PAGO EN EFEC MEDINA REYES SAND</t>
  </si>
  <si>
    <t>PAGO A PROV BANCO DE OCCIDENTE</t>
  </si>
  <si>
    <t>PAGO PSE Comision de Regulaci</t>
  </si>
  <si>
    <t>PAGO A PROV RIOS RICARDO</t>
  </si>
  <si>
    <t>PAGO A PROV CRISTIAN COBOS</t>
  </si>
  <si>
    <t>PAGO A PROV MUNOZ MESA ANA MAR</t>
  </si>
  <si>
    <t>PAGO A PROV EUROTECKNICA SL SA</t>
  </si>
  <si>
    <t>PAGO NO APLICADO RIOS RICARDO</t>
  </si>
  <si>
    <t>PAGO A PROV PRODUCCION GRAFICA</t>
  </si>
  <si>
    <t>PAGO A PROV MAQUI CARDAN SAS</t>
  </si>
  <si>
    <t>PAGO A PROV REPUESTOS Y MANTEN</t>
  </si>
  <si>
    <t>PAGO A PROV VIDRIOS Y ACCESORI</t>
  </si>
  <si>
    <t>PAGO A PROV ENTREGA INMEDIATA</t>
  </si>
  <si>
    <t>PAGO A PROV INVERSIONES NH EL</t>
  </si>
  <si>
    <t>PAGO A PROV AUTO STOK SAS</t>
  </si>
  <si>
    <t>PAGO A PROV SILENCIADORES SAN</t>
  </si>
  <si>
    <t>PAGO A PROV GESPROYECT SA  CGR</t>
  </si>
  <si>
    <t>PAGO A PROV INVERSIONES JAY MO</t>
  </si>
  <si>
    <t>PAGO A PROV MANGUERAS Y SUPLEM</t>
  </si>
  <si>
    <t>PAGO A PROV SOLINDUTEC SAS</t>
  </si>
  <si>
    <t>PAGO A PROV NAVITRANS - COMERC</t>
  </si>
  <si>
    <t>PAGO A PROV FERRETERIA BRAND L</t>
  </si>
  <si>
    <t>PAGO A PROV LYC INGENIERIA EN</t>
  </si>
  <si>
    <t>PAGO A PROV BANDTEK SA</t>
  </si>
  <si>
    <t>PAGO A PROV IMPORTADORES EXPOR</t>
  </si>
  <si>
    <t>PAGO A PROV HYDRAULICARS SERVI</t>
  </si>
  <si>
    <t>PAGO A PROV CENTRAL DE REPARAC</t>
  </si>
  <si>
    <t>PAGO A PROV JIMENEZ MALAGON RI</t>
  </si>
  <si>
    <t>PAGO A PROV ACOSTA CABRERA JHO</t>
  </si>
  <si>
    <t>PAGO A PROV ELECTRONIC SYSTEMS</t>
  </si>
  <si>
    <t>PAGO A PROV CALZATODO SA</t>
  </si>
  <si>
    <t>PAGO A PROV CAUCHOS BOSA</t>
  </si>
  <si>
    <t>PAGO A PROV COMERCIALIZADORA F</t>
  </si>
  <si>
    <t>PAGO A PROV MAQUITECNICOS IMPO</t>
  </si>
  <si>
    <t>PAGO A PROV MULTIREPUESTOS MAC</t>
  </si>
  <si>
    <t>PAGO A PROV HAAN NICOLAS CRUZ</t>
  </si>
  <si>
    <t>PAGO INTERBANC MEDIMAS EPS S A</t>
  </si>
  <si>
    <t>PAGO A PROV APONTE HERRERA JUA</t>
  </si>
  <si>
    <t>PAGO A PROV GAMBA BOHORQUEZ LE</t>
  </si>
  <si>
    <t>PAGO A PROV VILLALOBOS MU?OZ J</t>
  </si>
  <si>
    <t>PAGO A PROV PACHON DELGADILLO</t>
  </si>
  <si>
    <t>PAGO A PROV MEDINA ROBLES YUDY</t>
  </si>
  <si>
    <t>PAGO A PROV MARIZANCE MOLINA Y</t>
  </si>
  <si>
    <t>PAGO A PROV MURILLO ALBORNOZ C</t>
  </si>
  <si>
    <t>PAGO A PROV A2 SOTWARE TECHNOL</t>
  </si>
  <si>
    <t>PAGO A NOMIN POSADA LOPEZ HUGO</t>
  </si>
  <si>
    <t>PAGO A NOMIN CARDOSO SOGAMOSO</t>
  </si>
  <si>
    <t>PAGO A NOMIN LEMUS VANEGAS WAL</t>
  </si>
  <si>
    <t>PAGO A NOMIN BUSTACARA CUBILLO</t>
  </si>
  <si>
    <t>PAGO A NOMIN NU?EZ ANTEQUERA M</t>
  </si>
  <si>
    <t>PAGO A NOMIN ORJUELA LIMA LUIS</t>
  </si>
  <si>
    <t>PAGO A NOMIN SUAREZ PAEZ DUVAN</t>
  </si>
  <si>
    <t>PAGO A NOMIN LEGUIZAMO POLANIA</t>
  </si>
  <si>
    <t>PAGO A NOMIN BARRIOS MARTINEZ</t>
  </si>
  <si>
    <t>PAGO A NOMIN PALOMINO QUEVEDO</t>
  </si>
  <si>
    <t>PAGO A NOMIN CARDENAS BOHORQUE</t>
  </si>
  <si>
    <t>PAGO A NOMIN SANCHEZ JULIO JHO</t>
  </si>
  <si>
    <t>PAGO A NOMIN ORTIZ VERA CRISTI</t>
  </si>
  <si>
    <t>PAGO A NOMIN CAMACHO PERILLA J</t>
  </si>
  <si>
    <t>PAGO A NOMIN BELLO MONTOYA YEF</t>
  </si>
  <si>
    <t>PAGO A NOMIN ORTIZ CRUZ EXLEYN</t>
  </si>
  <si>
    <t>PAGO A NOMIN OSORIO  RODRIGO E</t>
  </si>
  <si>
    <t>PAGO A NOMIN SAENZ JIMENEZ WIL</t>
  </si>
  <si>
    <t>PAGO A PROV INDUSTRIAS IVOR -</t>
  </si>
  <si>
    <t>PAGO A PROV MARIE JOSE FLOREZ</t>
  </si>
  <si>
    <t>PAGO A PROV CASA EDITORIAL EL</t>
  </si>
  <si>
    <t>PAGO A PROV MULTIJAPONES SAS</t>
  </si>
  <si>
    <t>PAGO A PROV LABORATORIO CLINIC</t>
  </si>
  <si>
    <t>PAGO A NOMIN RAMIREZ VELASQUEZ</t>
  </si>
  <si>
    <t>PAGO PSE MINISTERIO DE HACIEN</t>
  </si>
  <si>
    <t>PAGO EN EFEC RENE ALEXANDER BU</t>
  </si>
  <si>
    <t>PAGO A PROV GARCIA FERNANDO</t>
  </si>
  <si>
    <t>PAGO A PROV QUEVEDO ATENCIA AN</t>
  </si>
  <si>
    <t>PAGO A PROV USAQUEN BELTRAN MA</t>
  </si>
  <si>
    <t>PAGO A PROV ZAMUDIO MORENO JUA</t>
  </si>
  <si>
    <t>PAGO A PROV VERA USECHE JHON E</t>
  </si>
  <si>
    <t>PAGO A PROV PEREZ PINEDA ANDRE</t>
  </si>
  <si>
    <t>PAGO A PROV QUINTERO MORENO CA</t>
  </si>
  <si>
    <t>PAGO A PROV AMBROSIO PEREZ ANG</t>
  </si>
  <si>
    <t>PAGO A PROV CUBIDES PARDO GIL</t>
  </si>
  <si>
    <t>PAGO A PROV PARRA GOMEZ ANDRES</t>
  </si>
  <si>
    <t>PAGO A PROV HERNANDEZ RINCONES</t>
  </si>
  <si>
    <t>PAGO A NOMIN ALBARRACIN RAVELO</t>
  </si>
  <si>
    <t>PAGO A NOMIN CHAVES VALENCIA J</t>
  </si>
  <si>
    <t>PAGO A NOMIN ROCHA FIQUE KAROL</t>
  </si>
  <si>
    <t>PAGO A NOMIN PE?A VELOZA NANCY</t>
  </si>
  <si>
    <t>PAGO A NOMIN VASQUEZ QUINTERO</t>
  </si>
  <si>
    <t>PAGO A NOMIN RUIZ POLO ERNESTO</t>
  </si>
  <si>
    <t>PAGO A NOMIN GARCES DIAZ CARLO</t>
  </si>
  <si>
    <t>PAGO A NOMIN GONZALEZ LOPEZ CR</t>
  </si>
  <si>
    <t>PAGO A NOMIN CIPRIAN URREGO BR</t>
  </si>
  <si>
    <t>PAGO A NOMIN PE?A CEDANO JEFER</t>
  </si>
  <si>
    <t>PAGO A NOMIN ARTUNDUAGA DUCUAR</t>
  </si>
  <si>
    <t>PAGO A PROV ALVARO AUGUSTO CAM</t>
  </si>
  <si>
    <t>PAGO A PROV AGENCIA CENTRAL CO</t>
  </si>
  <si>
    <t>PAGO A PROV DLA PIPER MARTINEZ</t>
  </si>
  <si>
    <t>PAGO A PROV CAJA DE COMPENSACI</t>
  </si>
  <si>
    <t>PAGO A PROV RUBEN DARIO NAVIA</t>
  </si>
  <si>
    <t>PAGO A PROV FINANCIERA COMULTR</t>
  </si>
  <si>
    <t>PAGO A NOMIN CUERO GUANGA HUBE</t>
  </si>
  <si>
    <t>PAGO A NOMIN OREJUELA AVILEZ J</t>
  </si>
  <si>
    <t>PAGO A PROV ALFONSO PINZON - C</t>
  </si>
  <si>
    <t>PAGO A PROV ELSA PEREZ</t>
  </si>
  <si>
    <t>PAGO A PROV HIGUERA CAMARGO SA</t>
  </si>
  <si>
    <t>PAGO A PROV HELENA DIAZ - CUAR</t>
  </si>
  <si>
    <t>PAGO A PROV MUNDO PARTES LLANT</t>
  </si>
  <si>
    <t>PAGO A NOMIN MORENO MEJIA DIOM</t>
  </si>
  <si>
    <t>PAGO A NOMIN BUITRAGO MOLANO J</t>
  </si>
  <si>
    <t>PAGO A NOMIN CUADRADO AREVALO</t>
  </si>
  <si>
    <t>PAGO A NOMIN MOLINA SANCHEZ JA</t>
  </si>
  <si>
    <t>PAGO A NOMIN PILLIMUE  CARLOS</t>
  </si>
  <si>
    <t>PAGO A NOMIN MONTENEGRO BELTRA</t>
  </si>
  <si>
    <t>PAGO A NOMIN FRANCO BARRERA VI</t>
  </si>
  <si>
    <t>PAGO A PROV FONDO DE PENSIONES</t>
  </si>
  <si>
    <t>PAGO A PROV JAIME WILINTON DUA</t>
  </si>
  <si>
    <t>PAGO A NOMIN CLAUDIA PATRICIA</t>
  </si>
  <si>
    <t>OP IR SWAP 0301</t>
  </si>
  <si>
    <t>PAGO A PROV TELLANTAS Y CIA SA</t>
  </si>
  <si>
    <t>PAGO A NOMIN MIRANDA  CORREA H</t>
  </si>
  <si>
    <t>PAGO A NOMIN MARRUGO  GOMEZ FA</t>
  </si>
  <si>
    <t>PAGO A NOMIN SAN JUAN  JIMENEZ</t>
  </si>
  <si>
    <t>PAGO A NOMIN ROA   MORENO AMAN</t>
  </si>
  <si>
    <t>PAGO A NOMIN Magin Ortiga Pare</t>
  </si>
  <si>
    <t>PAGO A NOMIN RAMOS  DUE?AS LUI</t>
  </si>
  <si>
    <t>PAGO A NOMIN ZAMBRANO  ESCALAN</t>
  </si>
  <si>
    <t>PAGO A NOMIN DE AVILA  PEREIRA</t>
  </si>
  <si>
    <t>PAGO A NOMIN MONTERO  DE AVILA</t>
  </si>
  <si>
    <t>PAGO A NOMIN PAYARES  CASTELLO</t>
  </si>
  <si>
    <t>PAGO A NOMIN PADILLA  POLO HEI</t>
  </si>
  <si>
    <t>PAGO A NOMIN CARRASQUILLA  MAR</t>
  </si>
  <si>
    <t>PAGO A NOMIN RODRIGUEZ  ROBAYO</t>
  </si>
  <si>
    <t>PAGO A NOMIN PALACIOS  OMA?A L</t>
  </si>
  <si>
    <t>PAGO A NOMIN SUAREZ   TRESPALA</t>
  </si>
  <si>
    <t>PAGO A NOMIN QUIROGA  CARRASQU</t>
  </si>
  <si>
    <t>PAGO NO APLICADO MARRUGO  GOME</t>
  </si>
  <si>
    <t>PAGO A PROV INGRIT THERAN</t>
  </si>
  <si>
    <t>PAGO A PROV VIRGINIA DE LA CAN</t>
  </si>
  <si>
    <t>PAGO A PROV PATERNINA PUERTA F</t>
  </si>
  <si>
    <t>PAGO A PROV RITA CRISTINA TINO</t>
  </si>
  <si>
    <t>PAGO A PROV Agencia de Aduanas</t>
  </si>
  <si>
    <t>PAGO DE PROV TERANING SAS</t>
  </si>
  <si>
    <t>PAGO A PROV Steckeler Aceros S</t>
  </si>
  <si>
    <t>PAGO INTERBANC GAICO INGENIERO</t>
  </si>
  <si>
    <t>PAGO DE PROV COTECMAR</t>
  </si>
  <si>
    <t>PAGO A PROV EMPAQUETADURAS Y E</t>
  </si>
  <si>
    <t>PAGO A PROV Compania General d</t>
  </si>
  <si>
    <t>PAGO A PROV ROMERO GOMEZ MARTH</t>
  </si>
  <si>
    <t>PAGO A PROV TUVACOL SA</t>
  </si>
  <si>
    <t>PAGO A PROV MASS EQUIPO</t>
  </si>
  <si>
    <t>PAGO A PROV TALLER INDUSTRIAL</t>
  </si>
  <si>
    <t>PAGO A PROV calypso barranquil</t>
  </si>
  <si>
    <t>PAGO A PROV Wesco SA</t>
  </si>
  <si>
    <t>PAGO A PROV Salud Integral Efi</t>
  </si>
  <si>
    <t>PAGO A TERC 4745540020889116</t>
  </si>
  <si>
    <t>PAGO DE PROV SERVICIOS AMBIEN</t>
  </si>
  <si>
    <t>PAGO DE PROV PANORAMA DE INVE</t>
  </si>
  <si>
    <t>PAGO A PROV NUEVA-GASES INDUST</t>
  </si>
  <si>
    <t>PAGO A PROV ALIANZA FIDUCIARIA</t>
  </si>
  <si>
    <t>PAGO NO APLICADO NUEVA-GASES I</t>
  </si>
  <si>
    <t>PAGO A PROV JUAN PABLO RODRIGU</t>
  </si>
  <si>
    <t>PAGO A PROV Central de Soldadu</t>
  </si>
  <si>
    <t>PAGO A PROV WURTH COLOMB</t>
  </si>
  <si>
    <t>PAGO A PROV PARRA HERRERA MARI</t>
  </si>
  <si>
    <t>PAGO A PROV GOMEZ PEREZ ALBERT</t>
  </si>
  <si>
    <t>PAGO DE PROV TODOMAR CHL SAS</t>
  </si>
  <si>
    <t>PAGO A PROV GIROS Y FINANZAS S</t>
  </si>
  <si>
    <t>COMISION GARAN</t>
  </si>
  <si>
    <t>PAGO A PROV CORTEACEROS SA</t>
  </si>
  <si>
    <t>PAGO INTERBANC CLINICA VERSALL</t>
  </si>
  <si>
    <t>PAGO DE PROV HL GAS SAS</t>
  </si>
  <si>
    <t>PAGO DE PROV LUJAMO S.A.S</t>
  </si>
  <si>
    <t>PAGO DE PROV GRAMARCOL SAS</t>
  </si>
  <si>
    <t>PAGO A PROV REGENCY SERVICES D</t>
  </si>
  <si>
    <t>PAGO INTERBANC SERVICIO DE SAL</t>
  </si>
  <si>
    <t>PAGO INTERBANC COMPA IA DE GEN</t>
  </si>
  <si>
    <t>PAGO INTERBANC RED DE SALUD DE</t>
  </si>
  <si>
    <t>PAGO PSE Fondo Rotatorio del</t>
  </si>
  <si>
    <t>PAGO DE PROV REPRESENTACIONES</t>
  </si>
  <si>
    <t>PAGO INTERBANC HOSPITAL RAUL O</t>
  </si>
  <si>
    <t>PAGO INTERBANC UNIVERSIDAD ICE</t>
  </si>
  <si>
    <t>PAGO INTERBANC CR CABLES Y RED</t>
  </si>
  <si>
    <t>PAGO A PROV ANDESCO</t>
  </si>
  <si>
    <t>PAGO A PROV 4745540084380275</t>
  </si>
  <si>
    <t>PAGO A PROV TOPCARGA SAS</t>
  </si>
  <si>
    <t>AJUSTE INTERES AHORROS DB</t>
  </si>
  <si>
    <t>PAGO A PROV LEADERSEARCH SAS</t>
  </si>
  <si>
    <t>PAGO A PROV EUROTECKNICA S L</t>
  </si>
  <si>
    <t>PAGO A PROV CAP INGENIERIA Y P</t>
  </si>
  <si>
    <t>PAGO INTERBANC JE JAIMES INGEN</t>
  </si>
  <si>
    <t>PAGO A PROV PROMOCALI-CALI</t>
  </si>
  <si>
    <t>PAGO INTERBANC CORP DE EVN FER</t>
  </si>
  <si>
    <t>PAGO A PROV GRAJALES DANIEL ES</t>
  </si>
  <si>
    <t>PAGO A PROV PERDOMO GARZON ROD</t>
  </si>
  <si>
    <t>PAGO DE PROV ESTACION DE SERV</t>
  </si>
  <si>
    <t>PAGO INTERBANC BOCCARD PIPING</t>
  </si>
  <si>
    <t>PAGO INTERBANC CONTRUCCIONES O</t>
  </si>
  <si>
    <t>PAGO INTERBANC FONDO DE INVERS</t>
  </si>
  <si>
    <t>PAGO INTERBANC CARTERA COLECTI</t>
  </si>
  <si>
    <t>CONSIG LOCAL CAJ MF PASEO C</t>
  </si>
  <si>
    <t>PAGO A PROV FINDETER RECAUDO C</t>
  </si>
  <si>
    <t>COMISION POR PAGOS A NEQUI</t>
  </si>
  <si>
    <t>PAGO INTERBANC MUNICIPIO DE CA</t>
  </si>
  <si>
    <t>PAGO INTERBANC MUNICIPIO DE ES</t>
  </si>
  <si>
    <t>PAGO A PROV SEGUROS BOLIVAR</t>
  </si>
  <si>
    <t>PAGO A PROV DELGADO  ZARATE JO</t>
  </si>
  <si>
    <t>PAGO A PROV MEDINA  REYES SAND</t>
  </si>
  <si>
    <t>PAGO A PROV LLANOS  SALDA?A RE</t>
  </si>
  <si>
    <t>PAGO A PROV PEREA  RIASCOS JHO</t>
  </si>
  <si>
    <t>PAGO A PROV TUQUERRES  VIDAL S</t>
  </si>
  <si>
    <t>PAGO A NOMIN ANTE  CORTES FERN</t>
  </si>
  <si>
    <t>PAGO A NOMIN LOZANO  GOMEZ NIC</t>
  </si>
  <si>
    <t>PAGO A NOMIN ARCILA  HURTADO J</t>
  </si>
  <si>
    <t>PAGO A NOMIN AREVALO  CORTEZ L</t>
  </si>
  <si>
    <t>PAGO A NOMIN BERNAL  MENDEZ JO</t>
  </si>
  <si>
    <t>PAGO A NOMIN PAYAN  ZU?IGA NAT</t>
  </si>
  <si>
    <t>PAGO A NOMIN ACOSTA HERNANDEZ</t>
  </si>
  <si>
    <t>PAGO A NOMIN ARANGO  PEREZ DAN</t>
  </si>
  <si>
    <t>PAGO A NOMIN DINAS  CRUZ JHON</t>
  </si>
  <si>
    <t>PAGO A PROV ANTE CORTES FERNAN</t>
  </si>
  <si>
    <t>PAGO A PROV PANTOJA ARCINIEGAS</t>
  </si>
  <si>
    <t>PAGO INTERBANC BANK BOC - HEAD</t>
  </si>
  <si>
    <t>PAGO A PROV HURTADO MINA MARIE</t>
  </si>
  <si>
    <t>PAGO NO APLICADO GNE SOLUCIONE</t>
  </si>
  <si>
    <t>PAGO NO APLICADO COMERCIAL INT</t>
  </si>
  <si>
    <t>PAGO NO APLICADO MEDIA COMMERC</t>
  </si>
  <si>
    <t>PAGO A PROV Practica Ltda</t>
  </si>
  <si>
    <t>PAGO A PROV REGENCY SERVICE</t>
  </si>
  <si>
    <t>PAGO A PROV SKIPATROL INTERNAT</t>
  </si>
  <si>
    <t>PAGO A PROV JULIO CESAR MAZUER</t>
  </si>
  <si>
    <t>PAGO A PROV FERNANDO GUZMAN RA</t>
  </si>
  <si>
    <t>PAGO A PROV A2 SOFTWARE TECHNO</t>
  </si>
  <si>
    <t>PAGO A PROV DIANA MARIA REINA</t>
  </si>
  <si>
    <t>PAGO A PROV JORGE ENRIQUE PINZ</t>
  </si>
  <si>
    <t>PAGO A PROV William Leon</t>
  </si>
  <si>
    <t>PAGO A PROV ROTRASVEHI S.A.S</t>
  </si>
  <si>
    <t>PAGO A NOMIN YOSIP YUSSU NAVAR</t>
  </si>
  <si>
    <t>PAGO A NOMIN LEIDY JOHANA ESPI</t>
  </si>
  <si>
    <t>PAGO A PROV Nuevo Diario de Oc</t>
  </si>
  <si>
    <t>PAGO A PROV SOCIEDAD HAZ ABOGA</t>
  </si>
  <si>
    <t>PAGO A PROV SALVADOR GRAJALES</t>
  </si>
  <si>
    <t>PAGO A PROV JUAN PABLO ESTRADA</t>
  </si>
  <si>
    <t>PAGO A NOMIN HUMBERTO FUENTES</t>
  </si>
  <si>
    <t>PAGO A NOMIN MARTHA JACQUELINE</t>
  </si>
  <si>
    <t>PAGO A NOMIN LUISA FERNANDA BA</t>
  </si>
  <si>
    <t>PAGO A NOMIN JHON ANGEL DINAS</t>
  </si>
  <si>
    <t>PAGO A NOMIN SANCHEZ  JIMENEZ</t>
  </si>
  <si>
    <t>PAGO A NOMIN CANDELO  CAVIEDES</t>
  </si>
  <si>
    <t>PAGO A NOMIN GALEANO  MARTINEZ</t>
  </si>
  <si>
    <t>PAGO A NOMIN DUQUE  TRUJILLO J</t>
  </si>
  <si>
    <t>PAGO A NOMIN OTALVARO  VALENCI</t>
  </si>
  <si>
    <t>PAGO A NOMIN COLLAZOS  MENESES</t>
  </si>
  <si>
    <t>PAGO A NOMIN BERNAL  MENDEZ YU</t>
  </si>
  <si>
    <t>PAGO INTERBANC IE NORMAL SUPER</t>
  </si>
  <si>
    <t>PAGO NO APLICADO Seguros del E</t>
  </si>
  <si>
    <t>PAGO A PROV TENORIO REYES CLAR</t>
  </si>
  <si>
    <t>PAGO A PROV Corficolombiana</t>
  </si>
  <si>
    <t>PAGO A PROV CASATORO SA O CASA</t>
  </si>
  <si>
    <t>PAGO A NOMIN YULLY CAROLINA BE</t>
  </si>
  <si>
    <t>PAGO A PROV KLAXEN  SAS</t>
  </si>
  <si>
    <t>PAGO A PROV INGENIERIA HIDRAUL</t>
  </si>
  <si>
    <t>PAGO A PROV PRODUCTOS DE CAUCH</t>
  </si>
  <si>
    <t>PAGO A PROV CORGIL</t>
  </si>
  <si>
    <t>PAGO A PROV RODICLAR SAS</t>
  </si>
  <si>
    <t>PAGO A PROV RIDDERSTAP INFANTE</t>
  </si>
  <si>
    <t>PAGO A PROV SALAZAR CASTANO HE</t>
  </si>
  <si>
    <t>PAGO A PROV ORGANIZACION LEVIN</t>
  </si>
  <si>
    <t>PAGO A PROV PUBLICIDAD SAS</t>
  </si>
  <si>
    <t>PAGO A PROV NOHRA MU?OZ GRANOB</t>
  </si>
  <si>
    <t>PAGO A PROV CUBILLOS RUSSI JUA</t>
  </si>
  <si>
    <t>PAGO A PROV GEOSUPPLY SOLUCION</t>
  </si>
  <si>
    <t>PAGO A PROV Superservicios</t>
  </si>
  <si>
    <t>PAGO A NOMIN ORTIZ SANCHEZ OSC</t>
  </si>
  <si>
    <t>PAGO A NOMIN Maria Fernanda Ro</t>
  </si>
  <si>
    <t>PAGO A NOMIN KAREN GANOA</t>
  </si>
  <si>
    <t>PAGO INTERBANC MUNICIPIO DE GI</t>
  </si>
  <si>
    <t>PAGO INTERBANC JERSUSALEN</t>
  </si>
  <si>
    <t>PAGO INTERBANC CONSTRUCTORES E</t>
  </si>
  <si>
    <t>PAGO INTERBANC EMSERCHIA ESP</t>
  </si>
  <si>
    <t>PAGO DE PROV SERVIPULI SA</t>
  </si>
  <si>
    <t>PAGO A PROV XSYSTEM LTDA</t>
  </si>
  <si>
    <t>PAGO A PROV KAREN GANOA</t>
  </si>
  <si>
    <t>PAGO A PROV LUIS CARLOS RIVERO</t>
  </si>
  <si>
    <t>PAGO A PROV GILDARDO BUITRAGO</t>
  </si>
  <si>
    <t>PAGO A PROV OSTIOS CORTES CARL</t>
  </si>
  <si>
    <t>PAGO A PROV EDGAR MANTILLA</t>
  </si>
  <si>
    <t>PAGO A PROV INDUSTRIAS TORMETA</t>
  </si>
  <si>
    <t>PAGO A PROV Carlos Julio Gonza</t>
  </si>
  <si>
    <t>PAGO EN CHEQ DITRITO TURISTICO</t>
  </si>
  <si>
    <t>PAGO A PROV CANO CA?AS JAIME A</t>
  </si>
  <si>
    <t>PAGO A PROV JAVIER ALVERTO VAS</t>
  </si>
  <si>
    <t>PAGO A PROV CHAVARRO PATAQUIVA</t>
  </si>
  <si>
    <t>PAGO A PROV FREY LUIS CHITIVA</t>
  </si>
  <si>
    <t>PAGO A PROV JUAN CARLOS PARAMO</t>
  </si>
  <si>
    <t>PAGO A PROV INVERSIONES POSTES</t>
  </si>
  <si>
    <t>PAGO INTERBANC WALTER AUGUSTO</t>
  </si>
  <si>
    <t>PAGO DE PROV AVIMA SA</t>
  </si>
  <si>
    <t>PAGO DE PROV ESP PLANADAS SAS</t>
  </si>
  <si>
    <t>PAGO A PROV RODRIGUEZ WILLSON</t>
  </si>
  <si>
    <t>PAGO A PROV INVERSIONES SUTAGA</t>
  </si>
  <si>
    <t>PAGO A PROV SULLY ARANA</t>
  </si>
  <si>
    <t>PAGO INTERBANC club puerto pen</t>
  </si>
  <si>
    <t>PAGO DE PROV CLUB DE SUBOFICI</t>
  </si>
  <si>
    <t>PAGO DE PROV KOBA COLOMBIA SA</t>
  </si>
  <si>
    <t>PAGO INTERBANC CONDOMINIO CAMP</t>
  </si>
  <si>
    <t>PAGO A PROV ALTIPAL</t>
  </si>
  <si>
    <t>PAGO A PROV INDUSTRIAS METALIC</t>
  </si>
  <si>
    <t>PAGO A PROV MUN RICAURTE INCEN</t>
  </si>
  <si>
    <t>PAGO A PROV Constanza Gongora</t>
  </si>
  <si>
    <t>PAGO A PROV BOCANEGRA GONZALEZ</t>
  </si>
  <si>
    <t>PAGO A PROV LUIS RICARDO GARCI</t>
  </si>
  <si>
    <t>PAGO A PROV DANIEL ARMANDO VIL</t>
  </si>
  <si>
    <t>PAGO A PROV SOLO TURBOS LTDA</t>
  </si>
  <si>
    <t>PAGO A PROV JOSE IVAN RODRIGUE</t>
  </si>
  <si>
    <t>PAGO A PROV ELECTROPARTES DEL</t>
  </si>
  <si>
    <t>PAGO A PROV Municipio Guamo Es</t>
  </si>
  <si>
    <t>PAGO A PROV CIA AUTOMOTORA DEL</t>
  </si>
  <si>
    <t>PAGO A PROV MUNDIAL DE TUERCAS</t>
  </si>
  <si>
    <t>PAGO A PROV LUZ AIDE SUAREZ OR</t>
  </si>
  <si>
    <t>PAGO A PROV JOSE MARIA CHARRY</t>
  </si>
  <si>
    <t>PAGO A PROV TUSCOPIAS SAS</t>
  </si>
  <si>
    <t>PAGO A PROV AK REPUESTOS LTDA</t>
  </si>
  <si>
    <t>PAGO A PROV ANDRES OSWALDO GAR</t>
  </si>
  <si>
    <t>PAGO A PROV MUN FUSAGASUGA  AP</t>
  </si>
  <si>
    <t>PAGO A PROV DOSMOPAR SAS</t>
  </si>
  <si>
    <t>PAGO A PROV CAUCHOS BOSA DC SI</t>
  </si>
  <si>
    <t>PAGO A PROV SALGADO MELENDEZ Y</t>
  </si>
  <si>
    <t>PAGO A PROV JHON ARGEMIRO MEDI</t>
  </si>
  <si>
    <t>PAGO INTERBANC SOLUCIONES ECOL</t>
  </si>
  <si>
    <t>PAGO A PROV OPERADORES HOTELER</t>
  </si>
  <si>
    <t>PAGO EN EFEC MARTHA LUCIA BELT</t>
  </si>
  <si>
    <t>PAGO A PROV Comision Regulacio</t>
  </si>
  <si>
    <t>PAGO INTERBANC CENTRAL COLOMBI</t>
  </si>
  <si>
    <t>PAGO A PROV Compa±ia de Seguro</t>
  </si>
  <si>
    <t>PAGO A PROV GONZALEZ GUTIERREZ</t>
  </si>
  <si>
    <t>PAGO A PROV HOTEL DE GIRARDOT</t>
  </si>
  <si>
    <t>PAGO A PROV AULAR SANCHEZ PEDR</t>
  </si>
  <si>
    <t>PAGO A PROV LARRARTE VASQUEZ J</t>
  </si>
  <si>
    <t>PAGO A PROV LEIDY BELTRAN</t>
  </si>
  <si>
    <t>PAGO A PROV VASQUEZ PINTO DAVI</t>
  </si>
  <si>
    <t>PAGO A PROV MARIA FLORISANA HI</t>
  </si>
  <si>
    <t>PAGO NO APLICADO GONZALEZ GUTI</t>
  </si>
  <si>
    <t>PAGO DE PROV ACUAGYR S A E S</t>
  </si>
  <si>
    <t>PAGO DE PROV COMPAÐIA DE SERV</t>
  </si>
  <si>
    <t>PAGO DE PROV EPV VIOTA SAS ES</t>
  </si>
  <si>
    <t>PAGO A PROV Victor Jose Garcia</t>
  </si>
  <si>
    <t>PAGO A PROV ANGELICA RADA</t>
  </si>
  <si>
    <t>PAGO A PROV LINA MARIA SAS</t>
  </si>
  <si>
    <t>PAGO INTERBANC EPS SANITAS S A</t>
  </si>
  <si>
    <t>PAGO A NOMIN RESTREPO ANGUIRRE</t>
  </si>
  <si>
    <t>PAGO A PROV Hernando Manuel Ju</t>
  </si>
  <si>
    <t>PAGO A PROV CAICEDO  ORTEGA DI</t>
  </si>
  <si>
    <t>PAGO A PROV BORRERO  TAPIA ADO</t>
  </si>
  <si>
    <t>PAGO A PROV PADILLA  MALDONADO</t>
  </si>
  <si>
    <t>PAGO A PROV CALIDAD GRAFICA SA</t>
  </si>
  <si>
    <t>PAGO A PROV MERCADO  TORRES JO</t>
  </si>
  <si>
    <t>PAGO A PROV MARTHA PATRICIA RO</t>
  </si>
  <si>
    <t>PAGO A PROV RECICLAR POR CARTA</t>
  </si>
  <si>
    <t>PAGO A PROV ASOCIACION GREMIAL</t>
  </si>
  <si>
    <t>PAGO A PROV BERMUDEZ  MARTINEZ</t>
  </si>
  <si>
    <t>PAGO A PROV YEPES  BECERRA JHO</t>
  </si>
  <si>
    <t>PAGO A PROV TASCON  CARDENAS C</t>
  </si>
  <si>
    <t>PAGO A PROV GRIJALBA  PARRA DI</t>
  </si>
  <si>
    <t>PAGO A PROV ESCANDON  NOBLES P</t>
  </si>
  <si>
    <t>PAGO A PROV RAMOS GUZMAN ALFRE</t>
  </si>
  <si>
    <t>PAGO A PROV CORONEL TACHE RAFA</t>
  </si>
  <si>
    <t>PAGO A PROV RCN SA</t>
  </si>
  <si>
    <t>PAGO A PROV JASPE  COHEN ANDRE</t>
  </si>
  <si>
    <t>PAGO A PROV Arquitecsoft</t>
  </si>
  <si>
    <t>PAGO A PROV Humberto Mercado P</t>
  </si>
  <si>
    <t>PAGO A PROV PEREZ  BALLESTAS H</t>
  </si>
  <si>
    <t>PAGO A PROV MARTINEZ  CERVANTE</t>
  </si>
  <si>
    <t>PAGO A PROV ASOCIACION DE RECU</t>
  </si>
  <si>
    <t>PAGO A PROV VALLEJO  BUITRAGO</t>
  </si>
  <si>
    <t>PAGO A PROV V E COLOMBIA SAS</t>
  </si>
  <si>
    <t>PAGO A NOMIN ESPINOSA  OROZCO</t>
  </si>
  <si>
    <t>PAGO A NOMIN DIAZ  HERNANDEZ L</t>
  </si>
  <si>
    <t>PAGO A NOMIN CAMARGO  MONTES K</t>
  </si>
  <si>
    <t>PAGO A NOMIN TORRES   PADILLA</t>
  </si>
  <si>
    <t>PAGO A NOMIN MIRANDA  VILORIA</t>
  </si>
  <si>
    <t>PAGO A NOMIN GOMEZ  MENDOZA EM</t>
  </si>
  <si>
    <t>PAGO A NOMIN DE LA ROSA  ACEVE</t>
  </si>
  <si>
    <t>PAGO A NOMIN CESAR  CASTRO HER</t>
  </si>
  <si>
    <t>PAGO A NOMIN FIGUEROA  CAMPO J</t>
  </si>
  <si>
    <t>PAGO A NOMIN ALVIS   CASSIANI</t>
  </si>
  <si>
    <t>PAGO A NOMIN PEREZ  MONTERROSA</t>
  </si>
  <si>
    <t>PAGO A NOMIN CARDALES  MARRUGO</t>
  </si>
  <si>
    <t>PAGO A NOMIN MENDIVIL  SARABIA</t>
  </si>
  <si>
    <t>PAGO A NOMIN FIGUEROA  LEON MA</t>
  </si>
  <si>
    <t>PAGO A NOMIN SANTANDER  RINCON</t>
  </si>
  <si>
    <t>PAGO A NOMIN VILLEGAS  GONZALE</t>
  </si>
  <si>
    <t>PAGO A PROV SERVILUJOS Y LLANT</t>
  </si>
  <si>
    <t>PAGO A PROV ASOCIACION ESTACIO</t>
  </si>
  <si>
    <t>PAGO A PROV Hernan del Valle C</t>
  </si>
  <si>
    <t>PAGO A PROV CORPORACION RECICL</t>
  </si>
  <si>
    <t>PAGO A PROV CUOTA SOSTENIMIENT</t>
  </si>
  <si>
    <t>PAGO A PROV UNIDAD MEDICA VETE</t>
  </si>
  <si>
    <t>PAGO A PROV FUNDACION ALIANZAS</t>
  </si>
  <si>
    <t>PAGO A PROV HOTELES PARQUEADER</t>
  </si>
  <si>
    <t>PAGO A PROV COMERCIALIZADORA I</t>
  </si>
  <si>
    <t>PAGO A PROV Manuel Parra  Daza</t>
  </si>
  <si>
    <t>PAGO A PROV PALACIO DEL VIDRIO</t>
  </si>
  <si>
    <t>PAGO A PROV ERMO CARTAGENA</t>
  </si>
  <si>
    <t>PAGO A PROV DISTRIRODAMIENTOS</t>
  </si>
  <si>
    <t>PAGO A PROV QUALITY INGENIERIA</t>
  </si>
  <si>
    <t>PAGO A PROV Industria Y Partes</t>
  </si>
  <si>
    <t>PAGO A PROV G4S TECHNOLOGY COL</t>
  </si>
  <si>
    <t>PAGO A PROV SEYMA</t>
  </si>
  <si>
    <t>PAGO INTERBANC EDIFICIO VENTUR</t>
  </si>
  <si>
    <t>PAGO NO APLICADO RAMOS GUZMAN</t>
  </si>
  <si>
    <t>PAGO A PROV Promotora RD Ltda</t>
  </si>
  <si>
    <t>PAGO A PROV PLASTIRED</t>
  </si>
  <si>
    <t>PAGO A PROV Seguridad de Occid</t>
  </si>
  <si>
    <t>PAGO A PROV ACRIP CAPITULO BOL</t>
  </si>
  <si>
    <t>PAGO A PROV Sparcol Chemical L</t>
  </si>
  <si>
    <t>PAGO DE PROV CARTAGENA INTERN</t>
  </si>
  <si>
    <t>PAGO A PROV 4745540006871039</t>
  </si>
  <si>
    <t>PAGO PSE SURTIDORA DE GAS DEL</t>
  </si>
  <si>
    <t>PAGO A PROV IMPREM PAST SAS</t>
  </si>
  <si>
    <t>PAGO A NOMIN ALVAREZ CORTES JE</t>
  </si>
  <si>
    <t>PAGO A NOMIN VIANA MEDRANO AMA</t>
  </si>
  <si>
    <t>PAGO A NOMIN HURTADO VARGAS MA</t>
  </si>
  <si>
    <t>PAGO A NOMIN ARZUZA MARIMON NA</t>
  </si>
  <si>
    <t>PAGO INTERBANC CONDOMINIO H2 P</t>
  </si>
  <si>
    <t>PAGO EN EFEC CARLOS ANDRES GAI</t>
  </si>
  <si>
    <t>PAGO A PROV Lopez y Parra SAS</t>
  </si>
  <si>
    <t>PAGO A PROV Rodrigo Alberto Du</t>
  </si>
  <si>
    <t>PAGO A PROV CARIBE VERDE SA ES</t>
  </si>
  <si>
    <t>PAGO A PROV REPOSTERIA Y PASTI</t>
  </si>
  <si>
    <t>PAGO A PROV LABORATORIO LORENA</t>
  </si>
  <si>
    <t>PAGO A PROV Editora del Mar</t>
  </si>
  <si>
    <t>PAGO A PROV INVASA MAQUINARIA</t>
  </si>
  <si>
    <t>PAGO A PROV Pedro Barroso</t>
  </si>
  <si>
    <t>PAGO A PROV YACELLY MENDEZ MAR</t>
  </si>
  <si>
    <t>PAGO A PROV INVERDSIONES SEBAS</t>
  </si>
  <si>
    <t>PAGO A PROV Arboleda Carlos Fe</t>
  </si>
  <si>
    <t>PAGO A PROV MUMA</t>
  </si>
  <si>
    <t>PAGO A PROV Proexcom</t>
  </si>
  <si>
    <t>PAGO A PROV NUEVA. AMAURY DE J</t>
  </si>
  <si>
    <t>PAGO A PROV Sotelo Velez</t>
  </si>
  <si>
    <t>PAGO A PROV VANESSA MANTILLA</t>
  </si>
  <si>
    <t>PAGO A PROV Succion y carga</t>
  </si>
  <si>
    <t>PAGO A PROV FLOR MIRYAM ARIAS</t>
  </si>
  <si>
    <t>PAGO A PROV Maria Salome Segov</t>
  </si>
  <si>
    <t>PAGO EN CHEQ EF ALCALDIA DE CA</t>
  </si>
  <si>
    <t>PAGO A PROV COOPERATIVA DE CRE</t>
  </si>
  <si>
    <t>PAGO A PROV BANCOLOMBIA LIBRAN</t>
  </si>
  <si>
    <t>PAGO SV FINCOMERCIO LTDA 2985</t>
  </si>
  <si>
    <t>PAGO DE PROV DC DORAL CARTAGE</t>
  </si>
  <si>
    <t>PAGO A PROV CHAVEZ ORTIZ SANDR</t>
  </si>
  <si>
    <t>PAGO A PROV METLIFECOLOMBIA SE</t>
  </si>
  <si>
    <t>PAGO A PROV Comision de Regula</t>
  </si>
  <si>
    <t>PAGO A PROV TECNOLOG?AS AMBIEN</t>
  </si>
  <si>
    <t>PAGO A PROV Fotocopiadora e Im</t>
  </si>
  <si>
    <t>PAGO A PROV Coreca</t>
  </si>
  <si>
    <t>PAGO A NOMIN MARTINEZ BELLO RA</t>
  </si>
  <si>
    <t>PAGO A NOMIN GOMEZ MENDOZA EMI</t>
  </si>
  <si>
    <t>PAGO A NOMIN BETIN BUSTOS GABR</t>
  </si>
  <si>
    <t>PAGO A NOMIN BUITRAGO CHAVERRA</t>
  </si>
  <si>
    <t>PAGO INTERBANC PRODEGI SAS</t>
  </si>
  <si>
    <t>PAGO DE PROV INGEMA S A</t>
  </si>
  <si>
    <t>PAGO A PROV Innovacion Planeta</t>
  </si>
  <si>
    <t>PAGO A NOMIN ESPINOSA OROZCO C</t>
  </si>
  <si>
    <t>PAGO A NOMIN CESAR CASTRO HERI</t>
  </si>
  <si>
    <t>PAGO A NOMIN PADILLA MALDONADO</t>
  </si>
  <si>
    <t>PAGO A NOMIN TORRES PADILLA SO</t>
  </si>
  <si>
    <t>PAGO A NOMIN DE LA ROSA ACEVED</t>
  </si>
  <si>
    <t>PAGO A NOMIN CAMARGO MONTES KE</t>
  </si>
  <si>
    <t>PAGO DE PROV MORROS IO S.A.S</t>
  </si>
  <si>
    <t>PAGO DE PROV I.A. SAS</t>
  </si>
  <si>
    <t>PAGO A NOMIN Ernesto Carlos Ru</t>
  </si>
  <si>
    <t>PAGO A NOMIN CARMEN ELENA VILL</t>
  </si>
  <si>
    <t>PAGO A NOMIN FIGUEROA LE?N MAR</t>
  </si>
  <si>
    <t>PAGO A NOMIN PEREZ MONTERROSA</t>
  </si>
  <si>
    <t>PAGO A NOMIN DIAZ HERNANDEZ LU</t>
  </si>
  <si>
    <t>PAGO A NOMIN ALVIS CASSIANI IN</t>
  </si>
  <si>
    <t>PAGO A NOMIN MARIA JOSE MENDIV</t>
  </si>
  <si>
    <t>PAGO DE PROV ASOC. DE CRIADOR</t>
  </si>
  <si>
    <t>PAGO A PROV BIOGER SA ESP</t>
  </si>
  <si>
    <t>PAGO INTERBANC INMOBILIARIA DA</t>
  </si>
  <si>
    <t>PAGO DE PROV PAHT CONSTRUCCIO</t>
  </si>
  <si>
    <t>PAGO DE PROV SOLMEX COLOMBIA</t>
  </si>
  <si>
    <t>PAGO DE PROV PROMODISTRITO</t>
  </si>
  <si>
    <t>PAGO DE PROV OPERADORA HOTELE</t>
  </si>
  <si>
    <t>PAGO INTERBANC LODGING SAS</t>
  </si>
  <si>
    <t>PAGO A PROV INDUSTRIAS ESTRA S</t>
  </si>
  <si>
    <t>PAGO DE PROV R BAR FTE SAN SE</t>
  </si>
  <si>
    <t>PAGO DE PROV TRANSGUIAS S.A.</t>
  </si>
  <si>
    <t>PAGO A PROV GUILLERMO CABEZAS</t>
  </si>
  <si>
    <t>PAGO A PROV FIDEICOMISO ADMON</t>
  </si>
  <si>
    <t>PAGO A PROV FACTOR PLUS SAS</t>
  </si>
  <si>
    <t>FACTORING</t>
  </si>
  <si>
    <t>PAGO A PROV APUNTE DIGITAL SAS</t>
  </si>
  <si>
    <t>PAGO A PROV CLAUDIA PATRICIA A</t>
  </si>
  <si>
    <t>PAGO A PROV ZURICH COLOMBIA SE</t>
  </si>
  <si>
    <t>PAGO A PROV SIESA</t>
  </si>
  <si>
    <t>PAGO A PROV AXA COLPATRIA SEGU</t>
  </si>
  <si>
    <t>PAGO A NOMIN RUIZ BERNARDO</t>
  </si>
  <si>
    <t>PAGO A NOMIN CASAS JAIRO</t>
  </si>
  <si>
    <t>PAGO A NOMIN SEPULVEDA CRISTIA</t>
  </si>
  <si>
    <t>PAGO A NOMIN VELEZ MARIA</t>
  </si>
  <si>
    <t>PAGO A NOMIN RUBIANO JOSE</t>
  </si>
  <si>
    <t>PAGO A NOMIN DUE?AS ANGIE</t>
  </si>
  <si>
    <t>PAGO A NOMIN CORTES JUAN</t>
  </si>
  <si>
    <t>PAGO A NOMIN FERNANDEZ LINA</t>
  </si>
  <si>
    <t>PAGO A NOMIN ARDILA ALDEMAR</t>
  </si>
  <si>
    <t>PAGO A NOMIN GARZON YOAN</t>
  </si>
  <si>
    <t>PAGO A NOMIN QUINTERO ISAI</t>
  </si>
  <si>
    <t>PAGO A NOMIN TOLE FRANK</t>
  </si>
  <si>
    <t>PAGO A NOMIN ALBARRACIN YERSON</t>
  </si>
  <si>
    <t>PAGO A NOMIN ROJAS JEAN</t>
  </si>
  <si>
    <t>PAGO A NOMIN DUE?AS MARLON</t>
  </si>
  <si>
    <t>PAGO A NOMIN ZEA GARCIA MAURIC</t>
  </si>
  <si>
    <t>PAGO A NOMIN RAMIREZ ANGEL</t>
  </si>
  <si>
    <t>PAGO A NOMIN LARA YESENIA</t>
  </si>
  <si>
    <t>PAGO A NOMIN COBOS CRISTIAN</t>
  </si>
  <si>
    <t>PAGO A NOMIN PEREZ JORGE</t>
  </si>
  <si>
    <t>PAGO A NOMIN PARRA HERNAN</t>
  </si>
  <si>
    <t>PAGO A NOMIN MARIN MAURICIO</t>
  </si>
  <si>
    <t>PAGO A NOMIN DUARTE GERARDO</t>
  </si>
  <si>
    <t>PAGO A NOMIN PINZON HECTOR</t>
  </si>
  <si>
    <t>PAGO A NOMIN GARZON HENRY</t>
  </si>
  <si>
    <t>PAGO A NOMIN GUTIERREZ FLEICER</t>
  </si>
  <si>
    <t>PAGO A NOMIN FORERO LUIS</t>
  </si>
  <si>
    <t>PAGO A NOMIN PACHON TUNJANO CR</t>
  </si>
  <si>
    <t>PAGO A NOMIN LATORRE AIDA</t>
  </si>
  <si>
    <t>PAGO A NOMIN HENAO MARIA</t>
  </si>
  <si>
    <t>PAGO A NOMIN ROMERO JOSE</t>
  </si>
  <si>
    <t>PAGO A NOMIN RAMIREZ BRAYAN</t>
  </si>
  <si>
    <t>PAGO A NOMIN SASTOQUE DIEGO</t>
  </si>
  <si>
    <t>PAGO A NOMIN TORREGLOZA JAIRO</t>
  </si>
  <si>
    <t>PAGO A NOMIN RIVERA PAOLA</t>
  </si>
  <si>
    <t>PAGO A NOMIN BERNAL DIANA</t>
  </si>
  <si>
    <t>PAGO A NOMIN RICARDO SAYINIS</t>
  </si>
  <si>
    <t>PAGO A NOMIN ZAMUDIO FREDDY</t>
  </si>
  <si>
    <t>PAGO A NOMIN VILLADIEGO DANILO</t>
  </si>
  <si>
    <t>PAGO A NOMIN MURILLO GIOVANNI</t>
  </si>
  <si>
    <t>PAGO A NOMIN ALFONSO GERARDO</t>
  </si>
  <si>
    <t>PAGO A NOMIN ARIZA JOSEPH</t>
  </si>
  <si>
    <t>PAGO A NOMIN SIERRA RAFAEL</t>
  </si>
  <si>
    <t>PAGO A NOMIN PORRAS ESLENDY</t>
  </si>
  <si>
    <t>PAGO A NOMIN MORENO CARLOS</t>
  </si>
  <si>
    <t>PAGO A NOMIN ORDU?A JORGE</t>
  </si>
  <si>
    <t>PAGO A NOMIN CARDENAS CAMILO</t>
  </si>
  <si>
    <t>PAGO A NOMIN BURBANO RENE</t>
  </si>
  <si>
    <t>PAGO A NOMIN MATEUS ELVIA</t>
  </si>
  <si>
    <t>PAGO A NOMIN ALMENTERO ANDRES</t>
  </si>
  <si>
    <t>PAGO A NOMIN MU?OZ ANDREI</t>
  </si>
  <si>
    <t>PAGO A NOMIN PINZON JAVIER</t>
  </si>
  <si>
    <t>PAGO A NOMIN RUIZ MARIA</t>
  </si>
  <si>
    <t>PAGO A NOMIN MANCERA CARLOS</t>
  </si>
  <si>
    <t>PAGO A NOMIN QUIROGA JHON</t>
  </si>
  <si>
    <t>PAGO A NOMIN FAJARDO JHONATAN</t>
  </si>
  <si>
    <t>PAGO A NOMIN GARCIA CLAUDIA</t>
  </si>
  <si>
    <t>PAGO A NOMIN AGUILAR WILSON</t>
  </si>
  <si>
    <t>PAGO A NOMIN CORREA MARIA</t>
  </si>
  <si>
    <t>PAGO A NOMIN MARTINEZ EDUAR</t>
  </si>
  <si>
    <t>PAGO A NOMIN MENDEZ BLANCA</t>
  </si>
  <si>
    <t>PAGO A NOMIN SANCHEZ LUIS</t>
  </si>
  <si>
    <t>PAGO A NOMIN ANZOLA LUZ</t>
  </si>
  <si>
    <t>PAGO A NOMIN ORDO?EZ LILI</t>
  </si>
  <si>
    <t>PAGO A NOMIN LOPEZ DAVID</t>
  </si>
  <si>
    <t>PAGO A NOMIN CUERVO VICTOR</t>
  </si>
  <si>
    <t>PAGO A NOMIN CASTIBLANCO STEVE</t>
  </si>
  <si>
    <t>PAGO A NOMIN SANTOS BLANCA</t>
  </si>
  <si>
    <t>PAGO A NOMIN ROJAS MARIO</t>
  </si>
  <si>
    <t>PAGO A NOMIN BERRUECOS RAMIRO</t>
  </si>
  <si>
    <t>PAGO A NOMIN CARRILLO MONICA</t>
  </si>
  <si>
    <t>PAGO A NOMIN CARDENAS RUBIO LU</t>
  </si>
  <si>
    <t>PAGO A NOMIN PAEZ YERSON</t>
  </si>
  <si>
    <t>PAGO A NOMIN PARDO PAOLA</t>
  </si>
  <si>
    <t>PAGO A NOMIN RAMIREZ JOHANA</t>
  </si>
  <si>
    <t>PAGO A NOMIN BARRAGAN WILMAR</t>
  </si>
  <si>
    <t>PAGO A NOMIN LEON BELISARIO</t>
  </si>
  <si>
    <t>PAGO A NOMIN LALINDE JAIME</t>
  </si>
  <si>
    <t>PAGO A NOMIN CABALLERO ERWIN</t>
  </si>
  <si>
    <t>PAGO A NOMIN RIA?O JOSE</t>
  </si>
  <si>
    <t>PAGO A NOMIN ROJAS VICTOR</t>
  </si>
  <si>
    <t>PAGO A NOMIN MORALES MAURICIO</t>
  </si>
  <si>
    <t>PAGO A NOMIN BEJARANO DENYER</t>
  </si>
  <si>
    <t>PAGO A NOMIN CASTILLO JULIO</t>
  </si>
  <si>
    <t>PAGO A NOMIN AVILA EDGAR</t>
  </si>
  <si>
    <t>PAGO A NOMIN CALDERON FELIPE</t>
  </si>
  <si>
    <t>PAGO A NOMIN GALBAN RONALD</t>
  </si>
  <si>
    <t>PAGO A NOMIN PINTO INGRID</t>
  </si>
  <si>
    <t>PAGO A NOMIN MARIN RAMIREZ DEI</t>
  </si>
  <si>
    <t>PAGO A NOMIN ROMERO YESID</t>
  </si>
  <si>
    <t>PAGO A NOMIN GOMEZ HAURY</t>
  </si>
  <si>
    <t>PAGO A NOMIN MIRANDA KELLY</t>
  </si>
  <si>
    <t>PAGO A NOMIN ROBAYO RODRIGO</t>
  </si>
  <si>
    <t>PAGO A NOMIN MORENO IVONNE</t>
  </si>
  <si>
    <t>PAGO A NOMIN POPAYAN ANGELICA</t>
  </si>
  <si>
    <t>PAGO A NOMIN CUELLAR HEIBER</t>
  </si>
  <si>
    <t>PAGO A NOMIN LARRARTE JOHANNA</t>
  </si>
  <si>
    <t>PAGO A NOMIN NAVAS OSCAR</t>
  </si>
  <si>
    <t>PAGO A NOMIN CAICEDO HECTOR</t>
  </si>
  <si>
    <t>PAGO A NOMIN NOGUERA DANIEL</t>
  </si>
  <si>
    <t>PAGO A NOMIN MENDEZ JANETH</t>
  </si>
  <si>
    <t>PAGO A NOMIN VALBUENA JOHN</t>
  </si>
  <si>
    <t>PAGO A NOMIN SEGURA JESUS</t>
  </si>
  <si>
    <t>PAGO A NOMIN HERNANDEZ DAMIAN</t>
  </si>
  <si>
    <t>PAGO A NOMIN VERANO EDGAR</t>
  </si>
  <si>
    <t>PAGO A NOMIN CONDE KARINA</t>
  </si>
  <si>
    <t>PAGO A NOMIN LARA CESAR</t>
  </si>
  <si>
    <t>PAGO A NOMIN SOLANO ALEJANDRO</t>
  </si>
  <si>
    <t>PAGO A NOMIN PEREZ DAYAN</t>
  </si>
  <si>
    <t>PAGO A NOMIN GALINDO GERMAN</t>
  </si>
  <si>
    <t>PAGO A NOMIN URREGO LEONARDO</t>
  </si>
  <si>
    <t>PAGO A NOMIN MARTINEZ YENIFER</t>
  </si>
  <si>
    <t>PAGO A NOMIN SALCEDO MONICA</t>
  </si>
  <si>
    <t>PAGO A NOMIN GUZMAN ARLEY</t>
  </si>
  <si>
    <t>PAGO A NOMIN CUEVAS MILENA</t>
  </si>
  <si>
    <t>PAGO A NOMIN PARRA ROBINSON</t>
  </si>
  <si>
    <t>PAGO A NOMIN SANCHEZ LUZ</t>
  </si>
  <si>
    <t>PAGO A NOMIN RAMOS LUIS</t>
  </si>
  <si>
    <t>PAGO A NOMIN PRIETO MARCO</t>
  </si>
  <si>
    <t>PAGO A NOMIN GOMEZ ANGIE</t>
  </si>
  <si>
    <t>PAGO A NOMIN ANZOLA JOSE</t>
  </si>
  <si>
    <t>PAGO A NOMIN LASO MARIA</t>
  </si>
  <si>
    <t>PAGO A NOMIN PARRA JHAZBLAYDY</t>
  </si>
  <si>
    <t>PAGO A NOMIN DUARTE JAIME</t>
  </si>
  <si>
    <t>PAGO A NOMIN ARTEAGA MICHAEL</t>
  </si>
  <si>
    <t>PAGO A NOMIN UMBARILLA CLAUDIA</t>
  </si>
  <si>
    <t>PAGO A NOMIN VELANDIA WILSON</t>
  </si>
  <si>
    <t>PAGO A NOMIN GUTIERREZ STELLA</t>
  </si>
  <si>
    <t>PAGO A NOMIN PORRAS JOHN</t>
  </si>
  <si>
    <t>PAGO A NOMIN VALENCIA HERLMER</t>
  </si>
  <si>
    <t>PAGO A NOMIN BENAVIDES DIANA</t>
  </si>
  <si>
    <t>PAGO A NOMIN SABALA MARIA</t>
  </si>
  <si>
    <t>PAGO A NOMIN OLIVEROS DAGOBERT</t>
  </si>
  <si>
    <t>PAGO A NOMIN BENAVIDES ANGIE</t>
  </si>
  <si>
    <t>PAGO A NOMIN SANCHEZ HEIVER</t>
  </si>
  <si>
    <t>PAGO A NOMIN SANCHEZ SAMUEL</t>
  </si>
  <si>
    <t>PAGO A NOMIN LUENGAS CARLOS</t>
  </si>
  <si>
    <t>PAGO A NOMIN PE?A PAOLA</t>
  </si>
  <si>
    <t>PAGO A NOMIN CASTILLO RAMIRO</t>
  </si>
  <si>
    <t>PAGO A NOMIN RAMIREZ LEONARDO</t>
  </si>
  <si>
    <t>PAGO A NOMIN RONDON DIANA</t>
  </si>
  <si>
    <t>PAGO A NOMIN MORA JEFFERSON</t>
  </si>
  <si>
    <t>PAGO A NOMIN CASTELLANOS ADRIA</t>
  </si>
  <si>
    <t>PAGO A NOMIN TIQUE JOSE</t>
  </si>
  <si>
    <t>PAGO A NOMIN SANCHEZ OSNAIDER</t>
  </si>
  <si>
    <t>PAGO A NOMIN DIAZ RENSO</t>
  </si>
  <si>
    <t>PAGO A NOMIN BARBOSA CARLOS</t>
  </si>
  <si>
    <t>PAGO A NOMIN RAMIREZ YESID</t>
  </si>
  <si>
    <t>PAGO A NOMIN VARGAS JESUS</t>
  </si>
  <si>
    <t>PAGO A NOMIN BUSTAMANTE PEDRO</t>
  </si>
  <si>
    <t>PAGO A NOMIN RODRIGUEZ GONZALO</t>
  </si>
  <si>
    <t>PAGO A NOMIN RODRIGUEZ YHULI</t>
  </si>
  <si>
    <t>PAGO A NOMIN GONZALEZ JENNIFER</t>
  </si>
  <si>
    <t>PAGO A NOMIN MENDOZA LUIS</t>
  </si>
  <si>
    <t>PAGO A NOMIN MOSQUERA EYDER</t>
  </si>
  <si>
    <t>PAGO A NOMIN SANCHEZ LANCHEROS</t>
  </si>
  <si>
    <t>PAGO A NOMIN PAEZ ROGER</t>
  </si>
  <si>
    <t>PAGO A NOMIN QUEVEDO GENALDO</t>
  </si>
  <si>
    <t>PAGO A NOMIN CALDERON ERIK</t>
  </si>
  <si>
    <t>PAGO A NOMIN MORENO NESTOR</t>
  </si>
  <si>
    <t>PAGO A NOMIN CHAVES KATHERINE</t>
  </si>
  <si>
    <t>PAGO A NOMIN NEMOCON JHON</t>
  </si>
  <si>
    <t>PAGO A NOMIN CARDENAS JAISFER</t>
  </si>
  <si>
    <t>PAGO A NOMIN RODRIGUEZ EDUARDO</t>
  </si>
  <si>
    <t>PAGO A NOMIN MUNOZ LUIS</t>
  </si>
  <si>
    <t>PAGO A NOMIN VERGARA YON</t>
  </si>
  <si>
    <t>PAGO A NOMIN CAMACHO ALEN</t>
  </si>
  <si>
    <t>PAGO A NOMIN FALON JOHN</t>
  </si>
  <si>
    <t>PAGO A NOMIN LEIVA JHON</t>
  </si>
  <si>
    <t>PAGO A NOMIN ALMANZA DANIEL</t>
  </si>
  <si>
    <t>PAGO A NOMIN CEDE?O LEONARDO</t>
  </si>
  <si>
    <t>PAGO A NOMIN RICO NELSON</t>
  </si>
  <si>
    <t>PAGO A NOMIN SANCHEZ LEYDON</t>
  </si>
  <si>
    <t>PAGO A NOMIN SALAZAR RAUL</t>
  </si>
  <si>
    <t>PAGO A NOMIN BARRETO NIDIA</t>
  </si>
  <si>
    <t>PAGO A NOMIN GUITIERREZ ODICA</t>
  </si>
  <si>
    <t>PAGO A NOMIN ROA HERNAN</t>
  </si>
  <si>
    <t>PAGO A NOMIN SIERRA JENNY</t>
  </si>
  <si>
    <t>PAGO A NOMIN DUARTE YEISSON</t>
  </si>
  <si>
    <t>PAGO A NOMIN JIMENEZ JARLIN</t>
  </si>
  <si>
    <t>PAGO A NOMIN SANCHEZ JOHN</t>
  </si>
  <si>
    <t>PAGO A NOMIN VANEGAS JOHANNA</t>
  </si>
  <si>
    <t>PAGO A NOMIN NI?O BLANCA</t>
  </si>
  <si>
    <t>PAGO A NOMIN OVIEDO PEDRO</t>
  </si>
  <si>
    <t>PAGO A NOMIN VELANDIA AUGUSTO</t>
  </si>
  <si>
    <t>PAGO A NOMIN VELASQUEZ ELIUD</t>
  </si>
  <si>
    <t>PAGO A NOMIN GOMEZ JEISSON</t>
  </si>
  <si>
    <t>PAGO A NOMIN AYALA GERARDO</t>
  </si>
  <si>
    <t>PAGO A NOMIN CARDONA EDWIN</t>
  </si>
  <si>
    <t>PAGO A NOMIN BULDIN DARIO</t>
  </si>
  <si>
    <t>PAGO A NOMIN UJUETA GREACE</t>
  </si>
  <si>
    <t>PAGO A NOMIN LANCHEROS FABIO</t>
  </si>
  <si>
    <t>PAGO A NOMIN PEREZ HAROL</t>
  </si>
  <si>
    <t>PAGO A NOMIN GIL CARLOS</t>
  </si>
  <si>
    <t>PAGO A NOMIN RODRIGUEZ WILLY</t>
  </si>
  <si>
    <t>PAGO A NOMIN MIRANDA JOSE</t>
  </si>
  <si>
    <t>PAGO A NOMIN TORO LEIDY</t>
  </si>
  <si>
    <t>PAGO A NOMIN BOHORQUEZ BRAYAN</t>
  </si>
  <si>
    <t>PAGO A NOMIN DUQUE EDIS</t>
  </si>
  <si>
    <t>PAGO A NOMIN PUENTES IVAN</t>
  </si>
  <si>
    <t>PAGO A NOMIN MEJIA BRAYAN</t>
  </si>
  <si>
    <t>PAGO A NOMIN DELGADILLO NOHORA</t>
  </si>
  <si>
    <t>PAGO A NOMIN PEREZ DAVID</t>
  </si>
  <si>
    <t>PAGO A NOMIN PALACIO JHON</t>
  </si>
  <si>
    <t>PAGO A NOMIN RAMIREZ JHOAN</t>
  </si>
  <si>
    <t>PAGO A NOMIN VARGAS YEIMY</t>
  </si>
  <si>
    <t>PAGO A NOMIN CIRO FRANCISCO</t>
  </si>
  <si>
    <t>PAGO A NOMIN AFRICANO JOSE</t>
  </si>
  <si>
    <t>PAGO A NOMIN DE CARCAMO</t>
  </si>
  <si>
    <t>PAGO A NOMIN SIERRA EDWIN</t>
  </si>
  <si>
    <t>PAGO A NOMIN VELASQUEZ HENRY</t>
  </si>
  <si>
    <t>PAGO A NOMIN BOLA?OS JONATHAN</t>
  </si>
  <si>
    <t>PAGO A NOMIN FAJARDO ENRIQUE</t>
  </si>
  <si>
    <t>PAGO A NOMIN ROJAS NELSON</t>
  </si>
  <si>
    <t>PAGO A NOMIN GARCIA ISAAC</t>
  </si>
  <si>
    <t>PAGO A NOMIN DATIVA JAIME</t>
  </si>
  <si>
    <t>PAGO A NOMIN ROBAYO GILDARDO</t>
  </si>
  <si>
    <t>PAGO A NOMIN QUINTERO JOSE</t>
  </si>
  <si>
    <t>PAGO A NOMIN SACHICA LUDGARDY</t>
  </si>
  <si>
    <t>PAGO A NOMIN CASTRO JUAN</t>
  </si>
  <si>
    <t>PAGO A NOMIN GUILLERMO VICTOR</t>
  </si>
  <si>
    <t>PAGO A NOMIN LEON NOLBERTO</t>
  </si>
  <si>
    <t>PAGO A NOMIN PEREZ YOSIMAR</t>
  </si>
  <si>
    <t>PAGO A NOMIN SUAREZ JOHAN</t>
  </si>
  <si>
    <t>PAGO A NOMIN PASTO KEVIN</t>
  </si>
  <si>
    <t>PAGO A NOMIN RIASCOS JOSE</t>
  </si>
  <si>
    <t>PAGO A NOMIN VARGAS LAURA</t>
  </si>
  <si>
    <t>PAGO A NOMIN CABALLERO LUIS</t>
  </si>
  <si>
    <t>PAGO A NOMIN PINEDA DAIRO</t>
  </si>
  <si>
    <t>PAGO A NOMIN ATENCIA LEDIS</t>
  </si>
  <si>
    <t>PAGO A NOMIN GUTIERREZ MERVIN</t>
  </si>
  <si>
    <t>PAGO A NOMIN SOLER SIMON</t>
  </si>
  <si>
    <t>PAGO A NOMIN JOYA OLGA</t>
  </si>
  <si>
    <t>PAGO A NOMIN BAQUERO HARBEY</t>
  </si>
  <si>
    <t>PAGO A NOMIN RODRIGUEZ DIEGO</t>
  </si>
  <si>
    <t>PAGO A NOMIN CORTES CARLOS</t>
  </si>
  <si>
    <t>PAGO A NOMIN CAPERA SANDRA</t>
  </si>
  <si>
    <t>PAGO A NOMIN SALAMANCA MARIBEL</t>
  </si>
  <si>
    <t>PAGO A NOMIN GARNICA NILSON</t>
  </si>
  <si>
    <t>PAGO A NOMIN ESPINOSA DIANA</t>
  </si>
  <si>
    <t>PAGO A NOMIN ESCOBAR ELVIS</t>
  </si>
  <si>
    <t>PAGO A NOMIN PI?EROS MORIS</t>
  </si>
  <si>
    <t>PAGO A NOMIN VELASQUEZ JOHAN</t>
  </si>
  <si>
    <t>PAGO A NOMIN SHORT EDGAR</t>
  </si>
  <si>
    <t>PAGO A NOMIN CELIS EDWIN</t>
  </si>
  <si>
    <t>PAGO A NOMIN ZAMORA ELKIN</t>
  </si>
  <si>
    <t>PAGO A NOMIN PUELLO IRLING</t>
  </si>
  <si>
    <t>PAGO A NOMIN ARDILA JOSE</t>
  </si>
  <si>
    <t>PAGO A NOMIN OLMOS DIVANIEL</t>
  </si>
  <si>
    <t>PAGO A NOMIN ROA JAIME</t>
  </si>
  <si>
    <t>PAGO A NOMIN GOMEZ INGRID</t>
  </si>
  <si>
    <t>PAGO A NOMIN PABON JULIAN</t>
  </si>
  <si>
    <t>PAGO A NOMIN LANDAZURI ANDRES</t>
  </si>
  <si>
    <t>PAGO A NOMIN DIAZ BLANCA</t>
  </si>
  <si>
    <t>PAGO A NOMIN REY ARMANDO</t>
  </si>
  <si>
    <t>PAGO A NOMIN GARCIA SHIRLY</t>
  </si>
  <si>
    <t>PAGO A NOMIN SIABATO JORGE</t>
  </si>
  <si>
    <t>PAGO A NOMIN LASCARRO JHON</t>
  </si>
  <si>
    <t>PAGO A NOMIN OSORIO ADRIANA</t>
  </si>
  <si>
    <t>PAGO A NOMIN SALAZAR MAURICIO</t>
  </si>
  <si>
    <t>PAGO A NOMIN PE?A SEGUNDO</t>
  </si>
  <si>
    <t>PAGO A NOMIN QUIMBAYA JHON</t>
  </si>
  <si>
    <t>PAGO A NOMIN COBOS JONATHAN</t>
  </si>
  <si>
    <t>PAGO A NOMIN RAMOS ALFREDO</t>
  </si>
  <si>
    <t>PAGO A NOMIN ANGULO ABEL</t>
  </si>
  <si>
    <t>PAGO A NOMIN RODRIGUEZ JUAN</t>
  </si>
  <si>
    <t>PAGO A NOMIN SALAMANCA MARTHA</t>
  </si>
  <si>
    <t>PAGO A NOMIN PARDO JANET</t>
  </si>
  <si>
    <t>PAGO A NOMIN AVELLANEDA CLAUDI</t>
  </si>
  <si>
    <t>PAGO A NOMIN PULIDO CARLOS</t>
  </si>
  <si>
    <t>PAGO A NOMIN VALDERRAMA JHONAT</t>
  </si>
  <si>
    <t>PAGO A NOMIN SEQUEDA MARCO</t>
  </si>
  <si>
    <t>PAGO A NOMIN GARCIA HASEN</t>
  </si>
  <si>
    <t>PAGO A NOMIN NAVAS JORGE</t>
  </si>
  <si>
    <t>PAGO A NOMIN MARIN FABIO</t>
  </si>
  <si>
    <t>PAGO A NOMIN RODRIGUEZ NELSON</t>
  </si>
  <si>
    <t>PAGO A NOMIN GUZMAN DIANA</t>
  </si>
  <si>
    <t>PAGO A NOMIN CADENA DURLANDI</t>
  </si>
  <si>
    <t>PAGO A NOMIN SOTELO FABIAN</t>
  </si>
  <si>
    <t>PAGO A NOMIN BERNAL JHON</t>
  </si>
  <si>
    <t>PAGO A NOMIN HURTADO VALENTINA</t>
  </si>
  <si>
    <t>PAGO A NOMIN TACUMA LISETH</t>
  </si>
  <si>
    <t>PAGO A NOMIN TSUCHIYA LUIS</t>
  </si>
  <si>
    <t>PAGO A NOMIN MENDOZA TOMAS</t>
  </si>
  <si>
    <t>PAGO A NOMIN RAMIREZ JUAN</t>
  </si>
  <si>
    <t>PAGO A NOMIN MORENO ELVER</t>
  </si>
  <si>
    <t>PAGO A NOMIN NIETO NICOLAS</t>
  </si>
  <si>
    <t>PAGO A NOMIN BECERRA JUAN</t>
  </si>
  <si>
    <t>PAGO A NOMIN PEREZ LIBY</t>
  </si>
  <si>
    <t>PAGO A NOMIN PEPIN CARLOS</t>
  </si>
  <si>
    <t>PAGO A NOMIN SEGURA BRAYAN</t>
  </si>
  <si>
    <t>PAGO A NOMIN CUADRADO STELLA</t>
  </si>
  <si>
    <t>PAGO A NOMIN CALDERON EDICSON</t>
  </si>
  <si>
    <t>PAGO A NOMIN CASTELLANO ASTRID</t>
  </si>
  <si>
    <t>PAGO A NOMIN IZQUIERDO ANTONIO</t>
  </si>
  <si>
    <t>PAGO A NOMIN GARAVITO FREDY</t>
  </si>
  <si>
    <t>PAGO A NOMIN MU?OZ CARLOS</t>
  </si>
  <si>
    <t>PAGO A NOMIN ORTIZ LUIS</t>
  </si>
  <si>
    <t>PAGO A NOMIN FORERO MANRIQUE R</t>
  </si>
  <si>
    <t>PAGO A NOMIN CASTRO ANDRES</t>
  </si>
  <si>
    <t>PAGO A NOMIN RAMIREZ LUIS</t>
  </si>
  <si>
    <t>PAGO A NOMIN MAYORGA JUAN</t>
  </si>
  <si>
    <t>PAGO A NOMIN MARTINEZ JOHN</t>
  </si>
  <si>
    <t>PAGO A NOMIN FIERRO DUBAN</t>
  </si>
  <si>
    <t>PAGO A NOMIN MALAGON HELVIS</t>
  </si>
  <si>
    <t>PAGO A NOMIN AGUDELO YEFERSON</t>
  </si>
  <si>
    <t>PAGO A NOMIN SUAREZ RODRIGO</t>
  </si>
  <si>
    <t>PAGO A NOMIN HUERTAS CHISTIAN</t>
  </si>
  <si>
    <t>PAGO A NOMIN POVEDA DAVID</t>
  </si>
  <si>
    <t>PAGO A NOMIN MERCHAN LUIS</t>
  </si>
  <si>
    <t>PAGO A NOMIN CORREALES JAVIER</t>
  </si>
  <si>
    <t>PAGO A NOMIN MANRIQUE JAIRO</t>
  </si>
  <si>
    <t>PAGO A NOMIN PACHECO FREDY</t>
  </si>
  <si>
    <t>PAGO A NOMIN PINILLA LUISA</t>
  </si>
  <si>
    <t>PAGO A NOMIN CARDENAS EDGAR</t>
  </si>
  <si>
    <t>PAGO A NOMIN VILLALBA RUDYS</t>
  </si>
  <si>
    <t>PAGO A NOMIN VERGARA OSCAR</t>
  </si>
  <si>
    <t>PAGO A NOMIN EVANGELISTA ALEXY</t>
  </si>
  <si>
    <t>PAGO A NOMIN CA?ON WILLIAM</t>
  </si>
  <si>
    <t>PAGO A NOMIN CUERVO ELVIA</t>
  </si>
  <si>
    <t>PAGO A NOMIN CRUZ HAROLD</t>
  </si>
  <si>
    <t>PAGO A NOMIN BARRETO YULI</t>
  </si>
  <si>
    <t>PAGO A NOMIN PARRA JAVIER</t>
  </si>
  <si>
    <t>PAGO A NOMIN HURTADO YARA</t>
  </si>
  <si>
    <t>PAGO A NOMIN TAFUR EDWIN</t>
  </si>
  <si>
    <t>PAGO A NOMIN TUNUBALA DANIEL</t>
  </si>
  <si>
    <t>PAGO A NOMIN SEGURA JORGE</t>
  </si>
  <si>
    <t>PAGO A NOMIN GONZALEZ JONATHAN</t>
  </si>
  <si>
    <t>PAGO A NOMIN RODRIGUEZ JORGE</t>
  </si>
  <si>
    <t>PAGO A NOMIN HERNANDEZ DANA</t>
  </si>
  <si>
    <t>PAGO A NOMIN PALACIO LUIS</t>
  </si>
  <si>
    <t>PAGO A NOMIN QUINTIN WILSON</t>
  </si>
  <si>
    <t>PAGO A NOMIN GUTIERREZ MARIO</t>
  </si>
  <si>
    <t>PAGO A NOMIN ZABALETA LILI</t>
  </si>
  <si>
    <t>PAGO A NOMIN AMAYA DAYANA</t>
  </si>
  <si>
    <t>PAGO A NOMIN MOTTA JOSE</t>
  </si>
  <si>
    <t>PAGO A NOMIN OSPINA JONHS</t>
  </si>
  <si>
    <t>PAGO A NOMIN OVIEDO EVELYN</t>
  </si>
  <si>
    <t>PAGO A NOMIN BUITRAGO JAMES</t>
  </si>
  <si>
    <t>PAGO A NOMIN JULIO DAMIAN</t>
  </si>
  <si>
    <t>PAGO A NOMIN VILLAZON IVAN</t>
  </si>
  <si>
    <t>PAGO A NOMIN SOTO JUAN</t>
  </si>
  <si>
    <t>PAGO A NOMIN HUERTAS JOHANA</t>
  </si>
  <si>
    <t>PAGO A NOMIN ROMERO FERNANDO</t>
  </si>
  <si>
    <t>PAGO A NOMIN TESILLO CARLOS</t>
  </si>
  <si>
    <t>PAGO A NOMIN PARRA LUZ</t>
  </si>
  <si>
    <t>PAGO A NOMIN SOTO NIYIRET</t>
  </si>
  <si>
    <t>PAGO A NOMIN GUZMAN HELBERT</t>
  </si>
  <si>
    <t>PAGO A NOMIN PEREZ YANETH</t>
  </si>
  <si>
    <t>PAGO A NOMIN COLLAZOS ALFONSO</t>
  </si>
  <si>
    <t>PAGO A NOMIN AVILA JENNYFER</t>
  </si>
  <si>
    <t>PAGO A NOMIN ANGEL CORTES GERS</t>
  </si>
  <si>
    <t>PAGO A NOMIN TELLEZ WILMER</t>
  </si>
  <si>
    <t>PAGO A NOMIN LOPEZ LINA</t>
  </si>
  <si>
    <t>PAGO A NOMIN LUQUERNA MIGUEL</t>
  </si>
  <si>
    <t>PAGO A NOMIN SANCHEZ EVELIO</t>
  </si>
  <si>
    <t>PAGO A NOMIN NAVAS ODALYS</t>
  </si>
  <si>
    <t>PAGO A NOMIN BLANCO NICOLAS AN</t>
  </si>
  <si>
    <t>PAGO A NOMIN NEUQUE PAOLA</t>
  </si>
  <si>
    <t>PAGO A NOMIN MENDEZ HEIDY</t>
  </si>
  <si>
    <t>PAGO A NOMIN MILLAN JOHN</t>
  </si>
  <si>
    <t>PAGO A NOMIN CARDENAS CARLOS</t>
  </si>
  <si>
    <t>PAGO A NOMIN MORENO JUAN</t>
  </si>
  <si>
    <t>PAGO A NOMIN RODRIGUEZ JOHANT</t>
  </si>
  <si>
    <t>PAGO A NOMIN HERNANDEZ GLADYS</t>
  </si>
  <si>
    <t>PAGO A NOMIN VASQUEZ VICTOR</t>
  </si>
  <si>
    <t>PAGO A NOMIN FLOREZ JHON</t>
  </si>
  <si>
    <t>PAGO A NOMIN MADERO JHOSMAN</t>
  </si>
  <si>
    <t>PAGO A NOMIN ESPITIA NANCY</t>
  </si>
  <si>
    <t>PAGO A NOMIN MALAGON HERNAN</t>
  </si>
  <si>
    <t>PAGO A NOMIN PORRAS WILLINTON</t>
  </si>
  <si>
    <t>PAGO A NOMIN GONZALEZ LEOPOLDO</t>
  </si>
  <si>
    <t>PAGO A NOMIN ARIAS CAMILO</t>
  </si>
  <si>
    <t>PAGO A NOMIN MOGOLLON ERIKA</t>
  </si>
  <si>
    <t>PAGO A NOMIN CASTRO KAREN</t>
  </si>
  <si>
    <t>PAGO A NOMIN GARZON OSCAR</t>
  </si>
  <si>
    <t>PAGO A NOMIN RUIZ EDGAR</t>
  </si>
  <si>
    <t>PAGO A NOMIN RIOS CRISTHIAN</t>
  </si>
  <si>
    <t>PAGO A NOMIN CAMACHO JOHN</t>
  </si>
  <si>
    <t>PAGO A NOMIN PEREZ DEISY</t>
  </si>
  <si>
    <t>PAGO A NOMIN ARCILA MARIA</t>
  </si>
  <si>
    <t>PAGO A NOMIN LANCHEROS HUGO</t>
  </si>
  <si>
    <t>PAGO A NOMIN NI?O EDWIN</t>
  </si>
  <si>
    <t>PAGO A NOMIN MATEUS EDWIN</t>
  </si>
  <si>
    <t>PAGO A NOMIN CASTELLANOS CARLO</t>
  </si>
  <si>
    <t>PAGO A NOMIN GAMBA JERSON</t>
  </si>
  <si>
    <t>PAGO A NOMIN QUINTERO MARIA</t>
  </si>
  <si>
    <t>PAGO A NOMIN RUGE RICARDO</t>
  </si>
  <si>
    <t>PAGO A NOMIN GOMEZ AROCA ROSA</t>
  </si>
  <si>
    <t>PAGO A NOMIN GOMEZ OSCAR</t>
  </si>
  <si>
    <t>PAGO A NOMIN GARCIA WILSON</t>
  </si>
  <si>
    <t>PAGO A NOMIN RAMIREZ CARLOS</t>
  </si>
  <si>
    <t>PAGO A NOMIN LASCARRO EDINSON</t>
  </si>
  <si>
    <t>PAGO A NOMIN MENDEZ CRISTIAN</t>
  </si>
  <si>
    <t>PAGO A NOMIN ACU?A ALVARO</t>
  </si>
  <si>
    <t>PAGO A NOMIN CARDE?O ALEXANDER</t>
  </si>
  <si>
    <t>PAGO A NOMIN LOMBANA ANGELA</t>
  </si>
  <si>
    <t>PAGO A NOMIN CARO VICTOR</t>
  </si>
  <si>
    <t>PAGO A NOMIN SARMIENTO FREIDIS</t>
  </si>
  <si>
    <t>PAGO A NOMIN CASTELLANOS MARIA</t>
  </si>
  <si>
    <t>PAGO A NOMIN DINAS NICOLE</t>
  </si>
  <si>
    <t>PAGO A NOMIN BOMBITA ALBA</t>
  </si>
  <si>
    <t>PAGO A NOMIN CUESTA CRISTIAM</t>
  </si>
  <si>
    <t>PAGO A NOMIN OCAMPO HEINER</t>
  </si>
  <si>
    <t>PAGO A NOMIN RODRIGUEZ CONRADO</t>
  </si>
  <si>
    <t>PAGO A NOMIN RIOS NELSON</t>
  </si>
  <si>
    <t>PAGO A NOMIN QUINTERO KEVIN</t>
  </si>
  <si>
    <t>PAGO A NOMIN OSORIO JENIT</t>
  </si>
  <si>
    <t>PAGO A NOMIN GRANADOS LUZ</t>
  </si>
  <si>
    <t>PAGO A NOMIN ROMERO MARIO</t>
  </si>
  <si>
    <t>PAGO A NOMIN ALDANA HAIDER</t>
  </si>
  <si>
    <t>PAGO A NOMIN PERDOMO RAUL</t>
  </si>
  <si>
    <t>PAGO A NOMIN RINCON LEONARDO</t>
  </si>
  <si>
    <t>PAGO A NOMIN PEREA YAIR</t>
  </si>
  <si>
    <t>PAGO A NOMIN GALINDO SINDY</t>
  </si>
  <si>
    <t>PAGO A NOMIN DITTA YOLADIS</t>
  </si>
  <si>
    <t>PAGO A NOMIN JARA JOSE</t>
  </si>
  <si>
    <t>PAGO A NOMIN GRAS LORENA</t>
  </si>
  <si>
    <t>PAGO A NOMIN SALGADO JEISSON</t>
  </si>
  <si>
    <t>PAGO A NOMIN MORENO SANDRA</t>
  </si>
  <si>
    <t>PAGO A NOMIN DAZA MANUEL</t>
  </si>
  <si>
    <t>PAGO A NOMIN SEGURA ANGIE</t>
  </si>
  <si>
    <t>PAGO A NOMIN SALCEDO JHON</t>
  </si>
  <si>
    <t>PAGO A NOMIN VELOZA JONATAN</t>
  </si>
  <si>
    <t>PAGO A NOMIN ROMERO ALEXANDRA</t>
  </si>
  <si>
    <t>PAGO A NOMIN GROSSO WILLIAM</t>
  </si>
  <si>
    <t>PAGO A NOMIN RODRIGUEZ JULIET</t>
  </si>
  <si>
    <t>PAGO A NOMIN RINCON MIGUEL</t>
  </si>
  <si>
    <t>PAGO A NOMIN BARBOSA VIVIAN</t>
  </si>
  <si>
    <t>PAGO A NOMIN VALETA VICTOR</t>
  </si>
  <si>
    <t>PAGO A NOMIN CUERO INGRY</t>
  </si>
  <si>
    <t>PAGO A NOMIN VELOZA JOHNNY</t>
  </si>
  <si>
    <t>PAGO A NOMIN PALOMEQUE JHON</t>
  </si>
  <si>
    <t>PAGO A NOMIN MEJIA MIRIAM</t>
  </si>
  <si>
    <t>PAGO A NOMIN CASTRO JOSE</t>
  </si>
  <si>
    <t>PAGO A NOMIN BAEZ CARLOS</t>
  </si>
  <si>
    <t>PAGO A NOMIN URREGO JOSE</t>
  </si>
  <si>
    <t>PAGO A NOMIN MARENTES NELSON</t>
  </si>
  <si>
    <t>PAGO A NOMIN RAMIREZ DIEGO</t>
  </si>
  <si>
    <t>PAGO A NOMIN AMAYA WILLIAM</t>
  </si>
  <si>
    <t>PAGO A NOMIN CUESTA JHON</t>
  </si>
  <si>
    <t>PAGO A NOMIN SOLER JOSE</t>
  </si>
  <si>
    <t>PAGO A NOMIN LADINO JAIME</t>
  </si>
  <si>
    <t>PAGO NO APLICADO GUZMAN ARLEY</t>
  </si>
  <si>
    <t>PAGO DE PROV EDITORIAL EL TIE</t>
  </si>
  <si>
    <t>PAGO A PROV SEGUROS GENERALES</t>
  </si>
  <si>
    <t>PAGO A NOMIN RAMIREZ HINESTROZ</t>
  </si>
  <si>
    <t>PAGO A NOMIN RAMIREZ OLAYA EDW</t>
  </si>
  <si>
    <t>PAGO A NOMIN SEMANATE SEPULVED</t>
  </si>
  <si>
    <t>PAGO A NOMIN ARIZA VERGARA DOU</t>
  </si>
  <si>
    <t>PAGO A NOMIN IBA?EZ ORJUELA OM</t>
  </si>
  <si>
    <t>PAGO A NOMIN PEREZ LAMBERTINO</t>
  </si>
  <si>
    <t>PAGO A NOMIN ROJO RAMIREZ MIGU</t>
  </si>
  <si>
    <t>PAGO A NOMIN ZULUAGA MENDOZA M</t>
  </si>
  <si>
    <t>PAGO A NOMIN PINEDA  DIANA CAR</t>
  </si>
  <si>
    <t>PAGO A NOMIN SANCHEZ CALDERON</t>
  </si>
  <si>
    <t>PAGO A NOMIN SANCHEZ SANTOS JE</t>
  </si>
  <si>
    <t>PAGO A NOMIN PRIETO RODRIGUEZ</t>
  </si>
  <si>
    <t>PAGO A NOMIN CAICEDO POLANCO S</t>
  </si>
  <si>
    <t>PAGO A NOMIN SALGADO NI?O JAIR</t>
  </si>
  <si>
    <t>PAGO A NOMIN ACU?A ESCOBAR JOS</t>
  </si>
  <si>
    <t>PAGO A PROV CUMMINS DE LOS AND</t>
  </si>
  <si>
    <t>PAGO A PROV BANCO DAVIVIENDA</t>
  </si>
  <si>
    <t>PAGO A NOMIN LADINO MALAVER YO</t>
  </si>
  <si>
    <t>PAGO NO APLICADO FIDEICOMISO A</t>
  </si>
  <si>
    <t>PAGO NO APLICADO LADINO MALAVE</t>
  </si>
  <si>
    <t>PAGO A PROV CARLOS JULIO CASTE</t>
  </si>
  <si>
    <t>PAGO A PROV TECNI CONTROL FUMI</t>
  </si>
  <si>
    <t>PAGO A PROV HOREB CONSULTORES</t>
  </si>
  <si>
    <t>PAGO A PROV TIRADO JARAMILLO J</t>
  </si>
  <si>
    <t>PAGO A PROV GRIJALBA PARRA DIA</t>
  </si>
  <si>
    <t>PAGO A PROV SERVICIOS INTEGRAL</t>
  </si>
  <si>
    <t>PAGO A PROV AUTO GRANDE SA</t>
  </si>
  <si>
    <t>PAGO A PROV SBS SEGUROS COLOMB</t>
  </si>
  <si>
    <t>PAGO A PROV ASOBANCARIA</t>
  </si>
  <si>
    <t>PAGO A PROV TOMAS SALVADOR MEN</t>
  </si>
  <si>
    <t>PAGO A PROV BELTRAN MARTINEZ R</t>
  </si>
  <si>
    <t>PAGO NO APLICADO JIMENEZ MALAG</t>
  </si>
  <si>
    <t>PAGO NO APLICADO INVERSIONES N</t>
  </si>
  <si>
    <t>PAGO NO APLICADO SOLINDUTEC SA</t>
  </si>
  <si>
    <t>PAGO NO APLICADO FERRETERIA BR</t>
  </si>
  <si>
    <t>PAGO NO APLICADO CUMMINS DE LO</t>
  </si>
  <si>
    <t>PAGO NO APLICADO SERVICIOS INT</t>
  </si>
  <si>
    <t>PAGO NO APLICADO SAQUIRSAL Y C</t>
  </si>
  <si>
    <t>PAGO A PROV IMPATA RESTREPO DI</t>
  </si>
  <si>
    <t>PAGO A PROV FANALCA SA</t>
  </si>
  <si>
    <t>PAGO A PROV EMPRESA DE MEDICIN</t>
  </si>
  <si>
    <t>PAGO A PROV PROMOCALI</t>
  </si>
  <si>
    <t>PAGO A PROV ING Y SERV ESPECIA</t>
  </si>
  <si>
    <t>PAGO A PROV GO FOR ADVISORS SA</t>
  </si>
  <si>
    <t>PAGO A PROV NAVITRANS COMERCIA</t>
  </si>
  <si>
    <t>PAGO A PROV OUTSELLING SAS</t>
  </si>
  <si>
    <t>PAGO A PROV OXIGENOS DE COLOMB</t>
  </si>
  <si>
    <t>PAGO A PROV IMPORTADORA KOREA</t>
  </si>
  <si>
    <t>PAGO A PROV HELICOIL LTDA</t>
  </si>
  <si>
    <t>PAGO A PROV AMERICAN WELDING S</t>
  </si>
  <si>
    <t>PAGO A PROV MUNEVAR ABOGADOS S</t>
  </si>
  <si>
    <t>PAGO A PROV CAFTL SAS</t>
  </si>
  <si>
    <t>PAGO A PROV HERNANDO DE JESUS</t>
  </si>
  <si>
    <t>PAGO A NOMIN APREZA MATOS KELL</t>
  </si>
  <si>
    <t>PAGO A NOMIN RODRIGUEZ ROA CRI</t>
  </si>
  <si>
    <t>PAGO A NOMIN NAVARRO CONDE DID</t>
  </si>
  <si>
    <t>PAGO A NOMIN DUARTE QUINTERO K</t>
  </si>
  <si>
    <t>PAGO A NOMIN MOLINA TORRES JAI</t>
  </si>
  <si>
    <t>PAGO A NOMIN GIL MAHECHA LUIS</t>
  </si>
  <si>
    <t>PAGO A NOMIN MILAGUY SABOYA RI</t>
  </si>
  <si>
    <t>PAGO A NOMIN CORONADO CHIRINO</t>
  </si>
  <si>
    <t>PAGO A NOMIN SOLANO MANCILLA W</t>
  </si>
  <si>
    <t>PAGO A NOMIN VILLA RAMIREZ GEI</t>
  </si>
  <si>
    <t>PAGO A NOMIN CAMPAZ GONZALEZ M</t>
  </si>
  <si>
    <t>PAGO A NOMIN VALLECILLA PRECIA</t>
  </si>
  <si>
    <t>PAGO A NOMIN TENORIO JHON KENE</t>
  </si>
  <si>
    <t>PAGO A NOMIN CAMELO  MIRIAM CL</t>
  </si>
  <si>
    <t>PAGO A NOMIN BARRERA VARGAS HA</t>
  </si>
  <si>
    <t>PAGO A NOMIN GOMEZ CARDONA AND</t>
  </si>
  <si>
    <t>PAGO A NOMIN PEREZ CARDOZO ERI</t>
  </si>
  <si>
    <t>PAGO A NOMIN ACHITO CAISAMO JU</t>
  </si>
  <si>
    <t>PAGO A NOMIN LEMUS VANEGAS IRA</t>
  </si>
  <si>
    <t>PAGO A NOMIN GONZALEZ LOPEZ MI</t>
  </si>
  <si>
    <t>PAGO A NOMIN BALLESTEROS BASIL</t>
  </si>
  <si>
    <t>PAGO A NOMIN CASTRO PI?EROS JU</t>
  </si>
  <si>
    <t>PAGO A NOMIN VALENCIA SALAZAR</t>
  </si>
  <si>
    <t>PAGO A NOMIN ZAMUDIO GOMEZ CAR</t>
  </si>
  <si>
    <t>PAGO A NOMIN RUIZ SANCHEZ SAND</t>
  </si>
  <si>
    <t>PAGO A NOMIN PARRA PE?A SANDRA</t>
  </si>
  <si>
    <t>PAGO A NOMIN SALAZAR CASTIBLAN</t>
  </si>
  <si>
    <t>PAGO A NOMIN MARTINEZ QUINTO M</t>
  </si>
  <si>
    <t>PAGO A NOMIN BARRETO LOPEZ DUV</t>
  </si>
  <si>
    <t>PAGO A NOMIN RODRIGUEZ ORTIZ W</t>
  </si>
  <si>
    <t>PAGO A NOMIN VILLA ARIZA YENIR</t>
  </si>
  <si>
    <t>PAGO A NOMIN SANTANA RAIGOSO C</t>
  </si>
  <si>
    <t>PAGO A NOMIN PINZON APONTE NEL</t>
  </si>
  <si>
    <t>PAGO A NOMIN VALLE PEREZ JAILE</t>
  </si>
  <si>
    <t>PAGO A NOMIN RODRIGUEZ ARIAS W</t>
  </si>
  <si>
    <t>PAGO A NOMIN ABRIL PAEZ MIGUEL</t>
  </si>
  <si>
    <t>PAGO A NOMIN PINTO NU?EZ TOMAS</t>
  </si>
  <si>
    <t>PAGO A NOMIN AVILA SILVA IAN S</t>
  </si>
  <si>
    <t>PAGO A NOMIN BATECA PABON YESI</t>
  </si>
  <si>
    <t>PAGO A NOMIN JAMAICA JOHN</t>
  </si>
  <si>
    <t>PAGO A NOMIN MONTA?O TRIVI?O H</t>
  </si>
  <si>
    <t>PAGO A NOMIN ALONSO ROMERO JOS</t>
  </si>
  <si>
    <t>PAGO A PROV PACARIBE</t>
  </si>
  <si>
    <t>PAGO EN EFEC CALDERON   ANDRES</t>
  </si>
  <si>
    <t>PAGO A PROV UNIKA HOTELS COPR</t>
  </si>
  <si>
    <t>PAGO A PROV DIRECCION DISTRITA</t>
  </si>
  <si>
    <t>PAGO A NOMIN VASQUEZ PINTO DAV</t>
  </si>
  <si>
    <t>PAGO A NOMIN GONZALEZ RUIZ AUD</t>
  </si>
  <si>
    <t>PAGO A NOMIN PABON BOHORQUEZ J</t>
  </si>
  <si>
    <t>PAGO A NOMIN GASCA HERRERA ALE</t>
  </si>
  <si>
    <t>PAGO A NOMIN CASTILLO RIOS WIL</t>
  </si>
  <si>
    <t>PAGO A NOMIN HACHITO PATRON OS</t>
  </si>
  <si>
    <t>ABONO DESEMBOLSO DE CREDITO</t>
  </si>
  <si>
    <t>DESEMBOLSO</t>
  </si>
  <si>
    <t>REVERSION PAGO</t>
  </si>
  <si>
    <t>PAGO A NOMIN VILLAMIL CELY RON</t>
  </si>
  <si>
    <t>PAGO A NOMIN BRACHO SOTO DAYAN</t>
  </si>
  <si>
    <t>PAGO A NOMIN PIEDRAHITA LOPEZ</t>
  </si>
  <si>
    <t>PAGO A NOMIN CUECHE SOTO PEDRO</t>
  </si>
  <si>
    <t>PAGO A NOMIN RENGIFO MAHECHA C</t>
  </si>
  <si>
    <t>PAGO A NOMIN QUI?ONES DURAN CA</t>
  </si>
  <si>
    <t>PAGO A NOMIN JIMENEZ MERCHAN L</t>
  </si>
  <si>
    <t>PAGO A NOMIN PALOMINO MARQUEZ</t>
  </si>
  <si>
    <t>PAGO A NOMIN DIAZ MORALES MARI</t>
  </si>
  <si>
    <t>PAGO A NOMIN MARTINEZ BELE?O A</t>
  </si>
  <si>
    <t>PAGO A NOMIN RODRIGUEZ MARTINE</t>
  </si>
  <si>
    <t>PAGO A NOMIN DIAZ COLINA NORWI</t>
  </si>
  <si>
    <t>PAGO A NOMIN SILVA RAMIREZ DUV</t>
  </si>
  <si>
    <t>PAGO A NOMIN ROSAS ORTIZ JORGE</t>
  </si>
  <si>
    <t>PAGO A NOMIN GRAJALES RAMIREZ</t>
  </si>
  <si>
    <t>PAGO A NOMIN ROCHA ARENAS JAVI</t>
  </si>
  <si>
    <t>PAGO A NOMIN BUITRAGO GARZON O</t>
  </si>
  <si>
    <t>PAGO A NOMIN ROZO BEJARANO MIG</t>
  </si>
  <si>
    <t>PAGO A NOMIN RUIZ VALDIVIESO J</t>
  </si>
  <si>
    <t>PAGO A NOMIN RUANO URREGO FERN</t>
  </si>
  <si>
    <t>PAGO A NOMIN SOSA SAGANOME GER</t>
  </si>
  <si>
    <t>PAGO A NOMIN MU?OZ SANDOVAL BR</t>
  </si>
  <si>
    <t>PAGO A NOMIN ACOSTA NAVAS OMAR</t>
  </si>
  <si>
    <t>PAGO A NOMIN MENDIETA MOSQUERA</t>
  </si>
  <si>
    <t>PAGO A NOMIN GARCIA JIMENEZ JH</t>
  </si>
  <si>
    <t>PAGO A PROV VIVIANA CAROLINA R</t>
  </si>
  <si>
    <t>PAGO A PROV RICARDO AYERBE</t>
  </si>
  <si>
    <t>PAGO EN EFEC ANDRES FELIPE CAL</t>
  </si>
  <si>
    <t>PAGO A PROV SANCHEZ  MILNOVECI</t>
  </si>
  <si>
    <t>PAGO A PROV CHAMORRO TRIVINO R</t>
  </si>
  <si>
    <t>PAGO A PROV INMOBILIARIA REYCO</t>
  </si>
  <si>
    <t>PAGO A PROV RODRIGUEZ VILLANUE</t>
  </si>
  <si>
    <t>PAGO A PROV ESCOBAR OCAMPO ALB</t>
  </si>
  <si>
    <t>PAGO INTERBANC PARAMO LAB SAS</t>
  </si>
  <si>
    <t>PAGO A NOMIN HERNANDEZ ANGIE</t>
  </si>
  <si>
    <t>PAGO A NOMIN MARTINEZ GONZALEZ</t>
  </si>
  <si>
    <t>PAGO A NOMIN URREGO MOLINA BRA</t>
  </si>
  <si>
    <t>PAGO A NOMIN ARIZA RODRIGUEZ E</t>
  </si>
  <si>
    <t>PAGO A NOMIN TORRES BARBOSA YE</t>
  </si>
  <si>
    <t>PAGO A NOMIN RODRIGUEZ OCHOA Y</t>
  </si>
  <si>
    <t>PAGO A NOMIN PRADO OTAVO SANDR</t>
  </si>
  <si>
    <t>PAGO A NOMIN AGUILAR BENITEZ J</t>
  </si>
  <si>
    <t>PAGO A NOMIN GARCIA  MARYORI A</t>
  </si>
  <si>
    <t>PAGO A NOMIN CANO ROLON BREINE</t>
  </si>
  <si>
    <t>PAGO A NOMIN PEREZ MALAGON JOH</t>
  </si>
  <si>
    <t>PAGO A NOMIN FLOREZ SUAREZ EDW</t>
  </si>
  <si>
    <t>PAGO A NOMIN CASTILLO ALVARADO</t>
  </si>
  <si>
    <t>PAGO A NOMIN ALARCON CASTEBLAN</t>
  </si>
  <si>
    <t>PAGO A NOMIN SIERRA GUERRERO A</t>
  </si>
  <si>
    <t>PAGO A NOMIN RODRIGUEZ ARIAS R</t>
  </si>
  <si>
    <t>PAGO A NOMIN JIMENEZ JIMENEZ J</t>
  </si>
  <si>
    <t>PAGO A NOMIN PRIETO RAMIREZ MO</t>
  </si>
  <si>
    <t>PAGO A NOMIN DIAZ CORAL JESUS</t>
  </si>
  <si>
    <t>PAGO A NOMIN HERRERA ANDRADE L</t>
  </si>
  <si>
    <t>PAGO A NOMIN AGUILERA ROMERO C</t>
  </si>
  <si>
    <t>PAGO A NOMIN CHOPERENA SANCHEZ</t>
  </si>
  <si>
    <t>PAGO A NOMIN BUITRAGO BARON TA</t>
  </si>
  <si>
    <t>PAGO A NOMIN QUI?ONES VALENCIA</t>
  </si>
  <si>
    <t>PAGO A NOMIN ROMERO BENAVIDES</t>
  </si>
  <si>
    <t>PAGO A NOMIN PIZA CANTOR CHRIS</t>
  </si>
  <si>
    <t>PAGO A NOMIN RUIZ AGUILERA FRE</t>
  </si>
  <si>
    <t>PAGO A NOMIN NOVA  EDWAR ALBER</t>
  </si>
  <si>
    <t>PAGO NO APLICADO VASQUEZ ARENA</t>
  </si>
  <si>
    <t>OP IR SWAP 0102</t>
  </si>
  <si>
    <t>PAGO A NOMIN RAMOS GUZMAN ALFR</t>
  </si>
  <si>
    <t>PAGO A PROV MIRANDA  CORREA HE</t>
  </si>
  <si>
    <t>PAGO A PROV RAMOS  DUE?AS LUIS</t>
  </si>
  <si>
    <t>PAGO A PROV QUIROGA  CARRASQUI</t>
  </si>
  <si>
    <t>PAGO A PROV PADILLA  POLO HEID</t>
  </si>
  <si>
    <t>PAGO A PROV ZAMBRANO  ESCALANT</t>
  </si>
  <si>
    <t>PAGO A PROV MARRUGO  GOMEZ FAB</t>
  </si>
  <si>
    <t>PAGO A PROV PAYARES  CASTELLON</t>
  </si>
  <si>
    <t>PAGO A PROV CARRASQUILLA  MART</t>
  </si>
  <si>
    <t>PAGO A NOMIN BALLESTAS  CANO A</t>
  </si>
  <si>
    <t>PAGO A PROV Suramericana de Tr</t>
  </si>
  <si>
    <t>PAGO INTERBANC ACCION FIDUCIAR</t>
  </si>
  <si>
    <t>PAGO A PROV SSAB</t>
  </si>
  <si>
    <t>PAGO A PROV MENDOZA MORILLO MA</t>
  </si>
  <si>
    <t>PAGO DE PROV PROEXCOM S A S</t>
  </si>
  <si>
    <t>PAGO A PROV Magin Ortiga Parej</t>
  </si>
  <si>
    <t>PAGO A PROV Imocom SAS</t>
  </si>
  <si>
    <t>PAGO A PROV INGENIERIA INTEGRA</t>
  </si>
  <si>
    <t>PAGO A PROV SERVICIOS DE INSPE</t>
  </si>
  <si>
    <t>PAGO DE PROV ALEJANDRO MUÐOZ</t>
  </si>
  <si>
    <t>PAGO A PROV BACKOOM SAS</t>
  </si>
  <si>
    <t>PAGO A PROV La Casa del Tornil</t>
  </si>
  <si>
    <t>PAGO A PROV Aceros Cortados SA</t>
  </si>
  <si>
    <t>PAGO A NOMIN Marrugo Gomez Fab</t>
  </si>
  <si>
    <t>PAGO INTERBANC RMC INGENIERIA</t>
  </si>
  <si>
    <t>PAGO DE PROV PUBLICIDAD MOVIL</t>
  </si>
  <si>
    <t>PAGO DE PROV CENTRO COMERCIAL</t>
  </si>
  <si>
    <t>COMIS SWIFT GIRO VTA MDA EXT</t>
  </si>
  <si>
    <t>TRANSF INTERNACIONAL ENVIADA</t>
  </si>
  <si>
    <t>PAGO INTERBANC CLUB CAMPESTRE</t>
  </si>
  <si>
    <t>PAGO EN CHEQ BANCO DAVIVIENDA</t>
  </si>
  <si>
    <t>PAGO INTERBANC UNIDAD RESIDENC</t>
  </si>
  <si>
    <t>PAGO INTERBANC LA SCENSION CAS</t>
  </si>
  <si>
    <t>PAGO DE PROV EQUICOL S A S</t>
  </si>
  <si>
    <t>PAGO INTERBANC TECNOPLAST-S-A-</t>
  </si>
  <si>
    <t>PAGO DE PROV ASEO URBANO SAS</t>
  </si>
  <si>
    <t>PAGO INTERBANC SERVIENTREGA S</t>
  </si>
  <si>
    <t>PAGO DE PROV SUPRAPAK SAS</t>
  </si>
  <si>
    <t>PAGO DE PROV ORVA MEDICAL GRO</t>
  </si>
  <si>
    <t>PAGO A PROV ESTRUMENTALES PYG</t>
  </si>
  <si>
    <t>PAGO A PROV MCM REPUESTOS SAS</t>
  </si>
  <si>
    <t>PAGO A PROV DUQUE MONICA</t>
  </si>
  <si>
    <t>PAGO A PROV PROMOVALLE SA ESP</t>
  </si>
  <si>
    <t>PAGO NO APLICADO TECNOLLANTAS</t>
  </si>
  <si>
    <t>PAGO A PROV WILDER ALVAREZ BAL</t>
  </si>
  <si>
    <t>PAGO A PROV CARLOS AUGUSTO SAL</t>
  </si>
  <si>
    <t>PAGO A PROV ROTRASVEHI</t>
  </si>
  <si>
    <t>PAGO A PROV CASATORO SA</t>
  </si>
  <si>
    <t>PAGO A PROV JUAN GABRIEL HOYOS</t>
  </si>
  <si>
    <t>PAGO INTERBANC ASOCIACION JUAN</t>
  </si>
  <si>
    <t>PAGO A PROV GEDAME SAS</t>
  </si>
  <si>
    <t>PAGO INTERBANC CONSTRUCCIONES</t>
  </si>
  <si>
    <t>PAGO INTERBANC ARDIKO AyS LTDA</t>
  </si>
  <si>
    <t>PAGO A PROV COLMACOR IMPOR</t>
  </si>
  <si>
    <t>PAGO A PROV LA CASA DE LA UPS</t>
  </si>
  <si>
    <t>PAGO A PROV CRUZ HAAN NICOLAS</t>
  </si>
  <si>
    <t>PAGO A PROV CATANO MINA JORGE</t>
  </si>
  <si>
    <t>PAGO A PROV HOSPITAL  MONTOYA</t>
  </si>
  <si>
    <t>PAGO A PROV VELASCO WILLIAM AL</t>
  </si>
  <si>
    <t>PAGO A PROV HERRERA MELENGE GU</t>
  </si>
  <si>
    <t>PAGO A PROV LONDONO CALAMBAS H</t>
  </si>
  <si>
    <t>PAGO A PROV BIOSPLASH SAS</t>
  </si>
  <si>
    <t>PAGO A PROV SAMANIEGO LASSO MA</t>
  </si>
  <si>
    <t>PAGO A PROV DUQUE MOTTA MONICA</t>
  </si>
  <si>
    <t>PAGO A PROV MEJIA BOADA JOHN J</t>
  </si>
  <si>
    <t>PAGO A PROV BAZAN VIDAL JHON</t>
  </si>
  <si>
    <t>PAGO A PROV ESTUPINAN TEJADA A</t>
  </si>
  <si>
    <t>PAGO A PROV Serambiental SA ES</t>
  </si>
  <si>
    <t>PAGO A PROV PACHECO LOPEZ EFRA</t>
  </si>
  <si>
    <t>PAGO A PROV GERTRUDIZ SANCLEME</t>
  </si>
  <si>
    <t>PAGO A PROV CAMILO BASTIDAS JO</t>
  </si>
  <si>
    <t>PAGO A PROV FER INDUSTRIA DEL</t>
  </si>
  <si>
    <t>PAGO A PROV CIMPRE SALUD OCUP</t>
  </si>
  <si>
    <t>PAGO A PROV LENIS BETANCURT RA</t>
  </si>
  <si>
    <t>PAGO A PROV ZAPATA OSPINA HADD</t>
  </si>
  <si>
    <t>PAGO A PROV SURAMERICANA DE G</t>
  </si>
  <si>
    <t>PAGO A PROV GRISALES RUIZ RAMO</t>
  </si>
  <si>
    <t>PAGO A PROV SALAZAR ALVARADO</t>
  </si>
  <si>
    <t>PAGO A PROV AGUILAR HENAO IVAN</t>
  </si>
  <si>
    <t>PAGO A NOMIN TIMARAN  DIAZ MAR</t>
  </si>
  <si>
    <t>PAGO A NOMIN MENDOZA LEDEZMA A</t>
  </si>
  <si>
    <t>PAGO A NOMIN SINISTERRA  VALEN</t>
  </si>
  <si>
    <t>PAGO A NOMIN ALVEAR  OSPINA GU</t>
  </si>
  <si>
    <t>PAGO A NOMIN CEBALLOS  ISAZA J</t>
  </si>
  <si>
    <t>PAGO A NOMIN LLANOS  SALDA?A R</t>
  </si>
  <si>
    <t>PAGO A NOMIN GONZALEZ ARANGO M</t>
  </si>
  <si>
    <t>PAGO A NOMIN SARMIENTO PEREZ S</t>
  </si>
  <si>
    <t>PAGO A NOMIN RAVE  SABOGAL JUA</t>
  </si>
  <si>
    <t>PAGO EN CHEQ MUNICIPIO DE SANT</t>
  </si>
  <si>
    <t>PAGO A PROV ESPINOSA DIANA SOF</t>
  </si>
  <si>
    <t>PAGO A PROV LUQUERNA CACUA MIG</t>
  </si>
  <si>
    <t>PAGO A PROV ALAYON VARGAS MAYE</t>
  </si>
  <si>
    <t>PAGO A PROV BORJA JULIETH</t>
  </si>
  <si>
    <t>PAGO A PROV SARMIENTO SANDRA M</t>
  </si>
  <si>
    <t>PAGO A NOMIN HARRISON MAJIN SA</t>
  </si>
  <si>
    <t>PAGO A NOMIN GONZALEZ GUERRERO</t>
  </si>
  <si>
    <t>ABONO INCONSISTEN SUC VIRTUAL</t>
  </si>
  <si>
    <t>PAGO EN CHEQ SUPERINTENDECIA D</t>
  </si>
  <si>
    <t>PAGO A PROV MR CLEAN INTERNACI</t>
  </si>
  <si>
    <t>PAGO A PROV RINO SEGURIDAD ASI</t>
  </si>
  <si>
    <t>PAGO A PROV MEDIA COMMERCE P</t>
  </si>
  <si>
    <t>PAGO A PROV REINA ACOSTA DIANA</t>
  </si>
  <si>
    <t>PAGO A PROV VIDAL LOPEZ PAOLA</t>
  </si>
  <si>
    <t>PAGO A PROV PINO TANGARIFE RUB</t>
  </si>
  <si>
    <t>PAGO DE PROV CONSORCIO RQS</t>
  </si>
  <si>
    <t>PAGO EN EFEC MEJIA BOADA JOHN</t>
  </si>
  <si>
    <t>PAGO EN CHEQ FIDEICOMISO DEL V</t>
  </si>
  <si>
    <t>PAGO A PROV 4P PUBLICIDAD SAS</t>
  </si>
  <si>
    <t>PAGO A PROV HECTOR ECHAVARRIA</t>
  </si>
  <si>
    <t>PAGO A PROV CORPORACION CLUB L</t>
  </si>
  <si>
    <t>PAGO A PROV DWS SOLUCIONES SAS</t>
  </si>
  <si>
    <t>PAGO A PROV KLAXEN SAS</t>
  </si>
  <si>
    <t>PAGO A PROV CORGIL SA</t>
  </si>
  <si>
    <t>PAGO A PROV RIOS CASTILLO ING</t>
  </si>
  <si>
    <t>PAGO A PROV ECOLASER IMPRESION</t>
  </si>
  <si>
    <t>PAGO A PROV ZAPATA VELEZ HUGO</t>
  </si>
  <si>
    <t>PAGO A PROV LOZADA ORTIZ GUSTA</t>
  </si>
  <si>
    <t>PAGO A PROV COLMACOR IMPORTAD</t>
  </si>
  <si>
    <t>PAGO A NOMIN TOBON FLOREZ OSCA</t>
  </si>
  <si>
    <t>PAGO A NOMIN BRAVO VASQUEZ DES</t>
  </si>
  <si>
    <t>PAGO DE PROV EXPERIENCIA CORP</t>
  </si>
  <si>
    <t>PAGO A PROV STEWART Y STEVENS</t>
  </si>
  <si>
    <t>PAGO A PROV CAJA DE COMPENSA</t>
  </si>
  <si>
    <t>PAGO A PROV RECONSTRUCTORA</t>
  </si>
  <si>
    <t>PAGO A PROV DIAZ ARIAS DARWIN</t>
  </si>
  <si>
    <t>PAGO A PROV FUNDACION EQUIPO P</t>
  </si>
  <si>
    <t>PAGO A PROV ECO GREEN VALLE S</t>
  </si>
  <si>
    <t>PAGO A PROV TOTAL AIRES S A S</t>
  </si>
  <si>
    <t>PAGO A PROV TRACTOMULAS Y CAM</t>
  </si>
  <si>
    <t>PAGO A PROV RECTIMODERNA SAS</t>
  </si>
  <si>
    <t>PAGO A PROV PROTECCION MANT</t>
  </si>
  <si>
    <t>PAGO A PROV COMERCIAL INTERN</t>
  </si>
  <si>
    <t>PAGO A PROV INMOBILIARIA RS SA</t>
  </si>
  <si>
    <t>PAGO A PROV AGUILAR HENAO IV</t>
  </si>
  <si>
    <t>PAGO A PROV HEMISFERIO Y SOL</t>
  </si>
  <si>
    <t>PAGO A PROV SUMINS Y CONTRA</t>
  </si>
  <si>
    <t>PAGO A PROV GOMEZ HURTADO SAS</t>
  </si>
  <si>
    <t>PAGO A PROV TECNOEMPAQUES DE O</t>
  </si>
  <si>
    <t>PAGO A PROV UMP DE COLOMBIA SA</t>
  </si>
  <si>
    <t>PAGO A PROV ASOCIACION MUN</t>
  </si>
  <si>
    <t>PAGO A PROV CENTRAL DE SOLDAD</t>
  </si>
  <si>
    <t>PAGO A PROV AUTOCENTRO CAPRI S</t>
  </si>
  <si>
    <t>PAGO A PROV UNIDAD DE SALUD OC</t>
  </si>
  <si>
    <t>PAGO A PROV IMPOSEG INDUSTRIAL</t>
  </si>
  <si>
    <t>PAGO A PROV ASC SISTEMAS Y CIA</t>
  </si>
  <si>
    <t>PAGO A PROV ROJAS ERAZO LISSI</t>
  </si>
  <si>
    <t>PAGO A PROV ESTRUMETALES PYG S</t>
  </si>
  <si>
    <t>PAGO A PROV SANDOVAL YANGUAS</t>
  </si>
  <si>
    <t>PAGO A PROV MESSER COLOMBIA SA</t>
  </si>
  <si>
    <t>PAGO A PROV AUTOPACIFICO SA</t>
  </si>
  <si>
    <t>PAGO A PROV NUEVO DIARIO OCCID</t>
  </si>
  <si>
    <t>PAGO A PROV NOVASOFT SAS</t>
  </si>
  <si>
    <t>PAGO A PROV INSTEGRA SOL</t>
  </si>
  <si>
    <t>PAGO A PROV GESTION CONSUL</t>
  </si>
  <si>
    <t>PAGO A PROV EMPR DE MEDIC</t>
  </si>
  <si>
    <t>PAGO A NOMIN CENTENO JUAN GABR</t>
  </si>
  <si>
    <t>PAGO INTERBANC YEIMY NATALIA V</t>
  </si>
  <si>
    <t>PAGO A PROV GERMAN MONTOYA MAR</t>
  </si>
  <si>
    <t>PAGO A PROV EDWIN JULIAN BENAV</t>
  </si>
  <si>
    <t>PAGO A PROV CASAMONTANA DE REP</t>
  </si>
  <si>
    <t>PAGO A PROV JULIAN ANDRES HERR</t>
  </si>
  <si>
    <t>PAGO A PROV JOHN RODRIGUEZ RAM</t>
  </si>
  <si>
    <t>PAGO A PROV ROMERO MONTES JUAN</t>
  </si>
  <si>
    <t>PAGO A PROV EDINSON MONTANO HE</t>
  </si>
  <si>
    <t>PAGO A NOMIN GUETIO PUYO MIGUE</t>
  </si>
  <si>
    <t>PAGO A NOMIN FIGUEROA SANCHEZ</t>
  </si>
  <si>
    <t>PAGO A NOMIN GARCIA SERNA RONA</t>
  </si>
  <si>
    <t>PAGO A NOMIN BENITEZ PASTRANA</t>
  </si>
  <si>
    <t>PAGO A NOMIN GONZALEZ BONILLA</t>
  </si>
  <si>
    <t>PAGO A NOMIN MINOTTA CUELLAR L</t>
  </si>
  <si>
    <t>PAGO A NOMIN VICTORIA MU?OZ WA</t>
  </si>
  <si>
    <t>PAGO A PROV FID CORFI CC JARDI</t>
  </si>
  <si>
    <t>PAGO A PROV RESTREPO AVILA DIE</t>
  </si>
  <si>
    <t>PAGO A PROV HEMISFERIO</t>
  </si>
  <si>
    <t>PAGO A PROV EMI</t>
  </si>
  <si>
    <t>PAGO DE PROV A TIEMPO S A S</t>
  </si>
  <si>
    <t>PAGO A PROV GRUPO SURTIPANES T</t>
  </si>
  <si>
    <t>PAGO A PROV COMPA GENERAL DE A</t>
  </si>
  <si>
    <t>PAGO A PROV FRANCISCO SINTURA</t>
  </si>
  <si>
    <t>PAGO A PROV MANEJO INTEGRADO D</t>
  </si>
  <si>
    <t>PAGO A NOMIN LEIDY JOHANNA BEN</t>
  </si>
  <si>
    <t>PAGO A NOMIN LIZ ANGELICA MINO</t>
  </si>
  <si>
    <t>PAGO A PROV HEMISFERIO  SOLUCI</t>
  </si>
  <si>
    <t>PAGO A PROV NOHORA MUNOZ</t>
  </si>
  <si>
    <t>PAGO A PROV ACODAL</t>
  </si>
  <si>
    <t>PAGO A NOMIN CAMARGO PUERTO JO</t>
  </si>
  <si>
    <t>PAGO A NOMIN GAONA CARDENAS KA</t>
  </si>
  <si>
    <t>PAGO A NOMIN CHARRY LOPEZ LUIS</t>
  </si>
  <si>
    <t>PAGO PSE FONDO UNICO DE TECNO</t>
  </si>
  <si>
    <t>PAGO A PROV DOMINGUEZ AURA LI</t>
  </si>
  <si>
    <t>PAGO A PROV India Palida SAS</t>
  </si>
  <si>
    <t>PAGO A PROV Forero y Olaya Ltd</t>
  </si>
  <si>
    <t>PAGO A PROV CHARRY LOPEZ LUIS</t>
  </si>
  <si>
    <t>PAGO A PROV P Y P LOGISTICA Y</t>
  </si>
  <si>
    <t>PAGO A PROV LEIDY KATERIN LOZA</t>
  </si>
  <si>
    <t>PAGO A PROV METALMECANICA AGE</t>
  </si>
  <si>
    <t>PAGO A PROV MUNICIPIO DE ZIPAQ</t>
  </si>
  <si>
    <t>PAGO DE PROV MUNICIPIO DE NEM</t>
  </si>
  <si>
    <t>PAGO A PROV EDDIER VALLEJO BUI</t>
  </si>
  <si>
    <t>PAGO A PROV GUZMAN BEDOYA CARL</t>
  </si>
  <si>
    <t>PAGO A PROV SARMIENTO PARRA WI</t>
  </si>
  <si>
    <t>PAGO A PROV FONDO NACIONAL AMB</t>
  </si>
  <si>
    <t>PAGO INTERBANC EAAZ</t>
  </si>
  <si>
    <t>PAGO A PROV WILLIAM ARTURO DUR</t>
  </si>
  <si>
    <t>PAGO A PROV valdes martinez an</t>
  </si>
  <si>
    <t>PAGO A PROV HIGIELECTRONIX LTD</t>
  </si>
  <si>
    <t>PAGO DE PROV BOGOTA D C</t>
  </si>
  <si>
    <t>PAGO INTERBANC CORPORACION CLU</t>
  </si>
  <si>
    <t>PAGO A PROV DIESELES Y ELECTRO</t>
  </si>
  <si>
    <t>PAGO A PROV MARTINEZ ALFONSO M</t>
  </si>
  <si>
    <t>PAGO A PROV FUMIGACIONES G SAS</t>
  </si>
  <si>
    <t>PAGO A PROV CASTILLO RAMIREZ M</t>
  </si>
  <si>
    <t>PAGO A NOMIN ALBERTO VAQUIRO G</t>
  </si>
  <si>
    <t>PAGO A NOMIN ANETTE JOHANA REN</t>
  </si>
  <si>
    <t>PAGO A NOMIN ANGELICA MARIA RI</t>
  </si>
  <si>
    <t>PAGO A PROV GARCIA MEDINA YENY</t>
  </si>
  <si>
    <t>PAGO A PROV DIPLOMAT WYNDHAM B</t>
  </si>
  <si>
    <t>PAGO A PROV VILLAMIL MURCIA DA</t>
  </si>
  <si>
    <t>PAGO A PROV HIDROSFERA INGENIE</t>
  </si>
  <si>
    <t>PAGO A PROV LUIS ANTONIO HERMO</t>
  </si>
  <si>
    <t>PAGO A PROV ALIANZA HOTELERAN</t>
  </si>
  <si>
    <t>PAGO A PROV Consultorias Y Ase</t>
  </si>
  <si>
    <t>PAGO A PROV LACHARME JIMENEZ J</t>
  </si>
  <si>
    <t>PAGO A PROV LEIDY LICETH CORDE</t>
  </si>
  <si>
    <t>PAGO A PROV FRANZ RICHARD MARI</t>
  </si>
  <si>
    <t>PAGO A PROV JORGE LEONARDO TIQ</t>
  </si>
  <si>
    <t>PAGO A PROV EXPERIENCIA COPRPO</t>
  </si>
  <si>
    <t>PAGO A PROV GRUPO SOLDADIRAS</t>
  </si>
  <si>
    <t>PAGO A PROV PAULA ESTEFANIA SO</t>
  </si>
  <si>
    <t>PAGO A PROV LEIDY DIAZ</t>
  </si>
  <si>
    <t>PAGO A PROV ZAGA PRODUCCIONES</t>
  </si>
  <si>
    <t>PAGO A PROV Jose Alvaro Castro</t>
  </si>
  <si>
    <t>PAGO A PROV PROVEEDORES PARA</t>
  </si>
  <si>
    <t>PAGO A PROV COMPANIA AUTOMOTOR</t>
  </si>
  <si>
    <t>PAGO A NOMIN JULIAN CASTANO DU</t>
  </si>
  <si>
    <t>PAGO A NOMIN ALEXANDER RAMIREZ</t>
  </si>
  <si>
    <t>PAGO A NOMIN LUIS CARLOS REY C</t>
  </si>
  <si>
    <t>PAGO EN EFEC ANDREA RODRIGUEZ</t>
  </si>
  <si>
    <t>PAGO INTERBANC SEGUROS LA EQUI</t>
  </si>
  <si>
    <t>PAGO DE PROV CORRED DAVIVIEND</t>
  </si>
  <si>
    <t>PAGO DE PROV SERV NUTRESA SA</t>
  </si>
  <si>
    <t>PAGO INTERBANC LUZ STELLA MEND</t>
  </si>
  <si>
    <t>REV CUOTA MANEJO TARJETA PREPA</t>
  </si>
  <si>
    <t>REV IVA POR COMISIONES CORRIEN</t>
  </si>
  <si>
    <t>PAGO DE PROV CONSULAR S.A.S</t>
  </si>
  <si>
    <t>PAGO PSE CAMARA DE COMERCIO C</t>
  </si>
  <si>
    <t>COBRO DE COMISION CENIT</t>
  </si>
  <si>
    <t>PAGO A PROV Todo Industrias SA</t>
  </si>
  <si>
    <t>PAGO A PROV AMIN PRETEL</t>
  </si>
  <si>
    <t>PAGO A PROV Juan de la Cruz Go</t>
  </si>
  <si>
    <t>PAGO A PROV ALTALENE</t>
  </si>
  <si>
    <t>PAGO A PROV Carlos Figueroa Di</t>
  </si>
  <si>
    <t>PAGO DE PROV MCM</t>
  </si>
  <si>
    <t>PAGO A PROV OSORIO LOZANO JOHN</t>
  </si>
  <si>
    <t>PAGO A PROV RONDON DIANA PATRI</t>
  </si>
  <si>
    <t>PAGO A PROV APUNTE DIGITAL  SA</t>
  </si>
  <si>
    <t>PAGO A PROV KENWORTH DE LA M</t>
  </si>
  <si>
    <t>PAGO A NOMIN MATURANA MONTES J</t>
  </si>
  <si>
    <t>PAGO EN CHEQ CARLOS ANDRES GAI</t>
  </si>
  <si>
    <t>PAGO A PROV PARRA DAZA MANUEL</t>
  </si>
  <si>
    <t>PAGO A PROV EIMY VIVIANA CERVA</t>
  </si>
  <si>
    <t>PAGO A NOMIN MIRANDA VILORIA M</t>
  </si>
  <si>
    <t>PAGO A NOMIN IRIARTE GOMEZ DIO</t>
  </si>
  <si>
    <t>PAGO A PROV DIST TURISTICO Y C</t>
  </si>
  <si>
    <t>PAGO A PROV Claudia Tascon Car</t>
  </si>
  <si>
    <t>PAGO NO APLICADO ASOC NAL DE E</t>
  </si>
  <si>
    <t>PAGO A PROV FAMEWORK SAS</t>
  </si>
  <si>
    <t>PAGO A PROV DISTRIBUIDORA MINO</t>
  </si>
  <si>
    <t>PAGO A PROV PENARANDA DAVID</t>
  </si>
  <si>
    <t>PAGO A PROV SODEXO PAGOS</t>
  </si>
  <si>
    <t>PAGO A PROV JORGE PINZON</t>
  </si>
  <si>
    <t>PAGO A NOMIN ROSESSTHAND JIMEN</t>
  </si>
  <si>
    <t>PAGO DE PROV FLAMENGO DESARRO</t>
  </si>
  <si>
    <t>PAGO DE PROV COPROPIEDAD ZONA</t>
  </si>
  <si>
    <t>PAGO A PROV ELECTRICOS FERNAND</t>
  </si>
  <si>
    <t>PAGO A PROV FRUVER CTGA SAS</t>
  </si>
  <si>
    <t>PAGO A PROV BLANCA MABEL VILOR</t>
  </si>
  <si>
    <t>PAGO A PROV Juan autos</t>
  </si>
  <si>
    <t>PAGO A PROV BOLANOS TORRES ASM</t>
  </si>
  <si>
    <t>PAGO A PROV INVERSIONES DAPN S</t>
  </si>
  <si>
    <t>PAGO A PROV OSORIO FLOREZ</t>
  </si>
  <si>
    <t>PAGO A PROV FJ Rumie Cia</t>
  </si>
  <si>
    <t>PAGO A PROV DISTRITO TURISTICO</t>
  </si>
  <si>
    <t>PAGO INTERBANC ESCUELA TALLER</t>
  </si>
  <si>
    <t>PAGO A PROV PAYARES GAVIRIA CY</t>
  </si>
  <si>
    <t>PAGO A NOMIN ACEVEDO MARTINEZ</t>
  </si>
  <si>
    <t>PAGO EN EFEC CAMILO RAFAEL MOR</t>
  </si>
  <si>
    <t>PAGO A PROV GECOLSA CUENTA PAG</t>
  </si>
  <si>
    <t>PAGO INTERBANC COOSALUD-ENTIDA</t>
  </si>
  <si>
    <t>PAGO A PROV COLVANES SAS</t>
  </si>
  <si>
    <t>PAGO A PROV GUERRERO SALAS LEO</t>
  </si>
  <si>
    <t>PAGO A PROV PA DE LA SOCIDEDAD</t>
  </si>
  <si>
    <t>PAGO A PROV KELSEY CONSULTING</t>
  </si>
  <si>
    <t>PAGO A NOMIN PUERTA ZABALA ALE</t>
  </si>
  <si>
    <t>PAGO A PROV URUETA VALIENTE IS</t>
  </si>
  <si>
    <t>PAGO A PROV BANCOLOMBIA</t>
  </si>
  <si>
    <t>PAGO A PROV PROMOTORA DE INVER</t>
  </si>
  <si>
    <t>PAGO A PROV GAITAN ANZOLA CARL</t>
  </si>
  <si>
    <t>PAGO A PROV DISTRIBUCIONES VIC</t>
  </si>
  <si>
    <t>PAGO A PROV TATIS GORDON TATIA</t>
  </si>
  <si>
    <t>PAGO A PROV ROMERO BUELVAS CAR</t>
  </si>
  <si>
    <t>PAGO A PROV ZAMORA MELO JOHN G</t>
  </si>
  <si>
    <t>PAGO A NOMIN PAUTT ANDRADE GUS</t>
  </si>
  <si>
    <t>PAGO A PROV DISMERCA SAS</t>
  </si>
  <si>
    <t>PAGO A PROV RODRIGUEZ  CASTA?O</t>
  </si>
  <si>
    <t>PAGO DE PROV COFRACO S A S</t>
  </si>
  <si>
    <t>PAGO DE PROV CLUB NAUTICO CAR</t>
  </si>
  <si>
    <t>PAGO DE PROV CORTECERO INGENI</t>
  </si>
  <si>
    <t>PAGO A PROV PROMOAMBIENTAL DIS</t>
  </si>
  <si>
    <t>PAGO A PROV Marie Florez Marti</t>
  </si>
  <si>
    <t>PAGO NO APLICADO BIOGER SA ESP</t>
  </si>
  <si>
    <t>PAGO INTERBANC HILTON</t>
  </si>
  <si>
    <t>PAGO DE PROV H&amp;S OCUPATIONAL</t>
  </si>
  <si>
    <t>PAGO DE PROV CARLOS VELEZ GAR</t>
  </si>
  <si>
    <t>PAGO DE PROV TECNIMAR SAS</t>
  </si>
  <si>
    <t>PAGO A PROV FORERO RAMOS CARLO</t>
  </si>
  <si>
    <t>PAGO A PROV INGEROD COMERCIALI</t>
  </si>
  <si>
    <t>PAGO A PROV CIEL INGENIERIA  S</t>
  </si>
  <si>
    <t>PAGO A PROV HOLLAND Y KNIGHT C</t>
  </si>
  <si>
    <t>PAGO A PROV UNIVERSAL DE PARTE</t>
  </si>
  <si>
    <t>PAGO A PROV SIEAM Y XX SAS</t>
  </si>
  <si>
    <t>PAGO A PROV RENTOKIL INITIAL C</t>
  </si>
  <si>
    <t>PAGO A PROV COFACE SERVICES CO</t>
  </si>
  <si>
    <t>PAGO A PROV PILGRIM</t>
  </si>
  <si>
    <t>PAGO A PROV PLINCO SA</t>
  </si>
  <si>
    <t>PAGO A PROV CUERVO ROJAS JORGE</t>
  </si>
  <si>
    <t>PAGO A PROV EDITORIAL JL IMPRE</t>
  </si>
  <si>
    <t>PAGO A NOMIN DIAZ CARDENAS JUA</t>
  </si>
  <si>
    <t>PAGO A NOMIN BALLESTEROS DELGA</t>
  </si>
  <si>
    <t>PAGO A NOMIN ARIZA PEREZ OMAR</t>
  </si>
  <si>
    <t>PAGO A NOMIN DE ALBA CARCAMO M</t>
  </si>
  <si>
    <t>PAGO A NOMIN UTRIA CASTILLA AL</t>
  </si>
  <si>
    <t>PAGO A NOMIN RUGE PACHON RICAR</t>
  </si>
  <si>
    <t>PAGO A NOMIN CUBIDES CASTA?EDA</t>
  </si>
  <si>
    <t>PAGO A NOMIN HURTADO ANGULO DO</t>
  </si>
  <si>
    <t>PAGO A NOMIN SUAREZ MORENO LIZ</t>
  </si>
  <si>
    <t>PAGO A NOMIN RODRIGUEZ ORTIZ Y</t>
  </si>
  <si>
    <t>PAGO A NOMIN CARDONA PLAZAS ED</t>
  </si>
  <si>
    <t>PAGO A NOMIN TELLEZ RAMIREZ WI</t>
  </si>
  <si>
    <t>PAGO A NOMIN BOHORQUEZ PUENTES</t>
  </si>
  <si>
    <t>PAGO A NOMIN RODRIGUEZ ARIAS M</t>
  </si>
  <si>
    <t>PAGO A NOMIN PE?A ARDILA SEGUN</t>
  </si>
  <si>
    <t>PAGO A NOMIN NOPE BERNAL HECTO</t>
  </si>
  <si>
    <t>PAGO A NOMIN RAMON LOPEZ MARGA</t>
  </si>
  <si>
    <t>PAGO A NOMIN GIRALDO GARCIA JU</t>
  </si>
  <si>
    <t>PAGO A NOMIN RAMIREZ CALDERON</t>
  </si>
  <si>
    <t>PAGO A NOMIN MEJIA RUA ALVARO</t>
  </si>
  <si>
    <t>PAGO A NOMIN SIERRA NIEVES JEN</t>
  </si>
  <si>
    <t>PAGO A NOMIN SAENZ TRIVI?O JHO</t>
  </si>
  <si>
    <t>PAGO A NOMIN SOTO  SONIA NIYIR</t>
  </si>
  <si>
    <t>PAGO A NOMIN MENDOZA REDONDO R</t>
  </si>
  <si>
    <t>PAGO A NOMIN ROJAS PEREZ TANIA</t>
  </si>
  <si>
    <t>PAGO A NOMIN EVANGELISTA BASIL</t>
  </si>
  <si>
    <t>PAGO A NOMIN ROMERO CAICEDO YE</t>
  </si>
  <si>
    <t>PAGO A NOMIN PINZON HUERTAS JA</t>
  </si>
  <si>
    <t>PAGO A NOMIN OLARTE HERNANDEZ</t>
  </si>
  <si>
    <t>PAGO A NOMIN CASTRO VEGA ANDRE</t>
  </si>
  <si>
    <t>PAGO A NOMIN FLOREZ RANGEL ORL</t>
  </si>
  <si>
    <t>PAGO A NOMIN URREA ROLDAN DIAN</t>
  </si>
  <si>
    <t>PAGO A NOMIN CALA CASALLAS WIL</t>
  </si>
  <si>
    <t>PAGO A NOMIN ROJAS NAVAS JOSE</t>
  </si>
  <si>
    <t>PAGO A NOMIN CHAVEZ RODRIGUEZ</t>
  </si>
  <si>
    <t>PAGO A NOMIN HUERFANO SEGURA B</t>
  </si>
  <si>
    <t>PAGO A NOMIN CORDOBA CUESTA YU</t>
  </si>
  <si>
    <t>PAGO A NOMIN VARGAS DAVILA JOS</t>
  </si>
  <si>
    <t>PAGO A NOMIN SEGURA RODRIGUEZ</t>
  </si>
  <si>
    <t>PAGO A NOMIN ARIZA ARIZA WILLI</t>
  </si>
  <si>
    <t>PAGO A NOMIN MENDEZ GUTIERREZ</t>
  </si>
  <si>
    <t>PAGO A NOMIN DUARTE NARANJO JO</t>
  </si>
  <si>
    <t>PAGO A NOMIN SUAREZ PAREDES YI</t>
  </si>
  <si>
    <t>PAGO A NOMIN PIRAJAN GARCIA BR</t>
  </si>
  <si>
    <t>PAGO A NOMIN RADA BENINCORE AN</t>
  </si>
  <si>
    <t>PAGO A NOMIN DURAN CASTELLANOS</t>
  </si>
  <si>
    <t>PAGO A NOMIN TRUJILLO ESPINEL</t>
  </si>
  <si>
    <t>PAGO A NOMIN RUIZ GUEVARA JORG</t>
  </si>
  <si>
    <t>PAGO A NOMIN SIERRA GUERRERO E</t>
  </si>
  <si>
    <t>PAGO A NOMIN CARDONA FLOREZ JO</t>
  </si>
  <si>
    <t>PAGO A NOMIN ZAMORA ROJAS FRAN</t>
  </si>
  <si>
    <t>PAGO A NOMIN QUI?ONES CASTILLO</t>
  </si>
  <si>
    <t>PAGO A NOMIN QUIROGA AMON OSCA</t>
  </si>
  <si>
    <t>PAGO A NOMIN AVILA ROMERO EDGA</t>
  </si>
  <si>
    <t>PAGO A NOMIN RODRIGUEZ  JHON J</t>
  </si>
  <si>
    <t>PAGO A NOMIN CERINZA VARGAS FR</t>
  </si>
  <si>
    <t>PAGO A NOMIN FLOREZ RINCON JOR</t>
  </si>
  <si>
    <t>PAGO A NOMIN CADENA SALINAS DU</t>
  </si>
  <si>
    <t>PAGO A NOMIN HERNANDEZ CAMPOS</t>
  </si>
  <si>
    <t>PAGO A NOMIN LOSADA SUAREZ DIE</t>
  </si>
  <si>
    <t>PAGO A NOMIN CELIS GARCIA EDWI</t>
  </si>
  <si>
    <t>PAGO A NOMIN ACOSTA HILLERA JE</t>
  </si>
  <si>
    <t>PAGO A NOMIN MARIN VELEZ MAURI</t>
  </si>
  <si>
    <t>PAGO A NOMIN GAITAN GARCIA ALF</t>
  </si>
  <si>
    <t>PAGO A NOMIN ROBLES OBREGON JA</t>
  </si>
  <si>
    <t>PAGO A NOMIN ROBAYO MORENO GIL</t>
  </si>
  <si>
    <t>PAGO A NOMIN VERGARA GUTIERREZ</t>
  </si>
  <si>
    <t>PAGO A NOMIN PACHON CAMARGO MO</t>
  </si>
  <si>
    <t>PAGO A NOMIN DIAZ CASTIBLANCO</t>
  </si>
  <si>
    <t>PAGO A NOMIN ZARAZA MORENO ISR</t>
  </si>
  <si>
    <t>PAGO A NOMIN LOPEZ CARRILLO YI</t>
  </si>
  <si>
    <t>PAGO A NOMIN BALLEN CHILLON CA</t>
  </si>
  <si>
    <t>PAGO A NOMIN MEDINA URBINA ROS</t>
  </si>
  <si>
    <t>PAGO A NOMIN PRADA VEGA RODRIG</t>
  </si>
  <si>
    <t>PAGO A NOMIN MARENTES RODRIGUE</t>
  </si>
  <si>
    <t>PAGO A NOMIN VELASQUEZ PE?UELA</t>
  </si>
  <si>
    <t>PAGO A NOMIN GUTIERREZ  CAMILO</t>
  </si>
  <si>
    <t>PAGO A NOMIN URUE?A SILVA ANGE</t>
  </si>
  <si>
    <t>PAGO A NOMIN DUARTE MARQUEZ YE</t>
  </si>
  <si>
    <t>PAGO A NOMIN VARGAS LASPRILLA</t>
  </si>
  <si>
    <t>PAGO A NOMIN PINZON HUERTAS HE</t>
  </si>
  <si>
    <t>PAGO A NOMIN GUZMAN BALLESTERO</t>
  </si>
  <si>
    <t>PAGO A NOMIN CIFUENTES LUJAN N</t>
  </si>
  <si>
    <t>PAGO A NOMIN SANABRIA CHAVES W</t>
  </si>
  <si>
    <t>PAGO A NOMIN PARRA SUAREZ SEGU</t>
  </si>
  <si>
    <t>PAGO A NOMIN PULIDO GUERRERO C</t>
  </si>
  <si>
    <t>PAGO A NOMIN VELASQUEZ GALLEGO</t>
  </si>
  <si>
    <t>PAGO A NOMIN CORTES  JAIRO ALO</t>
  </si>
  <si>
    <t>PAGO A NOMIN PARRA PARRA JOSE</t>
  </si>
  <si>
    <t>PAGO A NOMIN LASSO TENORIO MOI</t>
  </si>
  <si>
    <t>PAGO A NOMIN GUZMAN VASQUEZ HE</t>
  </si>
  <si>
    <t>PAGO A NOMIN CHALA DUARTE JOSE</t>
  </si>
  <si>
    <t>PAGO A NOMIN NI?O PLATA JOHN A</t>
  </si>
  <si>
    <t>PAGO A NOMIN QUIROGA FRANCO JH</t>
  </si>
  <si>
    <t>PAGO A NOMIN CHACON SANABRIA G</t>
  </si>
  <si>
    <t>PAGO A NOMIN PEREZ HERNANDEZ Y</t>
  </si>
  <si>
    <t>PAGO A NOMIN CABEZAS AYALA AND</t>
  </si>
  <si>
    <t>PAGO A NOMIN SALAS ROMERO JEIS</t>
  </si>
  <si>
    <t>PAGO A NOMIN GOMEZ VALENCIA JE</t>
  </si>
  <si>
    <t>PAGO A NOMIN CASTRO FANDI?O DA</t>
  </si>
  <si>
    <t>PAGO A NOMIN JIMENEZ MARTINEZ</t>
  </si>
  <si>
    <t>PAGO A NOMIN SANCHEZ CACERES L</t>
  </si>
  <si>
    <t>PAGO A NOMIN BERRUECOS  ANDRES</t>
  </si>
  <si>
    <t>PAGO A NOMIN PE?A FRANCO YON J</t>
  </si>
  <si>
    <t>PAGO A NOMIN LARRARTE VASQUEZ</t>
  </si>
  <si>
    <t>PAGO A NOMIN CRUZ VASQUEZ HARO</t>
  </si>
  <si>
    <t>PAGO A NOMIN GONZALEZ GARNICA</t>
  </si>
  <si>
    <t>PAGO A NOMIN RAMIREZ GOMEZ LEO</t>
  </si>
  <si>
    <t>PAGO A NOMIN LASCARRO VILLAFA?</t>
  </si>
  <si>
    <t>PAGO A NOMIN ORJUELA RAMIREZ N</t>
  </si>
  <si>
    <t>PAGO A NOMIN NI?O RAMIREZ EDWI</t>
  </si>
  <si>
    <t>PAGO A NOMIN SERRANO CORREDOR</t>
  </si>
  <si>
    <t>PAGO A NOMIN MARTINEZ HEREDIA</t>
  </si>
  <si>
    <t>PAGO A NOMIN MARTINEZ MONTES J</t>
  </si>
  <si>
    <t>PAGO A NOMIN LOTE PAEZ HECTOR</t>
  </si>
  <si>
    <t>PAGO A NOMIN SUAREZ SOLER YIVE</t>
  </si>
  <si>
    <t>PAGO A NOMIN ANGULO GARZON JEN</t>
  </si>
  <si>
    <t>PAGO A NOMIN VANEGAS NAVARRETE</t>
  </si>
  <si>
    <t>PAGO A NOMIN PERDOMO SANABRIA</t>
  </si>
  <si>
    <t>PAGO A NOMIN PEREZ RUIZ ALEXAN</t>
  </si>
  <si>
    <t>PAGO A NOMIN SALBINO HUANIRI E</t>
  </si>
  <si>
    <t>PAGO A NOMIN CABEZAS QUINTANA</t>
  </si>
  <si>
    <t>PAGO A NOMIN GONZALEZ PISCO JE</t>
  </si>
  <si>
    <t>PAGO A NOMIN MESA CAMPOS EDWIN</t>
  </si>
  <si>
    <t>PAGO A NOMIN AVILA FRAGOZO ENR</t>
  </si>
  <si>
    <t>PAGO A NOMIN HERNANDEZ PARRA L</t>
  </si>
  <si>
    <t>PAGO A NOMIN MOSQUERA  CAMILO</t>
  </si>
  <si>
    <t>PAGO A NOMIN MAHECHA PARDO JAI</t>
  </si>
  <si>
    <t>PAGO A NOMIN ALVAREZ FONSECA I</t>
  </si>
  <si>
    <t>PAGO A NOMIN TIQUE CARRILLO JO</t>
  </si>
  <si>
    <t>PAGO A NOMIN RODRIGUEZ GARZON</t>
  </si>
  <si>
    <t>PAGO A NOMIN SANCHEZ AREVALO J</t>
  </si>
  <si>
    <t>PAGO A NOMIN LEZCANO DUQUE HAR</t>
  </si>
  <si>
    <t>PAGO A NOMIN RAMIREZ RAMOS BRA</t>
  </si>
  <si>
    <t>PAGO A NOMIN PARDO  MARTHA JAN</t>
  </si>
  <si>
    <t>PAGO A NOMIN RUIZ VARGAS EDGAR</t>
  </si>
  <si>
    <t>PAGO A NOMIN GARCIA MANRIQUE W</t>
  </si>
  <si>
    <t>PAGO A NOMIN SALAZAR BARRAGAN</t>
  </si>
  <si>
    <t>PAGO A NOMIN CAMACHO BAUTISTA</t>
  </si>
  <si>
    <t>PAGO A NOMIN LEON FERNANDEZ ST</t>
  </si>
  <si>
    <t>PAGO A NOMIN CARDENAS MERCADO</t>
  </si>
  <si>
    <t>PAGO A NOMIN LATORRE LOPEZ AID</t>
  </si>
  <si>
    <t>PAGO A NOMIN GONZALEZ ROMERO L</t>
  </si>
  <si>
    <t>PAGO A NOMIN LABRADOR AMADO JO</t>
  </si>
  <si>
    <t>PAGO A NOMIN REALES MORA LUIS</t>
  </si>
  <si>
    <t>PAGO A NOMIN MENDOZA MURCIA JO</t>
  </si>
  <si>
    <t>PAGO A NOMIN PRIETO CASTELLANO</t>
  </si>
  <si>
    <t>PAGO A NOMIN GOMEZ MORA CAROLI</t>
  </si>
  <si>
    <t>PAGO A NOMIN DIAZ MORENO OSCAR</t>
  </si>
  <si>
    <t>PAGO A NOMIN URREGO FONSECA JO</t>
  </si>
  <si>
    <t>PAGO A NOMIN YUSTI YATE JAIME</t>
  </si>
  <si>
    <t>PAGO A NOMIN CARVAJAL SALAS CE</t>
  </si>
  <si>
    <t>PAGO A NOMIN RODRIGUEZ CAICEDO</t>
  </si>
  <si>
    <t>PAGO A NOMIN GRUESO CARDENAS J</t>
  </si>
  <si>
    <t>PAGO A NOMIN TORREGLOZA REUTO</t>
  </si>
  <si>
    <t>PAGO A NOMIN GARZON GONZALEZ H</t>
  </si>
  <si>
    <t>PAGO A NOMIN MONTA?O CAMPAZ JU</t>
  </si>
  <si>
    <t>PAGO A NOMIN PEPIN MACHUCA CAR</t>
  </si>
  <si>
    <t>PAGO A NOMIN CASTA?O VELANDIA</t>
  </si>
  <si>
    <t>PAGO A NOMIN MARTINEZ BERMUDEZ</t>
  </si>
  <si>
    <t>PAGO A NOMIN HERNANDEZ CONTRER</t>
  </si>
  <si>
    <t>PAGO A NOMIN BELTRAN OQUENDO L</t>
  </si>
  <si>
    <t>PAGO A NOMIN PINZON  WILBER</t>
  </si>
  <si>
    <t>PAGO A NOMIN GARZON CARRE?O JO</t>
  </si>
  <si>
    <t>PAGO A NOMIN GAVIRIA ARCINIEGA</t>
  </si>
  <si>
    <t>PAGO A NOMIN CANTOR  FREDDY AL</t>
  </si>
  <si>
    <t>PAGO A NOMIN GOMEZ GARZON ANGI</t>
  </si>
  <si>
    <t>PAGO A NOMIN AYALA RODRIGUEZ V</t>
  </si>
  <si>
    <t>PAGO A NOMIN GARCIA TORRES BRY</t>
  </si>
  <si>
    <t>PAGO A NOMIN AROCA CAPERA WLME</t>
  </si>
  <si>
    <t>PAGO A NOMIN RINCON FRANCO EDW</t>
  </si>
  <si>
    <t>PAGO A NOMIN SABALA RODRIGUEZ</t>
  </si>
  <si>
    <t>PAGO A NOMIN MANCERA  JUAN CAR</t>
  </si>
  <si>
    <t>PAGO A NOMIN CRUZ CARRILLO NOR</t>
  </si>
  <si>
    <t>PAGO A NOMIN VARGAS PARADA ELK</t>
  </si>
  <si>
    <t>PAGO A NOMIN JAIMES DIAZ CATAL</t>
  </si>
  <si>
    <t>PAGO A NOMIN NU?EZ OICATA MARI</t>
  </si>
  <si>
    <t>PAGO A NOMIN RICO ARAQUE NELSO</t>
  </si>
  <si>
    <t>PAGO A NOMIN OVIEDO MOLANO PED</t>
  </si>
  <si>
    <t>PAGO A NOMIN CASTRO BERNAL JEA</t>
  </si>
  <si>
    <t>PAGO A NOMIN GUTIERREZ ZARATE</t>
  </si>
  <si>
    <t>PAGO A NOMIN MANCERA VILORIA J</t>
  </si>
  <si>
    <t>PAGO A NOMIN GOMEZ BERNAL JOHN</t>
  </si>
  <si>
    <t>PAGO A NOMIN MU?OZ DUARTE ANDR</t>
  </si>
  <si>
    <t>PAGO A NOMIN TORRES YAIMA JAIM</t>
  </si>
  <si>
    <t>PAGO A NOMIN OSORIO BARRERA AD</t>
  </si>
  <si>
    <t>PAGO A NOMIN PEREZ VISBAL YOSI</t>
  </si>
  <si>
    <t>PAGO A NOMIN ALVARADO CAMACHO</t>
  </si>
  <si>
    <t>PAGO A NOMIN LOBO ROJANO MARTH</t>
  </si>
  <si>
    <t>PAGO A NOMIN JIMENEZ ORTEGA JA</t>
  </si>
  <si>
    <t>PAGO A NOMIN GARZON LAVERDE YO</t>
  </si>
  <si>
    <t>PAGO A NOMIN RODRIGUEZ RUIZ JA</t>
  </si>
  <si>
    <t>PAGO A NOMIN LOPEZ LOPEZ ALEXA</t>
  </si>
  <si>
    <t>PAGO A NOMIN ROMERO CARRILLO W</t>
  </si>
  <si>
    <t>PAGO A NOMIN RINCON BOLA?OS AN</t>
  </si>
  <si>
    <t>PAGO A NOMIN MEJIA VILLAREAL M</t>
  </si>
  <si>
    <t>PAGO A NOMIN SANCHEZ GONZALEZ</t>
  </si>
  <si>
    <t>PAGO A NOMIN CA?ON  LUZ MARINA</t>
  </si>
  <si>
    <t>PAGO A NOMIN ARDILA ANZOLA AND</t>
  </si>
  <si>
    <t>PAGO A NOMIN CASALLAS CASTIBLA</t>
  </si>
  <si>
    <t>PAGO A NOMIN RODRIGUEZ CASTIBL</t>
  </si>
  <si>
    <t>PAGO A NOMIN TAMAYO TOLEDO NUB</t>
  </si>
  <si>
    <t>PAGO A NOMIN DURA CHIRIPUA ILE</t>
  </si>
  <si>
    <t>PAGO A NOMIN SALCEDO GIRALDO B</t>
  </si>
  <si>
    <t>PAGO A NOMIN VERGARA VANEGAS M</t>
  </si>
  <si>
    <t>PAGO A NOMIN BELTRAN AVENDA?O</t>
  </si>
  <si>
    <t>PAGO A NOMIN TOBAR ZU?IGA  DIA</t>
  </si>
  <si>
    <t>PAGO A NOMIN SEGURA BARRETO JE</t>
  </si>
  <si>
    <t>PAGO A NOMIN PARRA  LIDA JHAZB</t>
  </si>
  <si>
    <t>PAGO A NOMIN ZAMBRANO HERNANDE</t>
  </si>
  <si>
    <t>PAGO A NOMIN LOPEZ DIAZ JULIO</t>
  </si>
  <si>
    <t>PAGO A NOMIN PRIETO FORERO MAR</t>
  </si>
  <si>
    <t>PAGO A NOMIN ANZOLA VASQUEZ LU</t>
  </si>
  <si>
    <t>PAGO A NOMIN RINCON ROJAS JUAN</t>
  </si>
  <si>
    <t>PAGO A NOMIN COBOS ROJAS JONAT</t>
  </si>
  <si>
    <t>PAGO A NOMIN NEMOCON SANCHEZ J</t>
  </si>
  <si>
    <t>PAGO A NOMIN ROMERO  LUIS FERN</t>
  </si>
  <si>
    <t>PAGO A NOMIN RODRIGUEZ BLANCOI</t>
  </si>
  <si>
    <t>PAGO A NOMIN MARTINEZ MEJIA MA</t>
  </si>
  <si>
    <t>PAGO A NOMIN PACHON PAEZ GUSTA</t>
  </si>
  <si>
    <t>PAGO A NOMIN GARCIA LAMPREA LU</t>
  </si>
  <si>
    <t>PAGO A NOMIN SALCEDO VERA MONI</t>
  </si>
  <si>
    <t>PAGO A NOMIN RENTERIA CASTRO J</t>
  </si>
  <si>
    <t>PAGO A NOMIN QUI?ONES LOPEZ SA</t>
  </si>
  <si>
    <t>PAGO A NOMIN RODRIGUEZ BETANCO</t>
  </si>
  <si>
    <t>PAGO A NOMIN CEPEDA SANDOVAL H</t>
  </si>
  <si>
    <t>PAGO A NOMIN RUIZ GONZALEZ BER</t>
  </si>
  <si>
    <t>PAGO A NOMIN CUERVO ALONSO ANA</t>
  </si>
  <si>
    <t>PAGO A NOMIN CABALLERO CALDERO</t>
  </si>
  <si>
    <t>PAGO A NOMIN AGUAS VARGAS ANA</t>
  </si>
  <si>
    <t>PAGO A NOMIN RADA VARGAS YONIS</t>
  </si>
  <si>
    <t>PAGO A NOMIN BONILLA FONSECA J</t>
  </si>
  <si>
    <t>PAGO A NOMIN APONTE NOVOA ALEX</t>
  </si>
  <si>
    <t>PAGO A NOMIN HERNANDEZ MAECHA</t>
  </si>
  <si>
    <t>PAGO A NOMIN MARTINEZ VACA GUI</t>
  </si>
  <si>
    <t>PAGO A NOMIN VELASQUEZ MARTINE</t>
  </si>
  <si>
    <t>PAGO A NOMIN CONTRERAS RODRIGU</t>
  </si>
  <si>
    <t>PAGO A NOMIN AMAYA PAEZ OSCAR</t>
  </si>
  <si>
    <t>PAGO A NOMIN MELGAREJO TORRES</t>
  </si>
  <si>
    <t>PAGO A NOMIN URREGO URREGO ROB</t>
  </si>
  <si>
    <t>PAGO A NOMIN HERNANDEZ CALDERO</t>
  </si>
  <si>
    <t>PAGO A NOMIN CORDERO ARANGO JH</t>
  </si>
  <si>
    <t>PAGO A NOMIN BEJARANO CELIS DE</t>
  </si>
  <si>
    <t>PAGO A NOMIN ALBARRACIN GARCIA</t>
  </si>
  <si>
    <t>PAGO A NOMIN DIAZ RODRIGUEZ JE</t>
  </si>
  <si>
    <t>PAGO A NOMIN GUITIERREZ POLOCH</t>
  </si>
  <si>
    <t>PAGO A NOMIN POSADA LEON JEISS</t>
  </si>
  <si>
    <t>PAGO A NOMIN RESTREPO AYALA CA</t>
  </si>
  <si>
    <t>PAGO A NOMIN RODRIGUEZ ZAMORA</t>
  </si>
  <si>
    <t>PAGO A NOMIN RANGEL CASTRO CAR</t>
  </si>
  <si>
    <t>PAGO A NOMIN PAJOY DIAZ JEISSO</t>
  </si>
  <si>
    <t>PAGO A NOMIN ARIZA  EDWIN JOSE</t>
  </si>
  <si>
    <t>PAGO A NOMIN LANCHEROS RODRIGU</t>
  </si>
  <si>
    <t>PAGO A NOMIN VELANDIA CORCHUEL</t>
  </si>
  <si>
    <t>PAGO A NOMIN PEREZ SAMACA HARO</t>
  </si>
  <si>
    <t>PAGO A NOMIN NORIEGA GONZALEZ</t>
  </si>
  <si>
    <t>PAGO A NOMIN VALDERRAMA BOLA?O</t>
  </si>
  <si>
    <t>PAGO A NOMIN CASTRO CASTRO JUA</t>
  </si>
  <si>
    <t>PAGO A NOMIN GOMEZ BLANCO RAFA</t>
  </si>
  <si>
    <t>PAGO A NOMIN MU?OZ MU?OZ GABRI</t>
  </si>
  <si>
    <t>PAGO A NOMIN CHIRIPUA ORTIZ EM</t>
  </si>
  <si>
    <t>PAGO A NOMIN CARO CUERVO VICTO</t>
  </si>
  <si>
    <t>PAGO A NOMIN QUIMBAYA SOTO JHO</t>
  </si>
  <si>
    <t>PAGO A NOMIN ACOSTA ZU?IGA EST</t>
  </si>
  <si>
    <t>PAGO A NOMIN RAMIREZ VASQUEZ I</t>
  </si>
  <si>
    <t>PAGO A NOMIN CHIVATA SANCHEZ J</t>
  </si>
  <si>
    <t>PAGO A NOMIN PAVA BARRIOS HARR</t>
  </si>
  <si>
    <t>PAGO A NOMIN CAPERA PE?UELA SA</t>
  </si>
  <si>
    <t>PAGO A NOMIN URREGO PE?A LEONA</t>
  </si>
  <si>
    <t>PAGO A NOMIN ROA MERCHAN OSCAR</t>
  </si>
  <si>
    <t>PAGO A NOMIN GALINDO RINCON SI</t>
  </si>
  <si>
    <t>PAGO A NOMIN CAMACHO LAVERDE A</t>
  </si>
  <si>
    <t>PAGO A NOMIN MEDINA ROYO YONAH</t>
  </si>
  <si>
    <t>PAGO A NOMIN QUI?ONES RODRIGUE</t>
  </si>
  <si>
    <t>PAGO A NOMIN MORENO GOMEZ CARL</t>
  </si>
  <si>
    <t>PAGO A NOMIN ROJAS RODRIGUEZ J</t>
  </si>
  <si>
    <t>PAGO A NOMIN GOMEZ TELLEZ JHON</t>
  </si>
  <si>
    <t>PAGO A NOMIN ROBLEDO AGUILAR Z</t>
  </si>
  <si>
    <t>PAGO A NOMIN MORA ROMERO HOLLM</t>
  </si>
  <si>
    <t>PAGO A NOMIN CORCOBADO RISCANE</t>
  </si>
  <si>
    <t>PAGO A NOMIN ROCHA GUEVARA GAB</t>
  </si>
  <si>
    <t>PAGO A NOMIN BARRAGAN RUBIO AN</t>
  </si>
  <si>
    <t>PAGO A NOMIN LOZANO ACOSTA ANG</t>
  </si>
  <si>
    <t>PAGO A NOMIN CASTILLO SANCHEZ</t>
  </si>
  <si>
    <t>PAGO A NOMIN SIABATO LADINO JO</t>
  </si>
  <si>
    <t>PAGO A NOMIN PE?ALVER MENDEZ E</t>
  </si>
  <si>
    <t>PAGO A NOMIN SIERRA REY RAFAEL</t>
  </si>
  <si>
    <t>PAGO A NOMIN MENA MENA ANGEL S</t>
  </si>
  <si>
    <t>PAGO A NOMIN SANABRIA TAPIERO</t>
  </si>
  <si>
    <t>PAGO A NOMIN ALVAREZ RODRIGUEZ</t>
  </si>
  <si>
    <t>PAGO A NOMIN LOZADA CRUZ JOSE</t>
  </si>
  <si>
    <t>PAGO A NOMIN JOYA MU?OZ OLGA P</t>
  </si>
  <si>
    <t>PAGO A NOMIN RUIZ SANCHEZ EIDE</t>
  </si>
  <si>
    <t>PAGO A NOMIN HERNANDEZ MALAVER</t>
  </si>
  <si>
    <t>PAGO A NOMIN HERAS MORENO ESTE</t>
  </si>
  <si>
    <t>PAGO A NOMIN LAITON POVEDA RUL</t>
  </si>
  <si>
    <t>PAGO A NOMIN GOMEZ LUCUMI SIOM</t>
  </si>
  <si>
    <t>PAGO A NOMIN MONROY CERQUERA J</t>
  </si>
  <si>
    <t>PAGO A NOMIN CASTELLANOS CUBIL</t>
  </si>
  <si>
    <t>PAGO A NOMIN MEDINA PEREZ JOSE</t>
  </si>
  <si>
    <t>PAGO A NOMIN COBOS LOPEZ BRAYA</t>
  </si>
  <si>
    <t>PAGO A NOMIN ARIAS CAICEDO CES</t>
  </si>
  <si>
    <t>PAGO A NOMIN PINZON ARIZA BRAY</t>
  </si>
  <si>
    <t>PAGO A NOMIN ROCHA MARTINEZ OM</t>
  </si>
  <si>
    <t>PAGO A NOMIN AMAYA GUTIERREZ W</t>
  </si>
  <si>
    <t>PAGO A NOMIN MARTINEZ  JUAN CA</t>
  </si>
  <si>
    <t>PAGO A NOMIN LEON SOTO STEVEN</t>
  </si>
  <si>
    <t>PAGO A NOMIN KAREN XIOMARA ESP</t>
  </si>
  <si>
    <t>PAGO A NOMIN PASTO MU?OZ KEVIN</t>
  </si>
  <si>
    <t>PAGO A NOMIN SIERRA ESPITIA CA</t>
  </si>
  <si>
    <t>PAGO A NOMIN TIQUE NOMESQUI JO</t>
  </si>
  <si>
    <t>PAGO A NOMIN CUERVO RAMIREZ VI</t>
  </si>
  <si>
    <t>PAGO A NOMIN MARTINEZ GOMEZ JO</t>
  </si>
  <si>
    <t>PAGO A NOMIN RONCANCIO VELASCO</t>
  </si>
  <si>
    <t>PAGO A NOMIN VARGAS ENCISO CAR</t>
  </si>
  <si>
    <t>PAGO A NOMIN SALAZAR BECERRA M</t>
  </si>
  <si>
    <t>PAGO A NOMIN BURBANO OLAYA REN</t>
  </si>
  <si>
    <t>PAGO A NOMIN VILLAMIL BUITRAGO</t>
  </si>
  <si>
    <t>PAGO A NOMIN CARRILLO MARTINEZ</t>
  </si>
  <si>
    <t>PAGO A NOMIN CARDENAS LOPEZ JU</t>
  </si>
  <si>
    <t>PAGO A NOMIN GARCIA GARCIA WIL</t>
  </si>
  <si>
    <t>PAGO A NOMIN RIVEROS GUCHUVO C</t>
  </si>
  <si>
    <t>PAGO A NOMIN AGUDELO LONDO?O A</t>
  </si>
  <si>
    <t>PAGO A NOMIN HERRERA FIERRO ME</t>
  </si>
  <si>
    <t>PAGO A NOMIN GUTIERREZ  LUISA</t>
  </si>
  <si>
    <t>PAGO A NOMIN RUIZ YAZO CARLOS</t>
  </si>
  <si>
    <t>PAGO A NOMIN GUERRERO ORTIZ LE</t>
  </si>
  <si>
    <t>PAGO A NOMIN GUERRERO CALDERON</t>
  </si>
  <si>
    <t>PAGO A NOMIN SEQUEDA VALDERRAM</t>
  </si>
  <si>
    <t>PAGO A NOMIN VELANDIA SEPULVED</t>
  </si>
  <si>
    <t>PAGO A NOMIN BARBOSA REY CARLO</t>
  </si>
  <si>
    <t>PAGO A NOMIN FLOREZ ACHURY JHO</t>
  </si>
  <si>
    <t>PAGO A NOMIN QUINTERO SANCHEZ</t>
  </si>
  <si>
    <t>PAGO A NOMIN VILLARRAGA LUGO S</t>
  </si>
  <si>
    <t>PAGO A NOMIN GALVIS RINCON MAR</t>
  </si>
  <si>
    <t>PAGO A NOMIN PARDO NIETO WILLI</t>
  </si>
  <si>
    <t>PAGO A NOMIN SANTANA LAITON YU</t>
  </si>
  <si>
    <t>PAGO A NOMIN RICARDO ORTEGA SA</t>
  </si>
  <si>
    <t>PAGO A NOMIN SASTOQUE CORDOBA</t>
  </si>
  <si>
    <t>PAGO A NOMIN ANDRADE RICO TITO</t>
  </si>
  <si>
    <t>PAGO A NOMIN VILLADIEGO ACOSTA</t>
  </si>
  <si>
    <t>PAGO A NOMIN RAMIREZ ALZATE DI</t>
  </si>
  <si>
    <t>PAGO A NOMIN RODRIGUEZ VERA BR</t>
  </si>
  <si>
    <t>PAGO A NOMIN AYA MOGOLLON YINE</t>
  </si>
  <si>
    <t>PAGO A NOMIN PUERTO MONTEJO ER</t>
  </si>
  <si>
    <t>PAGO A NOMIN HURTADO MARTINEZ</t>
  </si>
  <si>
    <t>PAGO A NOMIN SUAREZ RODRIGUEZ</t>
  </si>
  <si>
    <t>PAGO A NOMIN CONTRERAS NU?EZ W</t>
  </si>
  <si>
    <t>PAGO A NOMIN ARANDA MONTA?EZ A</t>
  </si>
  <si>
    <t>PAGO A NOMIN GUANUME MONROY LU</t>
  </si>
  <si>
    <t>PAGO A NOMIN JENNIFER ESTHER L</t>
  </si>
  <si>
    <t>PAGO A NOMIN MURCIA CUELLAR GI</t>
  </si>
  <si>
    <t>PAGO A NOMIN GOMEZ ZAMORA OSCA</t>
  </si>
  <si>
    <t>PAGO A NOMIN BELTRAN BAUTISTA</t>
  </si>
  <si>
    <t>PAGO A NOMIN HUERTAS LADY JOHA</t>
  </si>
  <si>
    <t>PAGO A NOMIN AYALA GONGORA GER</t>
  </si>
  <si>
    <t>PAGO A NOMIN SUAREZ MEZA JOHAN</t>
  </si>
  <si>
    <t>PAGO A NOMIN MEDINA MARTINEZ D</t>
  </si>
  <si>
    <t>PAGO A NOMIN HERNANDEZ  JUAN C</t>
  </si>
  <si>
    <t>PAGO A NOMIN MURCIA TOVAR EDIN</t>
  </si>
  <si>
    <t>PAGO A NOMIN LOZANO VARGAS EDI</t>
  </si>
  <si>
    <t>PAGO A NOMIN MEDINA LAGOS FRED</t>
  </si>
  <si>
    <t>PAGO A NOMIN HURTADO SANCHEZ Y</t>
  </si>
  <si>
    <t>PAGO A NOMIN SARMIENTO  JOSE V</t>
  </si>
  <si>
    <t>PAGO A NOMIN HERNANDEZ VELEZ J</t>
  </si>
  <si>
    <t>PAGO A NOMIN DIAZ IBARGUEN EDI</t>
  </si>
  <si>
    <t>PAGO A NOMIN CARDENAS BARRIOS</t>
  </si>
  <si>
    <t>PAGO A NOMIN POTES  ADRIAN YES</t>
  </si>
  <si>
    <t>PAGO A NOMIN LUENGAS CARTAGENA</t>
  </si>
  <si>
    <t>PAGO A NOMIN CARDENAS AMARILLO</t>
  </si>
  <si>
    <t>PAGO A NOMIN BAQUERO MOSQUERA</t>
  </si>
  <si>
    <t>PAGO A NOMIN GONZALEZ SOLER RO</t>
  </si>
  <si>
    <t>PAGO A NOMIN GALEANO DUE?AS GI</t>
  </si>
  <si>
    <t>PAGO A NOMIN RAMIREZ TARA ANGE</t>
  </si>
  <si>
    <t>PAGO A NOMIN ZAPATA APARICIO O</t>
  </si>
  <si>
    <t>PAGO A NOMIN BONILLA ALARCON E</t>
  </si>
  <si>
    <t>PAGO A NOMIN GARZON GARCIA PRI</t>
  </si>
  <si>
    <t>PAGO A NOMIN BAEZ CARDENAS AND</t>
  </si>
  <si>
    <t>PAGO A NOMIN QUINTERO CAICEDO</t>
  </si>
  <si>
    <t>PAGO A NOMIN MARTINEZ GUERRERO</t>
  </si>
  <si>
    <t>PAGO A NOMIN YEPES ABRIL PABLO</t>
  </si>
  <si>
    <t>PAGO A NOMIN PERLAZA TENORIO B</t>
  </si>
  <si>
    <t>PAGO A NOMIN ZABALETA CARPINTE</t>
  </si>
  <si>
    <t>PAGO A NOMIN HERNANDEZ SUAREZ</t>
  </si>
  <si>
    <t>PAGO A NOMIN ESPINOSA VIRGUEZ</t>
  </si>
  <si>
    <t>PAGO A NOMIN MOSQUERA QUI?ONES</t>
  </si>
  <si>
    <t>PAGO A NOMIN MARTINEZ LASTRA F</t>
  </si>
  <si>
    <t>PAGO A NOMIN CALDERON BERNAL J</t>
  </si>
  <si>
    <t>PAGO A NOMIN GUTIERREZ BASTIDA</t>
  </si>
  <si>
    <t>PAGO A NOMIN PERILLA GUTIERREZ</t>
  </si>
  <si>
    <t>PAGO A NOMIN MAHECHA PEREZ JOS</t>
  </si>
  <si>
    <t>PAGO A NOMIN HERNANDEZ OCHOA W</t>
  </si>
  <si>
    <t>PAGO A NOMIN AVELLANEDA BORDA</t>
  </si>
  <si>
    <t>PAGO A NOMIN CASTA?EDA RENZA J</t>
  </si>
  <si>
    <t>PAGO A NOMIN SUTA  MIGUEL ANDR</t>
  </si>
  <si>
    <t>PAGO A NOMIN BARRETO MORALES J</t>
  </si>
  <si>
    <t>PAGO A NOMIN TENORIO PRECIADO</t>
  </si>
  <si>
    <t>PAGO A NOMIN SOSA SANABRIA GER</t>
  </si>
  <si>
    <t>PAGO A NOMIN RODRIGUEZ RUEDA C</t>
  </si>
  <si>
    <t>PAGO A NOMIN MURILLO VALDERRAM</t>
  </si>
  <si>
    <t>PAGO A NOMIN NAVAS MIRANDA ODA</t>
  </si>
  <si>
    <t>PAGO A NOMIN VEGA BUITRAGO LUZ</t>
  </si>
  <si>
    <t>PAGO A NOMIN PACHECO SANTOS WI</t>
  </si>
  <si>
    <t>PAGO A NOMIN JIMENEZ ACEVEDO N</t>
  </si>
  <si>
    <t>PAGO A NOMIN HERNANDEZ PRECIAD</t>
  </si>
  <si>
    <t>PAGO A NOMIN AREVALO DIAZ JOSE</t>
  </si>
  <si>
    <t>PAGO A NOMIN BELTRAN SANCHEZ A</t>
  </si>
  <si>
    <t>PAGO A NOMIN MOSQUERA TORRES E</t>
  </si>
  <si>
    <t>PAGO A NOMIN YAGUARA MADRIGAL</t>
  </si>
  <si>
    <t>PAGO A NOMIN FIGUEROA RAMIREZ</t>
  </si>
  <si>
    <t>PAGO A NOMIN MOLINA GONZALEZ D</t>
  </si>
  <si>
    <t>PAGO A NOMIN GARCIA BELTRAN AL</t>
  </si>
  <si>
    <t>PAGO A NOMIN PINILLA BAUTISTA</t>
  </si>
  <si>
    <t>PAGO A NOMIN GOMEZ LOBO JUAN M</t>
  </si>
  <si>
    <t>PAGO A NOMIN JIMENEZ CASTILLO</t>
  </si>
  <si>
    <t>PAGO A NOMIN TIQUE TIQUE MARIA</t>
  </si>
  <si>
    <t>PAGO A NOMIN GUZMAN PE?ALOZA F</t>
  </si>
  <si>
    <t>PAGO A NOMIN DIAZ GONZALEZ CAR</t>
  </si>
  <si>
    <t>PAGO A NOMIN RUIZ FERNANDEZ JO</t>
  </si>
  <si>
    <t>PAGO A NOMIN QUI?ONES DURAN FR</t>
  </si>
  <si>
    <t>PAGO A NOMIN RODRIGUEZ LEGUIZA</t>
  </si>
  <si>
    <t>PAGO A NOMIN BARBOSA AMAYA VIV</t>
  </si>
  <si>
    <t>PAGO A NOMIN DUARTE PICO GERAR</t>
  </si>
  <si>
    <t>PAGO A NOMIN GARNICA CARDENAS</t>
  </si>
  <si>
    <t>PAGO A NOMIN FONTECHA CASTILLO</t>
  </si>
  <si>
    <t>PAGO A NOMIN CASTRO ARIAS KARE</t>
  </si>
  <si>
    <t>PAGO A NOMIN PALACIO MOSQUERA</t>
  </si>
  <si>
    <t>PAGO A NOMIN MARIN GOMEZ JAIME</t>
  </si>
  <si>
    <t>PAGO A NOMIN CUEVAS  SANDRA MI</t>
  </si>
  <si>
    <t>PAGO A NOMIN SANCHEZ ESPITIA J</t>
  </si>
  <si>
    <t>PAGO A NOMIN MARQUEZ HERNANDEZ</t>
  </si>
  <si>
    <t>PAGO A NOMIN SALCEDO TORRES JH</t>
  </si>
  <si>
    <t>PAGO A NOMIN PALOMINO DIAZ CAR</t>
  </si>
  <si>
    <t>PAGO A NOMIN LOPEZ ROJAS JAIME</t>
  </si>
  <si>
    <t>PAGO A NOMIN URIBE CORREA JUAN</t>
  </si>
  <si>
    <t>PAGO A NOMIN PARDO VEGA PAOLA</t>
  </si>
  <si>
    <t>PAGO A NOMIN ZAPATA ROJAS JEIM</t>
  </si>
  <si>
    <t>PAGO A NOMIN ACOSTA BELALCAZAR</t>
  </si>
  <si>
    <t>PAGO A NOMIN GUERRERO  JABER A</t>
  </si>
  <si>
    <t>PAGO A NOMIN MONTOYA CARRION A</t>
  </si>
  <si>
    <t>PAGO A NOMIN HENAO MORENO MARI</t>
  </si>
  <si>
    <t>PAGO A NOMIN ROBAYO PULIDO CES</t>
  </si>
  <si>
    <t>PAGO A NOMIN CORREALES  EDGAR</t>
  </si>
  <si>
    <t>PAGO A NOMIN CRUZ RODRIGUEZ WI</t>
  </si>
  <si>
    <t>PAGO A NOMIN MU?OZ OLAYA CAMIL</t>
  </si>
  <si>
    <t>PAGO A NOMIN MAYORGA GUERRERO</t>
  </si>
  <si>
    <t>PAGO A NOMIN GUEVARA AGUILAR C</t>
  </si>
  <si>
    <t>PAGO A NOMIN PE?A ZAPATA MARTI</t>
  </si>
  <si>
    <t>PAGO A NOMIN SANCHEZ ARIAS JOH</t>
  </si>
  <si>
    <t>PAGO A NOMIN BECERRA FLOREZ JU</t>
  </si>
  <si>
    <t>PAGO A NOMIN VALENCIA TORRES F</t>
  </si>
  <si>
    <t>PAGO A NOMIN GONZALEZ MUNZA WE</t>
  </si>
  <si>
    <t>PAGO A NOMIN BOHORQUEZ GUEVARA</t>
  </si>
  <si>
    <t>PAGO A NOMIN PAEZ HERNANDEZ ED</t>
  </si>
  <si>
    <t>PAGO A NOMIN TORRES CARVAJAL G</t>
  </si>
  <si>
    <t>PAGO A NOMIN ACOSTA DIAZ ADRIA</t>
  </si>
  <si>
    <t>PAGO A NOMIN PI?EROS PINTO STE</t>
  </si>
  <si>
    <t>PAGO A NOMIN POLOCHE CONDE PAO</t>
  </si>
  <si>
    <t>PAGO A NOMIN GAVIRIA GAVIRIA J</t>
  </si>
  <si>
    <t>PAGO A NOMIN FLOREZ NOGUERA JO</t>
  </si>
  <si>
    <t>PAGO A NOMIN PARRA MORENO LUIS</t>
  </si>
  <si>
    <t>PAGO A NOMIN CARRILLO DAZA SAN</t>
  </si>
  <si>
    <t>PAGO A NOMIN GARCIA RICAURTE J</t>
  </si>
  <si>
    <t>PAGO A NOMIN LALINDE CHAVES JA</t>
  </si>
  <si>
    <t>PAGO A NOMIN SEPULVEDA SANCHEZ</t>
  </si>
  <si>
    <t>PAGO A NOMIN RIOS ROMERO NELSO</t>
  </si>
  <si>
    <t>PAGO A NOMIN ALMENTERO TELLEZ</t>
  </si>
  <si>
    <t>PAGO A NOMIN LOPEZ AGUILAR JHO</t>
  </si>
  <si>
    <t>PAGO A NOMIN GALVIS VERA CAMIL</t>
  </si>
  <si>
    <t>PAGO A NOMIN FIGUEROA GOMEZ ER</t>
  </si>
  <si>
    <t>PAGO A NOMIN GONZALEZ OVIEDO Y</t>
  </si>
  <si>
    <t>PAGO A NOMIN U?ATE BARRERA DIA</t>
  </si>
  <si>
    <t>PAGO A NOMIN PAJOY PEREZ RADIS</t>
  </si>
  <si>
    <t>PAGO A NOMIN ROA RICO JAIME AL</t>
  </si>
  <si>
    <t>PAGO A NOMIN RONDON SARTA DIAN</t>
  </si>
  <si>
    <t>PAGO A NOMIN POLOCHE TAFUR YIL</t>
  </si>
  <si>
    <t>PAGO A NOMIN BARON LEAL JULIAN</t>
  </si>
  <si>
    <t>PAGO A NOMIN CUERO MANCILLA YE</t>
  </si>
  <si>
    <t>PAGO A NOMIN GARCIA LOPEZ EDGA</t>
  </si>
  <si>
    <t>PAGO A NOMIN AVENDA?O AGUILAR</t>
  </si>
  <si>
    <t>PAGO A NOMIN CEDE?O CHAPARRO L</t>
  </si>
  <si>
    <t>PAGO A NOMIN PIMIENTA CANTILLO</t>
  </si>
  <si>
    <t>PAGO A NOMIN SIERRA GUERRERO M</t>
  </si>
  <si>
    <t>PAGO A NOMIN ORDO?EZ MORENO LI</t>
  </si>
  <si>
    <t>PAGO A NOMIN CASTA?EDA AYALA E</t>
  </si>
  <si>
    <t>PAGO A NOMIN AVILA AVILA JENNY</t>
  </si>
  <si>
    <t>PAGO A NOMIN AVILA DIMATE JORG</t>
  </si>
  <si>
    <t>PAGO A NOMIN PRIETO MONROY CAR</t>
  </si>
  <si>
    <t>PAGO A NOMIN RODRIGUEZ RIOS RI</t>
  </si>
  <si>
    <t>PAGO A NOMIN PACHECO SANTOS FR</t>
  </si>
  <si>
    <t>PAGO A NOMIN DIAZ MU?OZ JAIRO</t>
  </si>
  <si>
    <t>PAGO A NOMIN RAMIREZ SALAZAR J</t>
  </si>
  <si>
    <t>PAGO A NOMIN CASTELLANOS SANCH</t>
  </si>
  <si>
    <t>PAGO A NOMIN HERRERA TAPIA LUI</t>
  </si>
  <si>
    <t>PAGO A NOMIN HERNANDEZ SANTOS</t>
  </si>
  <si>
    <t>PAGO A NOMIN RODRIGUEZ CARDENA</t>
  </si>
  <si>
    <t>PAGO A NOMIN ORTIZ JIMENEZ NEY</t>
  </si>
  <si>
    <t>PAGO A NOMIN ZAPATA ARIAS JOHA</t>
  </si>
  <si>
    <t>PAGO A NOMIN GALLO MELO YOSMAN</t>
  </si>
  <si>
    <t>PAGO A NOMIN RODRIGUEZ ARANGO</t>
  </si>
  <si>
    <t>PAGO A NOMIN D ACHARDY MORA AN</t>
  </si>
  <si>
    <t>PAGO A NOMIN ROMERO PEREZ OSCA</t>
  </si>
  <si>
    <t>PAGO A NOMIN PALACIOS PRECIADO</t>
  </si>
  <si>
    <t>PAGO A NOMIN CALDERON PE?UELA</t>
  </si>
  <si>
    <t>PAGO A NOMIN CAMACHO REYES OLG</t>
  </si>
  <si>
    <t>PAGO A NOMIN MARTINEZ SANCHEZ</t>
  </si>
  <si>
    <t>PAGO A NOMIN SANCHEZ MOSQUERA</t>
  </si>
  <si>
    <t>PAGO A NOMIN RODRIGUEZ QUINCHA</t>
  </si>
  <si>
    <t>PAGO A NOMIN GRAS BOHADA LOREN</t>
  </si>
  <si>
    <t>PAGO A NOMIN AMAYA DUARTE DAYA</t>
  </si>
  <si>
    <t>PAGO A NOMIN RODRIGUEZ RODRIGU</t>
  </si>
  <si>
    <t>PAGO A NOMIN MALAGON MALAGON A</t>
  </si>
  <si>
    <t>PAGO A NOMIN AMADO PE?A JUAN E</t>
  </si>
  <si>
    <t>PAGO A NOMIN COBOS VARGAS CRIS</t>
  </si>
  <si>
    <t>PAGO A NOMIN AHUMADA RAMOS ERI</t>
  </si>
  <si>
    <t>PAGO A NOMIN ROJAS GALINDO OSC</t>
  </si>
  <si>
    <t>PAGO A NOMIN PEREZ MAHECHA LEY</t>
  </si>
  <si>
    <t>PAGO A NOMIN LOMBANA BARBOSA A</t>
  </si>
  <si>
    <t>PAGO A NOMIN CORTES  JULIAN AN</t>
  </si>
  <si>
    <t>PAGO A NOMIN RUBIANO MORALES J</t>
  </si>
  <si>
    <t>PAGO A NOMIN RODRIGUEZ ESCOBAR</t>
  </si>
  <si>
    <t>PAGO A NOMIN MESA MOSQUERA ARI</t>
  </si>
  <si>
    <t>PAGO A NOMIN RAMIREZ TORRES DI</t>
  </si>
  <si>
    <t>PAGO A NOMIN OLMOS LARA DIVANI</t>
  </si>
  <si>
    <t>PAGO A NOMIN BRI?EZ  ADONAY</t>
  </si>
  <si>
    <t>PAGO A NOMIN DUE?AS URBINA ANG</t>
  </si>
  <si>
    <t>PAGO A NOMIN CASTA?EDA CAMACHO</t>
  </si>
  <si>
    <t>PAGO A NOMIN SANCHEZ LOPEZ HEI</t>
  </si>
  <si>
    <t>PAGO A NOMIN SALGADO SANABRIA</t>
  </si>
  <si>
    <t>PAGO A NOMIN CAPADOR HERNANDEZ</t>
  </si>
  <si>
    <t>PAGO A NOMIN ROZO CAPERA JOSE</t>
  </si>
  <si>
    <t>PAGO A NOMIN ARIAS NEME JUAN M</t>
  </si>
  <si>
    <t>PAGO A NOMIN ROA RODRIGUEZ HER</t>
  </si>
  <si>
    <t>PAGO A NOMIN BARRERA AMAYA LUI</t>
  </si>
  <si>
    <t>PAGO A NOMIN SALAS RIVERA SAND</t>
  </si>
  <si>
    <t>PAGO A NOMIN VERGARA SONZA CRI</t>
  </si>
  <si>
    <t>PAGO A NOMIN PARRA MEDINA HERN</t>
  </si>
  <si>
    <t>PAGO A NOMIN PE?A  HEIDY PAOLA</t>
  </si>
  <si>
    <t>PAGO A NOMIN GUZMAN MANQUILLO</t>
  </si>
  <si>
    <t>PAGO A NOMIN MOJICA FIGUEROA W</t>
  </si>
  <si>
    <t>PAGO A NOMIN MU?OZ CASTIBLANCO</t>
  </si>
  <si>
    <t>PAGO A NOMIN QUIROGA ROMERO DI</t>
  </si>
  <si>
    <t>PAGO A NOMIN ALVAREZ MESA ANDR</t>
  </si>
  <si>
    <t>PAGO A NOMIN MURCIA  ZORAIDA</t>
  </si>
  <si>
    <t>PAGO A NOMIN RUIZ LARA INGRID</t>
  </si>
  <si>
    <t>PAGO A NOMIN OLIVEROS BANQUET</t>
  </si>
  <si>
    <t>PAGO A NOMIN JAIME PUERTAS HEN</t>
  </si>
  <si>
    <t>PAGO A NOMIN TORRES GONZALEZ A</t>
  </si>
  <si>
    <t>PAGO A NOMIN SARMIENTO ANGEL C</t>
  </si>
  <si>
    <t>PAGO A NOMIN CHAPARRO SANCHEZ</t>
  </si>
  <si>
    <t>PAGO A NOMIN MU?OZ MIRANDA JOR</t>
  </si>
  <si>
    <t>PAGO A NOMIN BECERRA CASTRO DI</t>
  </si>
  <si>
    <t>PAGO A NOMIN GONZALEZ BALANTA</t>
  </si>
  <si>
    <t>PAGO A NOMIN CASTELLANO FUENTE</t>
  </si>
  <si>
    <t>PAGO A NOMIN PARRA VELANDIA LU</t>
  </si>
  <si>
    <t>PAGO A NOMIN LOZANO RODRIGUEZ</t>
  </si>
  <si>
    <t>PAGO A NOMIN RUIZ RUIZ YERLEID</t>
  </si>
  <si>
    <t>PAGO A NOMIN PEREZ PE?A JOHANN</t>
  </si>
  <si>
    <t>PAGO A NOMIN HERNANDEZ RODRIGU</t>
  </si>
  <si>
    <t>PAGO A NOMIN ZAMBRANO ROMERO H</t>
  </si>
  <si>
    <t>PAGO A NOMIN VIERA CORTES CARL</t>
  </si>
  <si>
    <t>PAGO A NOMIN MORENO MORENO SAN</t>
  </si>
  <si>
    <t>PAGO A NOMIN DUARTE MORENO JIM</t>
  </si>
  <si>
    <t>PAGO A NOMIN GRILLO MONROY JON</t>
  </si>
  <si>
    <t>PAGO A NOMIN MARTINEZ AVELLANE</t>
  </si>
  <si>
    <t>PAGO A NOMIN LARA RUEDA NORMA</t>
  </si>
  <si>
    <t>PAGO A NOMIN POSADA CARDENAS M</t>
  </si>
  <si>
    <t>PAGO A NOMIN BETANCOURT SANABR</t>
  </si>
  <si>
    <t>PAGO A NOMIN LUNA PERILLA MARI</t>
  </si>
  <si>
    <t>PAGO A NOMIN TIQUE CAPERA JOSE</t>
  </si>
  <si>
    <t>PAGO A NOMIN RAMIREZ GARCIA AB</t>
  </si>
  <si>
    <t>PAGO A NOMIN ORTIZ PACHECO LUC</t>
  </si>
  <si>
    <t>PAGO A NOMIN MU?OZ SEPULVEDA C</t>
  </si>
  <si>
    <t>PAGO A NOMIN SEGURA FONSECA AN</t>
  </si>
  <si>
    <t>PAGO A NOMIN PUENTES RODRIGUEZ</t>
  </si>
  <si>
    <t>PAGO A NOMIN GRANADOS BROCHERO</t>
  </si>
  <si>
    <t>PAGO A NOMIN ZAMORA CASTILLO A</t>
  </si>
  <si>
    <t>PAGO A NOMIN SORIANO FRANCO JO</t>
  </si>
  <si>
    <t>PAGO A NOMIN RAMOS RAMIREZ PED</t>
  </si>
  <si>
    <t>PAGO A NOMIN RIOS ROMERO RICAR</t>
  </si>
  <si>
    <t>PAGO A NOMIN BERMUDEZ MEDINA J</t>
  </si>
  <si>
    <t>PAGO A NOMIN JIMENEZ GUERRERO</t>
  </si>
  <si>
    <t>PAGO A NOMIN BUESACO OMEN ANCI</t>
  </si>
  <si>
    <t>PAGO A NOMIN VALDES GOMEZ LUIS</t>
  </si>
  <si>
    <t>PAGO A NOMIN CALDERON PERAZA L</t>
  </si>
  <si>
    <t>PAGO A NOMIN BUITRAGO PARRA JO</t>
  </si>
  <si>
    <t>PAGO A NOMIN ALVARADO BUITRAGO</t>
  </si>
  <si>
    <t>PAGO A NOMIN MADRIGAL VEGA JOH</t>
  </si>
  <si>
    <t>PAGO A NOMIN BERMUDEZ GIRALDO</t>
  </si>
  <si>
    <t>PAGO A NOMIN HERNANDEZ VIASUS</t>
  </si>
  <si>
    <t>PAGO A NOMIN QUINTIN GONZALEZ</t>
  </si>
  <si>
    <t>PAGO A NOMIN GIL  BERTULFO</t>
  </si>
  <si>
    <t>PAGO A NOMIN RUIZ HERRE?O CLAU</t>
  </si>
  <si>
    <t>PAGO A NOMIN GUTIERREZ MILLAN</t>
  </si>
  <si>
    <t>PAGO A NOMIN LUGO CANTILLO JES</t>
  </si>
  <si>
    <t>PAGO A NOMIN MARTINEZ ZABALA V</t>
  </si>
  <si>
    <t>PAGO A NOMIN AVILA SANCHEZ MAR</t>
  </si>
  <si>
    <t>PAGO A NOMIN REQUEJO HURTADO M</t>
  </si>
  <si>
    <t>PAGO A NOMIN MORA RUBIANO LUZ</t>
  </si>
  <si>
    <t>PAGO A NOMIN MORALES PALOMAR V</t>
  </si>
  <si>
    <t>PAGO A NOMIN CASTILLO ZAMBRANO</t>
  </si>
  <si>
    <t>PAGO A NOMIN MINA CASTRO DAISS</t>
  </si>
  <si>
    <t>PAGO A NOMIN SANCHEZ ROJAS GLO</t>
  </si>
  <si>
    <t>PAGO A NOMIN ROJAS CARDONA OSC</t>
  </si>
  <si>
    <t>PAGO A NOMIN RAMIREZ CERVERA J</t>
  </si>
  <si>
    <t>PAGO A NOMIN ORTIZ RAMIREZ LUI</t>
  </si>
  <si>
    <t>PAGO A NOMIN MEJIA PLATA PABLO</t>
  </si>
  <si>
    <t>PAGO A NOMIN SINISTERRA PRADO</t>
  </si>
  <si>
    <t>PAGO A NOMIN BARRERO BUITRAGO</t>
  </si>
  <si>
    <t>PAGO A NOMIN PERALTA GUTIERREZ</t>
  </si>
  <si>
    <t>PAGO A NOMIN MARIN RUBIO OLGA</t>
  </si>
  <si>
    <t>PAGO A NOMIN BERNAL HERNANDEZ</t>
  </si>
  <si>
    <t>PAGO A NOMIN GUERRER0  LUZ ANG</t>
  </si>
  <si>
    <t>PAGO A NOMIN PE?A ROMERO NELFI</t>
  </si>
  <si>
    <t>PAGO A NOMIN SEPULVEDA CARO JH</t>
  </si>
  <si>
    <t>PAGO A NOMIN TOVAR BERNAL LUZ</t>
  </si>
  <si>
    <t>PAGO A NOMIN GARCIA ALMONACID</t>
  </si>
  <si>
    <t>PAGO A NOMIN PORRAS VELASQUEZ</t>
  </si>
  <si>
    <t>PAGO A NOMIN BAQUERO GONZALEZ</t>
  </si>
  <si>
    <t>PAGO A NOMIN GONGORA CASTRO AN</t>
  </si>
  <si>
    <t>PAGO A NOMIN SANCHEZ TURIZO OS</t>
  </si>
  <si>
    <t>PAGO A NOMIN RUIZ CAMARGO CARL</t>
  </si>
  <si>
    <t>PAGO A NOMIN VANEGAS DIAZ LEAN</t>
  </si>
  <si>
    <t>PAGO A NOMIN BULDIN ACEVEDO DA</t>
  </si>
  <si>
    <t>PAGO A NOMIN MALAGON CORTES HE</t>
  </si>
  <si>
    <t>PAGO A NOMIN PEREZ CABEZA LIBY</t>
  </si>
  <si>
    <t>PAGO A NOMIN CASAS RUIZ JAIRO</t>
  </si>
  <si>
    <t>PAGO A NOMIN SOSA GARCIA JOSE</t>
  </si>
  <si>
    <t>PAGO A NOMIN MIRANDA PADILLA K</t>
  </si>
  <si>
    <t>PAGO A NOMIN DUQUE CORREA EDIS</t>
  </si>
  <si>
    <t>PAGO A NOMIN CRUZ SOLANO HERNA</t>
  </si>
  <si>
    <t>PAGO A NOMIN CASTELLANOS CAICE</t>
  </si>
  <si>
    <t>PAGO A NOMIN HERNANDEZ LOPEZ G</t>
  </si>
  <si>
    <t>PAGO A NOMIN OSPINO LOPEZ ELKI</t>
  </si>
  <si>
    <t>PAGO A NOMIN AHUMADA RIVERA JE</t>
  </si>
  <si>
    <t>PAGO A NOMIN CASTILLO MARTINEZ</t>
  </si>
  <si>
    <t>PAGO A NOMIN TESILLO ORTIZ CAR</t>
  </si>
  <si>
    <t>PAGO A NOMIN MORENO  SANDY IVO</t>
  </si>
  <si>
    <t>PAGO A NOMIN BENAVIDES URREGO</t>
  </si>
  <si>
    <t>PAGO A NOMIN POPAYAN RODRIGUEZ</t>
  </si>
  <si>
    <t>PAGO A NOMIN GUTIERREZ ULLOA F</t>
  </si>
  <si>
    <t>PAGO A NOMIN GALLO PINZON MIRY</t>
  </si>
  <si>
    <t>PAGO A NOMIN COPETE TORRES MIG</t>
  </si>
  <si>
    <t>PAGO A NOMIN PE?A RUDAS LIDIS</t>
  </si>
  <si>
    <t>PAGO A NOMIN MATEUS COMBITA ED</t>
  </si>
  <si>
    <t>PAGO A NOMIN VALDES CONTRERAS</t>
  </si>
  <si>
    <t>PAGO A NOMIN AMADO TRASLAVI?A</t>
  </si>
  <si>
    <t>PAGO A NOMIN CUERVO BERMUDEZ R</t>
  </si>
  <si>
    <t>PAGO A NOMIN BORDA QUINTERO JE</t>
  </si>
  <si>
    <t>PAGO A NOMIN CASTELLANOS ROBAY</t>
  </si>
  <si>
    <t>PAGO A NOMIN PORRAS MALAMBO ES</t>
  </si>
  <si>
    <t>PAGO A NOMIN LOPEZ TERAN YACEL</t>
  </si>
  <si>
    <t>PAGO A NOMIN TSUCHIYA CAMARGO</t>
  </si>
  <si>
    <t>PAGO A NOMIN ZAPATA  WAINER JO</t>
  </si>
  <si>
    <t>PAGO A NOMIN CASTILLO LOPEZ JO</t>
  </si>
  <si>
    <t>PAGO A NOMIN CUESTA CASTRO JHO</t>
  </si>
  <si>
    <t>PAGO A NOMIN CARDENAS CONTRERA</t>
  </si>
  <si>
    <t>PAGO A NOMIN SANTAMARIA BABATI</t>
  </si>
  <si>
    <t>PAGO A NOMIN CASTRO VANEGAS JO</t>
  </si>
  <si>
    <t>PAGO A NOMIN MORA SALAS JEFFER</t>
  </si>
  <si>
    <t>PAGO A NOMIN CUERVO HERNANDEZ</t>
  </si>
  <si>
    <t>PAGO A NOMIN CHACON GUIZA JANN</t>
  </si>
  <si>
    <t>PAGO A NOMIN TRUJILLO CARDOZO</t>
  </si>
  <si>
    <t>PAGO A NOMIN IZQUIERDO  ANGEL</t>
  </si>
  <si>
    <t>PAGO A NOMIN BLANDON RUBIO DAR</t>
  </si>
  <si>
    <t>PAGO A NOMIN BALLESTEROS PUENT</t>
  </si>
  <si>
    <t>PAGO A NOMIN GUTIERREZ HENAO F</t>
  </si>
  <si>
    <t>PAGO A NOMIN MAYORGA CORTES JH</t>
  </si>
  <si>
    <t>PAGO A NOMIN GOMEZ RIVERA BRAY</t>
  </si>
  <si>
    <t>PAGO A NOMIN VASQUEZ ESPITIA J</t>
  </si>
  <si>
    <t>PAGO A NOMIN CASTELLANOS FUENT</t>
  </si>
  <si>
    <t>PAGO A NOMIN SOLER PRIETO VICT</t>
  </si>
  <si>
    <t>PAGO A NOMIN MEDINA ALARCON ED</t>
  </si>
  <si>
    <t>PAGO A NOMIN MEDINA BONILLA LU</t>
  </si>
  <si>
    <t>PAGO A NOMIN GARZON PERDOMO AN</t>
  </si>
  <si>
    <t>PAGO A NOMIN GARATEJO CRESPO J</t>
  </si>
  <si>
    <t>PAGO A NOMIN LANCHEROS BEJARAN</t>
  </si>
  <si>
    <t>PAGO A NOMIN AMARIS CARO DARWI</t>
  </si>
  <si>
    <t>PAGO A NOMIN GUEVARA RINCON OS</t>
  </si>
  <si>
    <t>PAGO A NOMIN TORRES BELLO JEAN</t>
  </si>
  <si>
    <t>PAGO A NOMIN RAMIREZ GOMEZ JHO</t>
  </si>
  <si>
    <t>PAGO A NOMIN CARDENAS SARMIENT</t>
  </si>
  <si>
    <t>PAGO A NOMIN RUDA RAMIREZ PEDR</t>
  </si>
  <si>
    <t>PAGO A NOMIN NU?EZ JULIO EDUAR</t>
  </si>
  <si>
    <t>PAGO A NOMIN RODRIGUEZ GORDO L</t>
  </si>
  <si>
    <t>PAGO A NOMIN RAMOS VANEGAS LUI</t>
  </si>
  <si>
    <t>PAGO A NOMIN TACUMA MORENO LIS</t>
  </si>
  <si>
    <t>PAGO A NOMIN RUIZ RIOS HEIDY L</t>
  </si>
  <si>
    <t>PAGO A NOMIN LEON CARRE?O LEID</t>
  </si>
  <si>
    <t>PAGO A NOMIN CORTES AGUDELO AN</t>
  </si>
  <si>
    <t>PAGO A NOMIN ROMERO OLIVEROS M</t>
  </si>
  <si>
    <t>PAGO A NOMIN GODOY MELGAREJO M</t>
  </si>
  <si>
    <t>PAGO A NOMIN JIMENEZ GOMEZ JHO</t>
  </si>
  <si>
    <t>PAGO A NOMIN PALOMEQUE ORTIZ J</t>
  </si>
  <si>
    <t>PAGO A NOMIN HUERFANO ALFARO J</t>
  </si>
  <si>
    <t>PAGO A NOMIN CRISTANCHO BLANCO</t>
  </si>
  <si>
    <t>PAGO A NOMIN NAVAS MARTINEZ FA</t>
  </si>
  <si>
    <t>PAGO A NOMIN CAMACHO ORTIZ MAN</t>
  </si>
  <si>
    <t>PAGO A NOMIN GARCIA ORTIZ ISAA</t>
  </si>
  <si>
    <t>PAGO A NOMIN ESQUIVEL PERALES</t>
  </si>
  <si>
    <t>PAGO A NOMIN BLANCO PEREIRA NI</t>
  </si>
  <si>
    <t>PAGO A NOMIN TORRES ESPINOSA Y</t>
  </si>
  <si>
    <t>PAGO A NOMIN QUIROGA NI?O FELI</t>
  </si>
  <si>
    <t>PAGO A NOMIN CA?ON JIMENEZ ROB</t>
  </si>
  <si>
    <t>PAGO A NOMIN GUEVARA ORDO?EZ J</t>
  </si>
  <si>
    <t>PAGO A NOMIN GARZON DIAZ LUZ H</t>
  </si>
  <si>
    <t>PAGO A NOMIN AVILA VIRGUEZ SAN</t>
  </si>
  <si>
    <t>PAGO A NOMIN DIAZ MOLANO BLANC</t>
  </si>
  <si>
    <t>PAGO A NOMIN RODRIGUEZ PINZON</t>
  </si>
  <si>
    <t>PAGO A NOMIN NARVAEZ BENITEZ Y</t>
  </si>
  <si>
    <t>PAGO A NOMIN BENITEZ BUSTAMANT</t>
  </si>
  <si>
    <t>PAGO A NOMIN CASTIBLANCO  JHON</t>
  </si>
  <si>
    <t>PAGO A NOMIN PINZON GONZALEZ J</t>
  </si>
  <si>
    <t>PAGO A NOMIN CASTELLANOS BARRE</t>
  </si>
  <si>
    <t>PAGO A NOMIN GONZALEZ HOYOS WI</t>
  </si>
  <si>
    <t>PAGO A NOMIN SANCHEZ YAYA LUIS</t>
  </si>
  <si>
    <t>PAGO A NOMIN SEGURA RUBIO ANGI</t>
  </si>
  <si>
    <t>PAGO A NOMIN LOZADA VANEGAS GE</t>
  </si>
  <si>
    <t>PAGO A NOMIN OVALLE GARZON MAR</t>
  </si>
  <si>
    <t>PAGO A NOMIN PADUA MERCHAN JOS</t>
  </si>
  <si>
    <t>PAGO A NOMIN CIPAGAUTA SANCHEZ</t>
  </si>
  <si>
    <t>PAGO A NOMIN GARZON RODRIGUEZ</t>
  </si>
  <si>
    <t>PAGO A NOMIN AREVALO CRUZ JOSE</t>
  </si>
  <si>
    <t>PAGO A NOMIN MAYORGA DURAN AUD</t>
  </si>
  <si>
    <t>PAGO A NOMIN FONSECA INDABURO</t>
  </si>
  <si>
    <t>PAGO A NOMIN ESPITIA RODRIGUEZ</t>
  </si>
  <si>
    <t>PAGO A NOMIN DAZA MU?OZ CARMEN</t>
  </si>
  <si>
    <t>PAGO A NOMIN MORENO  JUAN CARL</t>
  </si>
  <si>
    <t>PAGO A NOMIN CARO PULIDO JESUS</t>
  </si>
  <si>
    <t>PAGO A NOMIN PEREZ MORALES HER</t>
  </si>
  <si>
    <t>PAGO A NOMIN MORENO VARGAS GIO</t>
  </si>
  <si>
    <t>PAGO A NOMIN BRAVO PEREZ MANUE</t>
  </si>
  <si>
    <t>PAGO A NOMIN BRAVO PEREZ LUIS</t>
  </si>
  <si>
    <t>PAGO A NOMIN PERDOMO BOLIVAR R</t>
  </si>
  <si>
    <t>PAGO A NOMIN BANGUERA CAICEDO</t>
  </si>
  <si>
    <t>PAGO A NOMIN RODRIGUEZ MADRID</t>
  </si>
  <si>
    <t>PAGO A NOMIN BUITRAGO DELGADO</t>
  </si>
  <si>
    <t>PAGO A NOMIN SARMIENTO SANCHEZ</t>
  </si>
  <si>
    <t>PAGO A NOMIN AFRICANO SANCHEZ</t>
  </si>
  <si>
    <t>PAGO A NOMIN GALBAN GOMEZ RONA</t>
  </si>
  <si>
    <t>PAGO A NOMIN PULIDO VELASCO CA</t>
  </si>
  <si>
    <t>PAGO A NOMIN FRANCO FONSECA LE</t>
  </si>
  <si>
    <t>PAGO A NOMIN LARA FONSECA CIND</t>
  </si>
  <si>
    <t>PAGO A NOMIN GARZON HERRERA OS</t>
  </si>
  <si>
    <t>PAGO A NOMIN SALAMANCA  SONIA</t>
  </si>
  <si>
    <t>PAGO A NOMIN DIAZ HERNANDEZ OL</t>
  </si>
  <si>
    <t>PAGO A NOMIN VALENZUELA CANTIL</t>
  </si>
  <si>
    <t>PAGO A NOMIN LAVERDE ACEVEDO L</t>
  </si>
  <si>
    <t>PAGO A NOMIN ARGEL MEDRANO ERI</t>
  </si>
  <si>
    <t>PAGO A NOMIN BETANCOURT SEPULV</t>
  </si>
  <si>
    <t>PAGO A NOMIN TORRES RUBIO YUDY</t>
  </si>
  <si>
    <t>PAGO A NOMIN DIAZ GONZALEZ REN</t>
  </si>
  <si>
    <t>PAGO A NOMIN BELTRAN SANCHEZ Y</t>
  </si>
  <si>
    <t>PAGO A NOMIN ALMANZA ROZO JOSE</t>
  </si>
  <si>
    <t>PAGO A NOMIN BOCANEGRA INFANTE</t>
  </si>
  <si>
    <t>PAGO A NOMIN MENDEZ PRIETO BLA</t>
  </si>
  <si>
    <t>PAGO A NOMIN PLAZA TENORIO LUI</t>
  </si>
  <si>
    <t>PAGO A NOMIN OSORIO MORA JENIT</t>
  </si>
  <si>
    <t>PAGO A NOMIN PUELLO MARTINEZ Y</t>
  </si>
  <si>
    <t>PAGO A NOMIN GUTIERREZ PRECIAD</t>
  </si>
  <si>
    <t>PAGO A NOMIN ROCHA FLOREZ ALEX</t>
  </si>
  <si>
    <t>PAGO A NOMIN JUNCA CORTES ALEX</t>
  </si>
  <si>
    <t>PAGO A NOMIN RUBIO CALDERON LA</t>
  </si>
  <si>
    <t>PAGO A NOMIN ACERO MAHECHA JUA</t>
  </si>
  <si>
    <t>PAGO A NOMIN OSORIO BARRERA MA</t>
  </si>
  <si>
    <t>PAGO A NOMIN RODRIGUEZ MONTILL</t>
  </si>
  <si>
    <t>PAGO A NOMIN DIAZ CACERES JUAN</t>
  </si>
  <si>
    <t>PAGO A NOMIN HERRERA LOPEZ EFR</t>
  </si>
  <si>
    <t>PAGO A NOMIN CASTIBLANCO ALAGU</t>
  </si>
  <si>
    <t>PAGO A NOMIN PORRAS MALAMBO YE</t>
  </si>
  <si>
    <t>PAGO A NOMIN GARCIA MONTOYA JU</t>
  </si>
  <si>
    <t>PAGO A NOMIN MORA RUIZ OSCAR J</t>
  </si>
  <si>
    <t>PAGO A NOMIN CABALLERO ESCAMIL</t>
  </si>
  <si>
    <t>PAGO A NOMIN AGUILAR DUARTE OS</t>
  </si>
  <si>
    <t>PAGO A NOMIN PINZON PE?A BRAYA</t>
  </si>
  <si>
    <t>PAGO A NOMIN PAEZ CARDENAS YER</t>
  </si>
  <si>
    <t>PAGO A NOMIN CASTA?EDA BALLEST</t>
  </si>
  <si>
    <t>PAGO A NOMIN BETANCOURT ESCOBA</t>
  </si>
  <si>
    <t>PAGO A NOMIN PALACIO  MARIA YA</t>
  </si>
  <si>
    <t>PAGO A NOMIN BALDION LOPEZ JAI</t>
  </si>
  <si>
    <t>PAGO A NOMIN BERMUDEZ DIAZ MIK</t>
  </si>
  <si>
    <t>PAGO A NOMIN MALAGON ALBA HELV</t>
  </si>
  <si>
    <t>PAGO A NOMIN RAQUEJO CASTA?EDA</t>
  </si>
  <si>
    <t>PAGO A NOMIN MONAR MELO MARLON</t>
  </si>
  <si>
    <t>PAGO A NOMIN DAZA VASQUEZ MANU</t>
  </si>
  <si>
    <t>PAGO A NOMIN PARRA SANCHEZ ROB</t>
  </si>
  <si>
    <t>PAGO A NOMIN RIASCOS HURTADO J</t>
  </si>
  <si>
    <t>PAGO A NOMIN ALFONSO BELTRAN G</t>
  </si>
  <si>
    <t>PAGO A NOMIN GUZMAN ALBADAN BR</t>
  </si>
  <si>
    <t>PAGO A NOMIN CUESTA GARCIA CRI</t>
  </si>
  <si>
    <t>PAGO A NOMIN TORRES CASTILLO A</t>
  </si>
  <si>
    <t>PAGO A NOMIN MERCADO CALDERIN</t>
  </si>
  <si>
    <t>PAGO A NOMIN MERCADO ELLES JES</t>
  </si>
  <si>
    <t>PAGO A NOMIN LASO GUEVARA MARI</t>
  </si>
  <si>
    <t>PAGO A NOMIN FUQUENE CARPETA J</t>
  </si>
  <si>
    <t>PAGO A NOMIN CASTA?EDA ARANA A</t>
  </si>
  <si>
    <t>PAGO A NOMIN ATENCIA BALDOVINO</t>
  </si>
  <si>
    <t>PAGO A NOMIN ESTUPI?AN QUINTER</t>
  </si>
  <si>
    <t>PAGO A NOMIN LEYTON ACERO MARI</t>
  </si>
  <si>
    <t>PAGO A NOMIN GONZALEZ OROZCO A</t>
  </si>
  <si>
    <t>PAGO A NOMIN QUINTANA PEREZ FR</t>
  </si>
  <si>
    <t>PAGO A NOMIN GOMEZ RUIZ FABIAN</t>
  </si>
  <si>
    <t>PAGO A NOMIN VELANDIA  CESAR A</t>
  </si>
  <si>
    <t>PAGO A NOMIN POVEDA SALAZAR JE</t>
  </si>
  <si>
    <t>PAGO A NOMIN LOAIZA QUINTERO C</t>
  </si>
  <si>
    <t>PAGO A NOMIN SOTO MARTINEZ JUA</t>
  </si>
  <si>
    <t>PAGO A NOMIN LANCHEROS OSPINA</t>
  </si>
  <si>
    <t>PAGO A NOMIN REINA CARVAJAL MI</t>
  </si>
  <si>
    <t>PAGO A NOMIN VELASQUEZ BENITEZ</t>
  </si>
  <si>
    <t>PAGO A NOMIN NEUQUE CORTES PAO</t>
  </si>
  <si>
    <t>PAGO A NOMIN YANCE YANCE JORGE</t>
  </si>
  <si>
    <t>PAGO A NOMIN MORALES PRIETO JH</t>
  </si>
  <si>
    <t>PAGO A NOMIN VARGAS GONZALEZ Y</t>
  </si>
  <si>
    <t>PAGO A NOMIN MEJIA SALAMANCA B</t>
  </si>
  <si>
    <t>PAGO A NOMIN REY CA?ON ARMANDO</t>
  </si>
  <si>
    <t>PAGO A NOMIN LOPEZ VILLALBA DA</t>
  </si>
  <si>
    <t>PAGO A NOMIN CALDERON GUEVARA</t>
  </si>
  <si>
    <t>PAGO A NOMIN BELTRAN PE?A LILI</t>
  </si>
  <si>
    <t>PAGO A NOMIN MENDEZ PE?A JASON</t>
  </si>
  <si>
    <t>PAGO A NOMIN RAMIREZ GONZALEZ</t>
  </si>
  <si>
    <t>PAGO A NOMIN PE?A VARGAS MATIL</t>
  </si>
  <si>
    <t>PAGO A NOMIN MUNOZ MONROY LUIS</t>
  </si>
  <si>
    <t>PAGO A NOMIN QUIROGA ZARATE AN</t>
  </si>
  <si>
    <t>PAGO A NOMIN PEREZ MU?OZ DAYAN</t>
  </si>
  <si>
    <t>PAGO A NOMIN SANTOS MANZO NICO</t>
  </si>
  <si>
    <t>PAGO A NOMIN GARCIA BAUTISTA H</t>
  </si>
  <si>
    <t>PAGO A NOMIN TORRES PEREZ JONA</t>
  </si>
  <si>
    <t>PAGO A NOMIN FERNANDEZ BRAVO L</t>
  </si>
  <si>
    <t>PAGO A NOMIN ORTEGA CASTILLO S</t>
  </si>
  <si>
    <t>PAGO A NOMIN ROJAS  CARLOS NEL</t>
  </si>
  <si>
    <t>PAGO A NOMIN ZAMUDIO REAL MIGU</t>
  </si>
  <si>
    <t>PAGO A NOMIN CARDE?O MADERA AL</t>
  </si>
  <si>
    <t>PAGO A NOMIN JULIO CONEO DAMIA</t>
  </si>
  <si>
    <t>PAGO A NOMIN FALON BARRIOS JOH</t>
  </si>
  <si>
    <t>PAGO A NOMIN MORENO HERNANDEZ</t>
  </si>
  <si>
    <t>PAGO A NOMIN SANDOVAL LEAL VIC</t>
  </si>
  <si>
    <t>PAGO A NOMIN NI?O BERNAL BLANC</t>
  </si>
  <si>
    <t>PAGO A NOMIN CASTA?O FONSECA D</t>
  </si>
  <si>
    <t>PAGO A NOMIN LONDO?O BEDOYA CA</t>
  </si>
  <si>
    <t>PAGO A NOMIN PI?A NAGLES ATALI</t>
  </si>
  <si>
    <t>PAGO A NOMIN PEREZ CANTILLO MA</t>
  </si>
  <si>
    <t>PAGO A NOMIN CORTES CAMARGO HE</t>
  </si>
  <si>
    <t>PAGO A NOMIN GARZON CASTRO DAN</t>
  </si>
  <si>
    <t>PAGO A NOMIN GIL SANCHEZ CARLO</t>
  </si>
  <si>
    <t>PAGO A NOMIN MOGOLLON CARRERO</t>
  </si>
  <si>
    <t>PAGO A NOMIN GOMEZ JAIMES JENN</t>
  </si>
  <si>
    <t>PAGO A NOMIN CAMARGO PARRA KAR</t>
  </si>
  <si>
    <t>PAGO A NOMIN MARENTES MARENTES</t>
  </si>
  <si>
    <t>PAGO A NOMIN GARCIA MARTINEZ J</t>
  </si>
  <si>
    <t>PAGO A NOMIN GARZON BEJARANO A</t>
  </si>
  <si>
    <t>PAGO A NOMIN RODRIGUEZ AYALA A</t>
  </si>
  <si>
    <t>PAGO A NOMIN LASCARRO ARDILA E</t>
  </si>
  <si>
    <t>PAGO A NOMIN GAMBA SALAZAR KAR</t>
  </si>
  <si>
    <t>PAGO A NOMIN GARZON PINZON JON</t>
  </si>
  <si>
    <t>PAGO A NOMIN GUERRERO AYALA UR</t>
  </si>
  <si>
    <t>PAGO A NOMIN CIRO CIRO FRANCIS</t>
  </si>
  <si>
    <t>PAGO A NOMIN PEREZ OSPINO SAMY</t>
  </si>
  <si>
    <t>PAGO A NOMIN GAMBA SOLER JERSO</t>
  </si>
  <si>
    <t>PAGO A NOMIN LINARES  YOHN ALE</t>
  </si>
  <si>
    <t>PAGO A NOMIN MONROY DIAZ JAVIE</t>
  </si>
  <si>
    <t>PAGO A NOMIN DORIA SANTANA EVE</t>
  </si>
  <si>
    <t>PAGO A NOMIN BELLO CADENA RUBE</t>
  </si>
  <si>
    <t>PAGO A NOMIN GONZALEZ DIAZ LUI</t>
  </si>
  <si>
    <t>PAGO A NOMIN ESCOBAR NAVARRO E</t>
  </si>
  <si>
    <t>PAGO A NOMIN SOLER ALCALA SIMO</t>
  </si>
  <si>
    <t>PAGO A NOMIN HERNANDEZ MU?OZ M</t>
  </si>
  <si>
    <t>PAGO A NOMIN YANEZ RENDON FRAN</t>
  </si>
  <si>
    <t>PAGO A NOMIN SANABRIA ROMERO L</t>
  </si>
  <si>
    <t>PAGO A NOMIN ROJAS TORRES MARI</t>
  </si>
  <si>
    <t>PAGO A NOMIN PINILLA JUANIAS L</t>
  </si>
  <si>
    <t>PAGO A NOMIN DELGADO ALDANA BR</t>
  </si>
  <si>
    <t>PAGO A NOMIN MORALES CAMARGO M</t>
  </si>
  <si>
    <t>PAGO A NOMIN AROCA HERNANDEZ I</t>
  </si>
  <si>
    <t>PAGO A NOMIN SAAVEDRA CORTES L</t>
  </si>
  <si>
    <t>PAGO A NOMIN VALENCIA ANGULO H</t>
  </si>
  <si>
    <t>PAGO A NOMIN BOBADILLA SALINAS</t>
  </si>
  <si>
    <t>PAGO A NOMIN RAMIREZ  ANYELA L</t>
  </si>
  <si>
    <t>PAGO A NOMIN SOLANO  RONAL ALE</t>
  </si>
  <si>
    <t>PAGO A NOMIN VERGARA SOLORZANO</t>
  </si>
  <si>
    <t>PAGO A NOMIN VALETA CANCHILA V</t>
  </si>
  <si>
    <t>PAGO A NOMIN SOTO MELLO JOHANN</t>
  </si>
  <si>
    <t>PAGO A NOMIN GUEVARA PAEZ JULI</t>
  </si>
  <si>
    <t>PAGO A NOMIN IRIARTE PEREZ JON</t>
  </si>
  <si>
    <t>PAGO A NOMIN ROJAS RAMIREZ CLE</t>
  </si>
  <si>
    <t>PAGO A NOMIN ZAMORA PRADA CARL</t>
  </si>
  <si>
    <t>PAGO A NOMIN GALVIS LEON EDWIN</t>
  </si>
  <si>
    <t>PAGO A NOMIN DELGADO SANDOVAL</t>
  </si>
  <si>
    <t>PAGO A NOMIN MEZA MOSQUERA ERN</t>
  </si>
  <si>
    <t>PAGO A NOMIN OSPINA GUEVARA JO</t>
  </si>
  <si>
    <t>PAGO A NOMIN GIL CAICEDO NILSO</t>
  </si>
  <si>
    <t>PAGO A NOMIN QUI?ONES CORTES J</t>
  </si>
  <si>
    <t>PAGO A NOMIN PAEZ QUINAYAS JON</t>
  </si>
  <si>
    <t>PAGO A NOMIN CAPIZ CHACON HECT</t>
  </si>
  <si>
    <t>PAGO A NOMIN BENAVIDES JARAMIL</t>
  </si>
  <si>
    <t>PAGO A NOMIN BERMUDEZ ARELLANA</t>
  </si>
  <si>
    <t>PAGO A NOMIN GUIO GRANADOS PED</t>
  </si>
  <si>
    <t>PAGO A NOMIN AREVALO LOPEZ DAN</t>
  </si>
  <si>
    <t>PAGO A NOMIN LASSO ANGULO LUZ</t>
  </si>
  <si>
    <t>PAGO A NOMIN BERNAL HENRIQUEZ</t>
  </si>
  <si>
    <t>PAGO A NOMIN GOMEZ PULIDO HERN</t>
  </si>
  <si>
    <t>PAGO A NOMIN REYES MORENO LUIS</t>
  </si>
  <si>
    <t>PAGO A NOMIN SANCHEZ BETANCOUR</t>
  </si>
  <si>
    <t>PAGO A NOMIN QUINTERO CARTAGEN</t>
  </si>
  <si>
    <t>PAGO A NOMIN ACOSTA CARDENAS G</t>
  </si>
  <si>
    <t>PAGO A NOMIN RAMIREZ QUIMBAYO</t>
  </si>
  <si>
    <t>PAGO A NOMIN ESPITIA PEREZ ALE</t>
  </si>
  <si>
    <t>PAGO A NOMIN VARGAS CASALLAS J</t>
  </si>
  <si>
    <t>PAGO A NOMIN HERNANDEZ CAMARGO</t>
  </si>
  <si>
    <t>PAGO A NOMIN TORO YARA LEIDY T</t>
  </si>
  <si>
    <t>PAGO A NOMIN MU?OZ SANCHEZ JUA</t>
  </si>
  <si>
    <t>PAGO A NOMIN ROBLES POZO DEIVY</t>
  </si>
  <si>
    <t>PAGO A NOMIN LAVERDE TARQUINO</t>
  </si>
  <si>
    <t>PAGO A NOMIN PUERTO PE?A DANIE</t>
  </si>
  <si>
    <t>PAGO A NOMIN CASTRO JIMENEZ BR</t>
  </si>
  <si>
    <t>PAGO A NOMIN GONZALEZ MU?OZ GE</t>
  </si>
  <si>
    <t>PAGO A NOMIN CAMACHO CARRILLO</t>
  </si>
  <si>
    <t>PAGO A NOMIN HERNANDEZ BORDA F</t>
  </si>
  <si>
    <t>PAGO A NOMIN MARTINEZ CAICEDO</t>
  </si>
  <si>
    <t>PAGO A NOMIN MORENO CARDENAS A</t>
  </si>
  <si>
    <t>PAGO A NOMIN GOMEZ GONZALEZ YO</t>
  </si>
  <si>
    <t>PAGO A NOMIN LOPEZ BRAVO PATRI</t>
  </si>
  <si>
    <t>PAGO A NOMIN CAPIZ  MAYERLY</t>
  </si>
  <si>
    <t>PAGO A NOMIN IDARRAGA MURILLO</t>
  </si>
  <si>
    <t>PAGO A NOMIN CAMACHO LAVERDE J</t>
  </si>
  <si>
    <t>PAGO A NOMIN GALLON ANGULO JAL</t>
  </si>
  <si>
    <t>PAGO A NOMIN ANGULO QUI?ONES A</t>
  </si>
  <si>
    <t>PAGO A NOMIN PITALUA MARTINEZ</t>
  </si>
  <si>
    <t>PAGO A NOMIN MIRANDA FAJARDO H</t>
  </si>
  <si>
    <t>PAGO A NOMIN CRUZ MANCILLA JUA</t>
  </si>
  <si>
    <t>PAGO A NOMIN OVIEDO GALLEGO MA</t>
  </si>
  <si>
    <t>PAGO A NOMIN LAMILLA MU?OZ MAR</t>
  </si>
  <si>
    <t>PAGO A NOMIN FABRA VERGARA CAR</t>
  </si>
  <si>
    <t>PAGO A NOMIN NIAMPIRA GAMBA OL</t>
  </si>
  <si>
    <t>PAGO A NOMIN DIAZ ARAGON PEDRO</t>
  </si>
  <si>
    <t>PAGO A NOMIN VASQUEZ PUERTA YU</t>
  </si>
  <si>
    <t>PAGO A NOMIN CA?ON BORDA BLANC</t>
  </si>
  <si>
    <t>PAGO A NOMIN PEREZ BARRERA MAR</t>
  </si>
  <si>
    <t>PAGO A NOMIN CASTILLO  JORGE R</t>
  </si>
  <si>
    <t>PAGO A NOMIN MORENO CARDENAS J</t>
  </si>
  <si>
    <t>PAGO A NOMIN RODRIGUEZ CAMARGO</t>
  </si>
  <si>
    <t>PAGO A NOMIN CONDE CASTRO KARI</t>
  </si>
  <si>
    <t>PAGO A NOMIN PI?EROS HERRERA M</t>
  </si>
  <si>
    <t>PAGO A NOMIN GARNICA DEDIOS NI</t>
  </si>
  <si>
    <t>PAGO A NOMIN NIEBLES OJEDA PAO</t>
  </si>
  <si>
    <t>PAGO A NOMIN GUTIERREZ CRUZ MA</t>
  </si>
  <si>
    <t>PAGO A NOMIN CASTRO GALINDO YI</t>
  </si>
  <si>
    <t>PAGO A NOMIN MURILLO CUITIVA G</t>
  </si>
  <si>
    <t>PAGO A NOMIN RIVERA LETRADO PA</t>
  </si>
  <si>
    <t>PAGO A NOMIN BELTRAN AREVALO F</t>
  </si>
  <si>
    <t>PAGO A NOMIN PORRAS MARTINEZ J</t>
  </si>
  <si>
    <t>PAGO A NOMIN JARA MEDINA JOSE</t>
  </si>
  <si>
    <t>PAGO A NOMIN ORTIZ LONDONO ANG</t>
  </si>
  <si>
    <t>PAGO A NOMIN UBAQUE POSADA AND</t>
  </si>
  <si>
    <t>PAGO A NOMIN GALINDO CARABUENA</t>
  </si>
  <si>
    <t>PAGO A NOMIN BARRAGAN JARAMILL</t>
  </si>
  <si>
    <t>PAGO A NOMIN PABON RICAURTE JU</t>
  </si>
  <si>
    <t>PAGO A NOMIN OTAVO AROCA FABIA</t>
  </si>
  <si>
    <t>PAGO A NOMIN BARRETO PI?EROS Y</t>
  </si>
  <si>
    <t>PAGO A NOMIN CORCHUELO CORTES</t>
  </si>
  <si>
    <t>PAGO A NOMIN PASSO TOVAR LUIS</t>
  </si>
  <si>
    <t>PAGO A NOMIN CUCAITA GALINDO J</t>
  </si>
  <si>
    <t>PAGO A NOMIN MORALES FUENTES D</t>
  </si>
  <si>
    <t>PAGO A NOMIN CORTES CORTES JUA</t>
  </si>
  <si>
    <t>PAGO A NOMIN GOMEZ PE?UELA GER</t>
  </si>
  <si>
    <t>PAGO A NOMIN URUE?A ACOSTA DEY</t>
  </si>
  <si>
    <t>PAGO A NOMIN VILLAZON BENTHAM</t>
  </si>
  <si>
    <t>PAGO A NOMIN NAVAS MIRANDA OSC</t>
  </si>
  <si>
    <t>PAGO A NOMIN BAUTISTA MARTINEZ</t>
  </si>
  <si>
    <t>PAGO A NOMIN BERNAL BELLO SAUL</t>
  </si>
  <si>
    <t>PAGO A NOMIN CHARRY PARRA CARL</t>
  </si>
  <si>
    <t>PAGO A NOMIN JIMENEZ CORTES VI</t>
  </si>
  <si>
    <t>PAGO A NOMIN ROMERO ROMERO JOS</t>
  </si>
  <si>
    <t>PAGO A NOMIN ALVAREZ RAMIREZ P</t>
  </si>
  <si>
    <t>PAGO A NOMIN GONZALEZ ROMERO E</t>
  </si>
  <si>
    <t>PAGO A NOMIN GOMEZ GUERRERO GA</t>
  </si>
  <si>
    <t>PAGO A NOMIN LOPEZ TORRES WILL</t>
  </si>
  <si>
    <t>PAGO A NOMIN QUINTERO ESCAMILL</t>
  </si>
  <si>
    <t>PAGO A NOMIN RODRIGUEZ FORERO</t>
  </si>
  <si>
    <t>PAGO A NOMIN VARGAS RODRIGUEZ</t>
  </si>
  <si>
    <t>PAGO A NOMIN POLOCHE CONDE ADR</t>
  </si>
  <si>
    <t>PAGO A NOMIN BALLADARES TINJAC</t>
  </si>
  <si>
    <t>PAGO A NOMIN VERGARA FONSECA Y</t>
  </si>
  <si>
    <t>PAGO A NOMIN PINZON PULIDO EDW</t>
  </si>
  <si>
    <t>PAGO A NOMIN ESTRADA BENITEZ F</t>
  </si>
  <si>
    <t>PAGO A NOMIN CEBALLOS RAMIREZ</t>
  </si>
  <si>
    <t>PAGO A NOMIN LINARES CUERVO DA</t>
  </si>
  <si>
    <t>PAGO A NOMIN SANCHEZ ALAPE JHO</t>
  </si>
  <si>
    <t>PAGO A NOMIN VANEGAS SANCHEZ Y</t>
  </si>
  <si>
    <t>PAGO A NOMIN SANCHEZ CELEITA A</t>
  </si>
  <si>
    <t>PAGO A NOMIN RODRIGUEZ  GONZAL</t>
  </si>
  <si>
    <t>PAGO A NOMIN CEBALLOS MACIAS J</t>
  </si>
  <si>
    <t>PAGO A NOMIN CALDERON PANQUEVA</t>
  </si>
  <si>
    <t>PAGO A NOMIN PE?ALVER MENDEZ D</t>
  </si>
  <si>
    <t>PAGO A NOMIN MARIN WILCHEZ JUA</t>
  </si>
  <si>
    <t>PAGO A NOMIN SANDOVAL GONZALEZ</t>
  </si>
  <si>
    <t>PAGO A NOMIN MENDEZ PULIDO HEI</t>
  </si>
  <si>
    <t>PAGO A NOMIN CHAVARRO PATAQUIV</t>
  </si>
  <si>
    <t>PAGO A NOMIN PADILLA CASTILLO</t>
  </si>
  <si>
    <t>PAGO A NOMIN CUADRADO  LUZ STE</t>
  </si>
  <si>
    <t>PAGO A NOMIN DELGADILLO RODRIG</t>
  </si>
  <si>
    <t>PAGO A NOMIN CARABALI GONZALEZ</t>
  </si>
  <si>
    <t>PAGO A NOMIN MARTINEZ AREVALO</t>
  </si>
  <si>
    <t>PAGO A NOMIN JIMENEZ ORTEGA IB</t>
  </si>
  <si>
    <t>PAGO A NOMIN SAENZ SAENZ RUBY</t>
  </si>
  <si>
    <t>PAGO A NOMIN SANCHEZ LEON YEZI</t>
  </si>
  <si>
    <t>PAGO A NOMIN ESQUIVEL MANJARRE</t>
  </si>
  <si>
    <t>PAGO A NOMIN VACA CASTRILLON C</t>
  </si>
  <si>
    <t>PAGO A NOMIN ROMERO CARRANZA A</t>
  </si>
  <si>
    <t>PAGO A NOMIN MENDEZ CARRANZA W</t>
  </si>
  <si>
    <t>PAGO A NOMIN BOLIVAR RIVEROS C</t>
  </si>
  <si>
    <t>PAGO A NOMIN ORDO?EZ BENITEZ W</t>
  </si>
  <si>
    <t>PAGO A NOMIN MONROY PARRAGA HO</t>
  </si>
  <si>
    <t>PAGO A NOMIN GIL IBAGUE BRENDA</t>
  </si>
  <si>
    <t>PAGO A NOMIN SILVESTRE LOAIZA</t>
  </si>
  <si>
    <t>PAGO A NOMIN PINEDA GIRALDO JH</t>
  </si>
  <si>
    <t>PAGO A NOMIN GARCIA ORTIZ JOEL</t>
  </si>
  <si>
    <t>PAGO A NOMIN NAVAS MIRANDA JOR</t>
  </si>
  <si>
    <t>PAGO A NOMIN GARCIA QUINCHANEG</t>
  </si>
  <si>
    <t>PAGO A NOMIN SALGADO BARRAZA R</t>
  </si>
  <si>
    <t>PAGO A NOMIN BELLO CADENA ALEJ</t>
  </si>
  <si>
    <t>PAGO A NOMIN CORTES MARTINEZ J</t>
  </si>
  <si>
    <t>PAGO A NOMIN QUINTANA CASTILLO</t>
  </si>
  <si>
    <t>PAGO A NOMIN ROJAS MURILLO VIC</t>
  </si>
  <si>
    <t>PAGO A NOMIN TUNUBALA MELENJE</t>
  </si>
  <si>
    <t>PAGO A NOMIN HUERTAS RUEDA CHI</t>
  </si>
  <si>
    <t>PAGO A NOMIN MOSQUERA OROBIO J</t>
  </si>
  <si>
    <t>PAGO A NOMIN GUZMAN SOCHA INGR</t>
  </si>
  <si>
    <t>PAGO A NOMIN PE?A PE?A VICKY A</t>
  </si>
  <si>
    <t>PAGO A NOMIN AGUAS SORIA YICEL</t>
  </si>
  <si>
    <t>PAGO A NOMIN MORENO ARIAS HERN</t>
  </si>
  <si>
    <t>PAGO A NOMIN GARCIA TALERO LUI</t>
  </si>
  <si>
    <t>PAGO A NOMIN CASTRO BLOOM YISE</t>
  </si>
  <si>
    <t>PAGO A NOMIN VASQUEZ PUENTES O</t>
  </si>
  <si>
    <t>PAGO A NOMIN SANCHEZ PATI?O JH</t>
  </si>
  <si>
    <t>PAGO A NOMIN GARRIDO LUGO CAMI</t>
  </si>
  <si>
    <t>PAGO A NOMIN CASTILLO VALLECIL</t>
  </si>
  <si>
    <t>PAGO A NOMIN MARIN SANCHEZ FAB</t>
  </si>
  <si>
    <t>PAGO A NOMIN VARGAS CHAPARRO Y</t>
  </si>
  <si>
    <t>PAGO A NOMIN PADUA  JOSE AUGUS</t>
  </si>
  <si>
    <t>PAGO A NOMIN HUERFANO MORA JOR</t>
  </si>
  <si>
    <t>PAGO A NOMIN QUINTERO PEREZ RU</t>
  </si>
  <si>
    <t>PAGO A NOMIN MANRIQUE MOLINA J</t>
  </si>
  <si>
    <t>PAGO A NOMIN GARZON LOPEZ BLAN</t>
  </si>
  <si>
    <t>PAGO A NOMIN HERNANDEZ YARA LU</t>
  </si>
  <si>
    <t>PAGO A NOMIN GUERRERO GALINDO</t>
  </si>
  <si>
    <t>PAGO A NOMIN ROMERO TORRES YIM</t>
  </si>
  <si>
    <t>PAGO A NOMIN ZAMUDIO MELO FRED</t>
  </si>
  <si>
    <t>PAGO A NOMIN SANCHEZ HERMOSO J</t>
  </si>
  <si>
    <t>PAGO A NOMIN TORRES MONTERO JO</t>
  </si>
  <si>
    <t>PAGO A NOMIN GUEVARA RINCON GL</t>
  </si>
  <si>
    <t>PAGO A NOMIN FUNEME CARDOZO PA</t>
  </si>
  <si>
    <t>PAGO A NOMIN RIOS MERLANO JESS</t>
  </si>
  <si>
    <t>PAGO A NOMIN TAMAYO TELLEZ JEN</t>
  </si>
  <si>
    <t>PAGO A NOMIN MORENO ROJAS DIAN</t>
  </si>
  <si>
    <t>PAGO A NOMIN DITTA GUTIERREZ Y</t>
  </si>
  <si>
    <t>PAGO A NOMIN PATI?O LEMUS JULY</t>
  </si>
  <si>
    <t>PAGO A NOMIN MORA AVILA DANIEL</t>
  </si>
  <si>
    <t>PAGO A NOMIN MENDEZ PULIDO CRI</t>
  </si>
  <si>
    <t>PAGO A NOMIN ALVAREZ HERRERA L</t>
  </si>
  <si>
    <t>PAGO A NOMIN GUERRA ESPITIA KE</t>
  </si>
  <si>
    <t>PAGO A NOMIN BONILLA VIDAL ROD</t>
  </si>
  <si>
    <t>PAGO A NOMIN NATERA SARMIENTO</t>
  </si>
  <si>
    <t>PAGO A NOMIN VILLALBA CASTILLO</t>
  </si>
  <si>
    <t>PAGO A NOMIN PULIDO NAVARRETE</t>
  </si>
  <si>
    <t>PAGO A NOMIN CAICEDO BARRIGA J</t>
  </si>
  <si>
    <t>PAGO A NOMIN FONSECA RIVAS JOS</t>
  </si>
  <si>
    <t>PAGO A NOMIN SALAZAR TORRES AN</t>
  </si>
  <si>
    <t>PAGO A NOMIN RAMIREZ CASTRO LU</t>
  </si>
  <si>
    <t>PAGO A NOMIN CAMACHO RAMOS DAR</t>
  </si>
  <si>
    <t>PAGO A NOMIN RIA?O PINILLA JOS</t>
  </si>
  <si>
    <t>PAGO A NOMIN UMBARILLA UMBARIL</t>
  </si>
  <si>
    <t>PAGO A NOMIN CAICEDO LIENDO JO</t>
  </si>
  <si>
    <t>PAGO A NOMIN GARCIA CASCAVITA</t>
  </si>
  <si>
    <t>PAGO A NOMIN ROCHA FLORZ EDWIN</t>
  </si>
  <si>
    <t>PAGO A NOMIN PORRAS VEGA YEIMM</t>
  </si>
  <si>
    <t>PAGO A NOMIN RODRIGUEZ VARGAS</t>
  </si>
  <si>
    <t>PAGO A NOMIN CUELLAR VELASCO H</t>
  </si>
  <si>
    <t>PAGO A NOMIN OSPINA FANDI?O OS</t>
  </si>
  <si>
    <t>PAGO A NOMIN PUERTA ROBLES FAB</t>
  </si>
  <si>
    <t>PAGO A NOMIN GARAVITO MURCIA F</t>
  </si>
  <si>
    <t>PAGO A NOMIN GARCIA CABEZA FAB</t>
  </si>
  <si>
    <t>PAGO A NOMIN PATI?O BOJACA MIG</t>
  </si>
  <si>
    <t>PAGO A NOMIN THEVENING MAYORIA</t>
  </si>
  <si>
    <t>PAGO A NOMIN TORRES OBANDO MIC</t>
  </si>
  <si>
    <t>PAGO A NOMIN CORTES COGOLLO YE</t>
  </si>
  <si>
    <t>PAGO A NOMIN GARZON RAMIREZ GU</t>
  </si>
  <si>
    <t>PAGO A NOMIN PUELLO BURGOS IRL</t>
  </si>
  <si>
    <t>PAGO A NOMIN BUITRAGO BUITRAGO</t>
  </si>
  <si>
    <t>PAGO A NOMIN SANCHEZ SILVA SAN</t>
  </si>
  <si>
    <t>PAGO A NOMIN ARIAS DIAZ CAMILO</t>
  </si>
  <si>
    <t>PAGO A NOMIN ORDU?A  REYES JOR</t>
  </si>
  <si>
    <t>PAGO A NOMIN TOLEDO BETANCOURT</t>
  </si>
  <si>
    <t>PAGO A NOMIN FLOREZ SUAREZ JOS</t>
  </si>
  <si>
    <t>PAGO A NOMIN PENAGOS SANCHEZ W</t>
  </si>
  <si>
    <t>PAGO A NOMIN PINEDA SANCHEZ DA</t>
  </si>
  <si>
    <t>PAGO A NOMIN ALARCON HOLGUIN I</t>
  </si>
  <si>
    <t>PAGO A NOMIN SANCHEZ PEREA?EZ</t>
  </si>
  <si>
    <t>PAGO A NOMIN SANCHEZ FRANCO LU</t>
  </si>
  <si>
    <t>PAGO A NOMIN SANBONI GOMEZ ALB</t>
  </si>
  <si>
    <t>PAGO A NOMIN LARA MENDOZA YESE</t>
  </si>
  <si>
    <t>PAGO A NOMIN OVIEDO ROJAS JHON</t>
  </si>
  <si>
    <t>PAGO A NOMIN LEON MARTINEZ NOL</t>
  </si>
  <si>
    <t>PAGO A NOMIN LANDAZURI CORREA</t>
  </si>
  <si>
    <t>PAGO A NOMIN MARTINEZ BOLIVAR</t>
  </si>
  <si>
    <t>PAGO A NOMIN ARTEAGA SALINAS M</t>
  </si>
  <si>
    <t>PAGO A NOMIN ROJAS CASTA?EDA C</t>
  </si>
  <si>
    <t>PAGO A NOMIN MANCO BARBOSA CRI</t>
  </si>
  <si>
    <t>PAGO A NOMIN RUIZ SANCHEZ LEON</t>
  </si>
  <si>
    <t>PAGO A NOMIN DELGADO MONTOYA Y</t>
  </si>
  <si>
    <t>PAGO A NOMIN POLANIA SANCHEZ H</t>
  </si>
  <si>
    <t>PAGO A NOMIN PASITO GALLO JUAN</t>
  </si>
  <si>
    <t>PAGO A NOMIN ROMERO GOMEZ NEST</t>
  </si>
  <si>
    <t>PAGO A NOMIN MERCHAN LEAL EDUA</t>
  </si>
  <si>
    <t>PAGO A NOMIN ESPA?A CORONADO M</t>
  </si>
  <si>
    <t>PAGO A NOMIN MARTINEZ LOPEZ ED</t>
  </si>
  <si>
    <t>PAGO A NOMIN MATEUS SANCHEZ EL</t>
  </si>
  <si>
    <t>PAGO A NOMIN SIERRA PANCHE EDW</t>
  </si>
  <si>
    <t>PAGO A NOMIN CAICEDO ROBAYO OS</t>
  </si>
  <si>
    <t>PAGO A NOMIN MADRIGAL  JUAN JO</t>
  </si>
  <si>
    <t>PAGO A NOMIN GONZALEZ BARRETO</t>
  </si>
  <si>
    <t>PAGO A NOMIN TOVAR BATISTA ALE</t>
  </si>
  <si>
    <t>PAGO A NOMIN FLORIAN ESCOBAR M</t>
  </si>
  <si>
    <t>PAGO A NOMIN BOHORQUEZ CARDENA</t>
  </si>
  <si>
    <t>PAGO A NOMIN AMADO SANCHEZ ARN</t>
  </si>
  <si>
    <t>PAGO A NOMIN UPARELA PINTO OSC</t>
  </si>
  <si>
    <t>PAGO A NOMIN PEREZ ZAMBRANO DA</t>
  </si>
  <si>
    <t>PAGO A NOMIN GOMEZ CAICEDO JAI</t>
  </si>
  <si>
    <t>PAGO A NOMIN MARTINEZ QUINTO S</t>
  </si>
  <si>
    <t>PAGO A NOMIN QUIJANO ALDANA LU</t>
  </si>
  <si>
    <t>PAGO A NOMIN LOPEZ ALVARADO LE</t>
  </si>
  <si>
    <t>PAGO A NOMIN BENAVIDES ALEGRIA</t>
  </si>
  <si>
    <t>PAGO A NOMIN CAPERA CULMA HECT</t>
  </si>
  <si>
    <t>PAGO A NOMIN RODRIGUEZ  CARLOS</t>
  </si>
  <si>
    <t>PAGO A NOMIN BALLESTEROS QUIRO</t>
  </si>
  <si>
    <t>PAGO A NOMIN CUBIDES GONZALEZ</t>
  </si>
  <si>
    <t>PAGO A NOMIN JARAMILLO CASTRO</t>
  </si>
  <si>
    <t>PAGO A NOMIN LOPEZ LUCIO JOSE</t>
  </si>
  <si>
    <t>PAGO A NOMIN PALACIO VALENCIA</t>
  </si>
  <si>
    <t>PAGO A NOMIN ARDILA LINDADO JO</t>
  </si>
  <si>
    <t>PAGO A NOMIN VARGAS VELASCO CE</t>
  </si>
  <si>
    <t>PAGO A NOMIN POLO CARRILLO DEI</t>
  </si>
  <si>
    <t>PAGO A NOMIN RUBIANO FARFAN MI</t>
  </si>
  <si>
    <t>PAGO A NOMIN ARDILA TRUJILLO A</t>
  </si>
  <si>
    <t>PAGO A NOMIN LANCHEROS CORDOBA</t>
  </si>
  <si>
    <t>PAGO A NOMIN MILLAN YAGUARA JO</t>
  </si>
  <si>
    <t>PAGO A NOMIN RINCON RUEDA MIGU</t>
  </si>
  <si>
    <t>PAGO A NOMIN GARCIA TORRES JUL</t>
  </si>
  <si>
    <t>PAGO A NOMIN QUIMBAYO QUINTERO</t>
  </si>
  <si>
    <t>PAGO A NOMIN BENAVIDES  JIMMY</t>
  </si>
  <si>
    <t>PAGO A NOMIN POVEDA TORRES DAV</t>
  </si>
  <si>
    <t>PAGO A NOMIN PULIDO MONTERO AN</t>
  </si>
  <si>
    <t>PAGO A NOMIN BONILLA VELASQUEZ</t>
  </si>
  <si>
    <t>PAGO A NOMIN VELOZA VALENCIA J</t>
  </si>
  <si>
    <t>PAGO A NOMIN GOMEZ CARRILLO DI</t>
  </si>
  <si>
    <t>PAGO A NOMIN DEIVINSON DE JESU</t>
  </si>
  <si>
    <t>PAGO A NOMIN JIMENEZ LADINO JO</t>
  </si>
  <si>
    <t>PAGO A NOMIN MENDIETA GONZALEZ</t>
  </si>
  <si>
    <t>PAGO A NOMIN RODRIGUEZ MONTA?O</t>
  </si>
  <si>
    <t>PAGO A NOMIN GOMEZ PINZON INGR</t>
  </si>
  <si>
    <t>PAGO A NOMIN CORTES  JORGE</t>
  </si>
  <si>
    <t>PAGO A NOMIN GARCIA YATE IVAN</t>
  </si>
  <si>
    <t>PAGO A NOMIN AGAMES ACU?A VICT</t>
  </si>
  <si>
    <t>PAGO A NOMIN PEREZ OSPINO ALBE</t>
  </si>
  <si>
    <t>PAGO A NOMIN NOGUERA LOPEZ DAN</t>
  </si>
  <si>
    <t>PAGO A NOMIN PE?ATE ACOSTA KAT</t>
  </si>
  <si>
    <t>PAGO A NOMIN VARGAS HIDALGO SA</t>
  </si>
  <si>
    <t>PAGO A NOMIN SIERRA RINCON LIS</t>
  </si>
  <si>
    <t>PAGO A NOMIN CUERO MANCILLA IN</t>
  </si>
  <si>
    <t>PAGO A NOMIN LADINO ESCOBAR JA</t>
  </si>
  <si>
    <t>PAGO A NOMIN LEON CALDERON DIE</t>
  </si>
  <si>
    <t>PAGO A NOMIN YANCE CONTRERAS A</t>
  </si>
  <si>
    <t>PAGO A NOMIN SUAREZ CHAPARRO R</t>
  </si>
  <si>
    <t>PAGO A NOMIN LOPEZ SEPULVEDA J</t>
  </si>
  <si>
    <t>PAGO A NOMIN SANCHEZ CASALLAS</t>
  </si>
  <si>
    <t>PAGO A NOMIN GARZON GARZON NEL</t>
  </si>
  <si>
    <t>PAGO A NOMIN FORERO LOPEZ ALVA</t>
  </si>
  <si>
    <t>PAGO A NOMIN SANTANA ALONSO AL</t>
  </si>
  <si>
    <t>PAGO A NOMIN ROMERO VALERO NAN</t>
  </si>
  <si>
    <t>PAGO A NOMIN GRANADOS MARTINEZ</t>
  </si>
  <si>
    <t>PAGO A NOMIN VASQUEZ GRANOBLES</t>
  </si>
  <si>
    <t>PAGO A NOMIN MONTA?O RODRIGUEZ</t>
  </si>
  <si>
    <t>PAGO A NOMIN OROZCO RODRIGUEZ</t>
  </si>
  <si>
    <t>PAGO A NOMIN HERNANDEZ RIOS WI</t>
  </si>
  <si>
    <t>PAGO A NOMIN SERRANO VILLAM YE</t>
  </si>
  <si>
    <t>PAGO A NOMIN CANENCIO GIRALDO</t>
  </si>
  <si>
    <t>PAGO A NOMIN SEGURA BETANCOURT</t>
  </si>
  <si>
    <t>PAGO A NOMIN CASTA?EDA  GLORIA</t>
  </si>
  <si>
    <t>PAGO A NOMIN SALAZAR HERNANDEZ</t>
  </si>
  <si>
    <t>PAGO A NOMIN GUZMAN LEE DIANA</t>
  </si>
  <si>
    <t>PAGO A NOMIN VALBUENA NU?EZ JO</t>
  </si>
  <si>
    <t>PAGO A NOMIN NIETO RAMOS NICOL</t>
  </si>
  <si>
    <t>PAGO A NOMIN CASTILLO BAHAMON</t>
  </si>
  <si>
    <t>PAGO A NOMIN PARRA VANEGAS JAV</t>
  </si>
  <si>
    <t>PAGO A NOMIN CHAVEZ TOQUICA LU</t>
  </si>
  <si>
    <t>PAGO A NOMIN IBAGUE MILLAN JES</t>
  </si>
  <si>
    <t>PAGO A NOMIN MU?OZ CAMELO LUIS</t>
  </si>
  <si>
    <t>PAGO A NOMIN MENESES RUIZ CHIS</t>
  </si>
  <si>
    <t>PAGO A NOMIN PE?A OBANDO HENRY</t>
  </si>
  <si>
    <t>PAGO A NOMIN AMARANTO ESPITIA</t>
  </si>
  <si>
    <t>PAGO A NOMIN BARRETO HERNANDEZ</t>
  </si>
  <si>
    <t>PAGO A NOMIN CAICEDO CASTILLO</t>
  </si>
  <si>
    <t>PAGO A NOMIN LATORRE MOQUE JOR</t>
  </si>
  <si>
    <t>PAGO A NOMIN CASTRO CHAVEZ LUI</t>
  </si>
  <si>
    <t>PAGO A NOMIN GALVEZ MEJIA SAND</t>
  </si>
  <si>
    <t>PAGO A NOMIN BERNAL DUQUE JONH</t>
  </si>
  <si>
    <t>PAGO A NOMIN MONROY  JUAN GABR</t>
  </si>
  <si>
    <t>PAGO A NOMIN ROLON VITOLA MARL</t>
  </si>
  <si>
    <t>PAGO A NOMIN GONZALEZ PARRA JH</t>
  </si>
  <si>
    <t>PAGO A NOMIN RAMIREZ DIAZ JOHA</t>
  </si>
  <si>
    <t>PAGO A NOMIN LEGUIZAMON HERNAN</t>
  </si>
  <si>
    <t>PAGO A NOMIN QUINTERO RODRIGUE</t>
  </si>
  <si>
    <t>PAGO A NOMIN MARQUEZ ACEVEDO L</t>
  </si>
  <si>
    <t>PAGO A NOMIN MORENO RIVERA JOS</t>
  </si>
  <si>
    <t>PAGO A NOMIN POVEDA MURCIA YIL</t>
  </si>
  <si>
    <t>PAGO A NOMIN REYES TORRES JESU</t>
  </si>
  <si>
    <t>PAGO A NOMIN GAVILAN JARAMILLO</t>
  </si>
  <si>
    <t>PAGO A NOMIN VASQUEZ AMAYA VIC</t>
  </si>
  <si>
    <t>PAGO A NOMIN RAMIREZ ALFONSO J</t>
  </si>
  <si>
    <t>PAGO A NOMIN VASQUEZ BAQUERO J</t>
  </si>
  <si>
    <t>PAGO A NOMIN SANTANA SAENZ JHO</t>
  </si>
  <si>
    <t>PAGO A NOMIN ALFONSO PERALTA W</t>
  </si>
  <si>
    <t>PAGO A NOMIN PERALTA CRUZ SIRL</t>
  </si>
  <si>
    <t>PAGO A NOMIN VENEGAS  MARIA YA</t>
  </si>
  <si>
    <t>PAGO A NOMIN AGUJA LOPEZ WILSO</t>
  </si>
  <si>
    <t>PAGO A NOMIN CARDENAS LEAL BEA</t>
  </si>
  <si>
    <t>PAGO A NOMIN CARDENAS ROMERO D</t>
  </si>
  <si>
    <t>PAGO A NOMIN MILAN PEREZ WESLE</t>
  </si>
  <si>
    <t>PAGO A NOMIN PEDRAZA CHOCONTA</t>
  </si>
  <si>
    <t>PAGO A NOMIN MERCHAN VASQUEZ L</t>
  </si>
  <si>
    <t>PAGO A NOMIN NI?O AREVALO YEFE</t>
  </si>
  <si>
    <t>PAGO A NOMIN FIGUEREDO CASTA?E</t>
  </si>
  <si>
    <t>PAGO A NOMIN URREA  FABIO NELS</t>
  </si>
  <si>
    <t>PAGO A NOMIN FONTALVO DOMINGUE</t>
  </si>
  <si>
    <t>PAGO A NOMIN SHORT CAMPOS EDGA</t>
  </si>
  <si>
    <t>PAGO A NOMIN HENRIQUEZ NARVAEZ</t>
  </si>
  <si>
    <t>PAGO A NOMIN RAMIREZ LUGO DIOG</t>
  </si>
  <si>
    <t>PAGO A NOMIN VELOZA OCAMPO JON</t>
  </si>
  <si>
    <t>PAGO A NOMIN CALDERON RODRIGUE</t>
  </si>
  <si>
    <t>PAGO A NOMIN GROSSO DE LA RANS</t>
  </si>
  <si>
    <t>PAGO A NOMIN LONDO?O ARRIETA O</t>
  </si>
  <si>
    <t>PAGO A NOMIN ALMANZA  JESUS DA</t>
  </si>
  <si>
    <t>PAGO A NOMIN ROBAYO GOMEZ RODR</t>
  </si>
  <si>
    <t>PAGO A NOMIN MONSALVE YATE CAR</t>
  </si>
  <si>
    <t>PAGO A NOMIN RODRIGUEZ BENITEZ</t>
  </si>
  <si>
    <t>PAGO A NOMIN DEVIA VELANDIA HA</t>
  </si>
  <si>
    <t>PAGO A NOMIN HERNANDEZ MURILLO</t>
  </si>
  <si>
    <t>PAGO A NOMIN COLLAZOS  ALFONSO</t>
  </si>
  <si>
    <t>PAGO A NOMIN ACEVEDO VARGAS BE</t>
  </si>
  <si>
    <t>PAGO A NOMIN PESTA?A HERNANDEZ</t>
  </si>
  <si>
    <t>PAGO A NOMIN RODRIGUEZ VASQUEZ</t>
  </si>
  <si>
    <t>PAGO A NOMIN MU?OZ JIMENEZ CIR</t>
  </si>
  <si>
    <t>PAGO A NOMIN CORREA RODRIGUEZ</t>
  </si>
  <si>
    <t>PAGO A NOMIN MENDIETA DIAZ LIB</t>
  </si>
  <si>
    <t>PAGO A NOMIN RICARDO MESTRA WI</t>
  </si>
  <si>
    <t>PAGO A NOMIN CASTRO PRECIADO C</t>
  </si>
  <si>
    <t>PAGO A NOMIN DUARTE BUSTACAR J</t>
  </si>
  <si>
    <t>PAGO A NOMIN REYES GONZALEZ JO</t>
  </si>
  <si>
    <t>PAGO A NOMIN ALAPE ZEA RODRIGO</t>
  </si>
  <si>
    <t>PAGO A NOMIN LUQUERNA CACUA MI</t>
  </si>
  <si>
    <t>PAGO A NOMIN APONTE JALAVE LID</t>
  </si>
  <si>
    <t>PAGO A NOMIN POSADA CASTA?EDA</t>
  </si>
  <si>
    <t>PAGO A NOMIN VERANO RUIZ EDGAR</t>
  </si>
  <si>
    <t>PAGO A NOMIN AMAYA MARTINEZ CA</t>
  </si>
  <si>
    <t>PAGO A NOMIN HERNANDEZ APONTE</t>
  </si>
  <si>
    <t>PAGO A NOMIN GIRALDO LINARES D</t>
  </si>
  <si>
    <t>PAGO A NOMIN GUILLERMO MEDINA</t>
  </si>
  <si>
    <t>PAGO A NOMIN LOZADA TAPIA WILL</t>
  </si>
  <si>
    <t>PAGO A NOMIN LOPEZ SILVA OSCAR</t>
  </si>
  <si>
    <t>PAGO A NOMIN BAEZ ORTIZ CARLOS</t>
  </si>
  <si>
    <t>PAGO A NOMIN LASSO POLANIA ANG</t>
  </si>
  <si>
    <t>PAGO A NOMIN GOMEZ HERNANDEZ J</t>
  </si>
  <si>
    <t>PAGO A NOMIN MOLINA TORRES DAN</t>
  </si>
  <si>
    <t>PAGO A NOMIN BUSTAMANTE MARTIN</t>
  </si>
  <si>
    <t>PAGO A NOMIN CALDERON  ANDRES</t>
  </si>
  <si>
    <t>PAGO A NOMIN AMAYA QUINTERO FR</t>
  </si>
  <si>
    <t>PAGO A NOMIN AYALA  MELBA JOHA</t>
  </si>
  <si>
    <t>PAGO A NOMIN SOLTELO AMORTEGUI</t>
  </si>
  <si>
    <t>PAGO A NOMIN ZULETA  JOSE ARIE</t>
  </si>
  <si>
    <t>PAGO A NOMIN MORENO CRISTANCHO</t>
  </si>
  <si>
    <t>PAGO A NOMIN BERNAL ROMERO FAB</t>
  </si>
  <si>
    <t>PAGO A NOMIN CORTES GOMEZ JOHA</t>
  </si>
  <si>
    <t>PAGO A NOMIN RIOS PULECIO CRIS</t>
  </si>
  <si>
    <t>PAGO A NOMIN GODOY PRECIADO HA</t>
  </si>
  <si>
    <t>PAGO A NOMIN SOTOMAYOR CONDE L</t>
  </si>
  <si>
    <t>PAGO A NOMIN VILLALBA SALAMANC</t>
  </si>
  <si>
    <t>PAGO A NOMIN RODRIGUEZ FERNAND</t>
  </si>
  <si>
    <t>PAGO A NOMIN CARDENAS AVILA ED</t>
  </si>
  <si>
    <t>PAGO A NOMIN CAICEDO ARRIETA J</t>
  </si>
  <si>
    <t>PAGO A NOMIN JULIO CANENCIA ED</t>
  </si>
  <si>
    <t>PAGO A NOMIN MORERA GONZALEZ D</t>
  </si>
  <si>
    <t>PAGO A NOMIN IGUARAN REYNOSO A</t>
  </si>
  <si>
    <t>PAGO A NOMIN LOPEZ CORREA IVAN</t>
  </si>
  <si>
    <t>PAGO A NOMIN PRIETO MURILLO NE</t>
  </si>
  <si>
    <t>PAGO A NOMIN QUIROZ ESTRADA YO</t>
  </si>
  <si>
    <t>PAGO A NOMIN URRUTIA  NELLY PA</t>
  </si>
  <si>
    <t>PAGO A NOMIN MORA SUAREZ CARLO</t>
  </si>
  <si>
    <t>PAGO A NOMIN VELOZA SANCHEZ CA</t>
  </si>
  <si>
    <t>PAGO A NOMIN RISCANEVO HERNAND</t>
  </si>
  <si>
    <t>PAGO A NOMIN ALFARO DIAZ JOSE</t>
  </si>
  <si>
    <t>PAGO A NOMIN BAQUERO MARIN DAV</t>
  </si>
  <si>
    <t>PAGO A NOMIN QUINTERO ZAPATA J</t>
  </si>
  <si>
    <t>PAGO A NOMIN SAGANOME BAYONA D</t>
  </si>
  <si>
    <t>PAGO A NOMIN ROZO MANCERA EDGA</t>
  </si>
  <si>
    <t>PAGO A NOMIN SANCHEZ CHACON RA</t>
  </si>
  <si>
    <t>PAGO A NOMIN LOZANO RAMIREZ JO</t>
  </si>
  <si>
    <t>PAGO A NOMIN MENDOZA MARTINEZ</t>
  </si>
  <si>
    <t>PAGO A NOMIN HIGUERA FONSECA D</t>
  </si>
  <si>
    <t>PAGO A NOMIN LOZADA ORTIZ GUST</t>
  </si>
  <si>
    <t>PAGO A NOMIN ANGULO SALCEDO IS</t>
  </si>
  <si>
    <t>PAGO A NOMIN PATI?O PARRA JONA</t>
  </si>
  <si>
    <t>PAGO A NOMIN QUEVEDO MARTINEZ</t>
  </si>
  <si>
    <t>PAGO A NOMIN BOLA?OS MUNEVAR G</t>
  </si>
  <si>
    <t>PAGO A NOMIN ACOSTA GUZMAN DAN</t>
  </si>
  <si>
    <t>PAGO A NOMIN PEREZ RUBIANO JOR</t>
  </si>
  <si>
    <t>PAGO A NOMIN BERMUDEZ ALFONSO</t>
  </si>
  <si>
    <t>PAGO A NOMIN NU?EZ HERNANDEZ I</t>
  </si>
  <si>
    <t>PAGO A NOMIN MENA CHAVERRA YIL</t>
  </si>
  <si>
    <t>PAGO A NOMIN MOLINA FERNANDEZ</t>
  </si>
  <si>
    <t>PAGO A NOMIN ARCILA OSPINA MAR</t>
  </si>
  <si>
    <t>PAGO A NOMIN GALVIS PATI?O WIL</t>
  </si>
  <si>
    <t>PAGO A NOMIN MORALES BA?O FERN</t>
  </si>
  <si>
    <t>PAGO A NOMIN PRIETO  CARLOS AL</t>
  </si>
  <si>
    <t>PAGO A NOMIN YEPES PINZON RICA</t>
  </si>
  <si>
    <t>PAGO A NOMIN LOZANO ROJAS JUAN</t>
  </si>
  <si>
    <t>PAGO A NOMIN UMBARILA SOGAMOSO</t>
  </si>
  <si>
    <t>PAGO A NOMIN MARTINEZ BAHAMON</t>
  </si>
  <si>
    <t>PAGO A NOMIN MOTTA MONSALVE JO</t>
  </si>
  <si>
    <t>PAGO A NOMIN GUERRERO GARCES C</t>
  </si>
  <si>
    <t>PAGO A NOMIN CELEITA CUELLAR W</t>
  </si>
  <si>
    <t>PAGO A NOMIN PAEZ OSPINA ROGER</t>
  </si>
  <si>
    <t>PAGO A NOMIN MARTINEZ HOYOS UB</t>
  </si>
  <si>
    <t>PAGO A NOMIN GUEVARA TRIANA JE</t>
  </si>
  <si>
    <t>PAGO A NOMIN MARTINEZ MONTA?O</t>
  </si>
  <si>
    <t>PAGO A NOMIN TAFUR RUIZ EDWIN</t>
  </si>
  <si>
    <t>PAGO A NOMIN MENDOZA RAMIREZ E</t>
  </si>
  <si>
    <t>PAGO A NOMIN MEDINA LEGRO JHON</t>
  </si>
  <si>
    <t>PAGO A NOMIN BENAVIDES MENDEZ</t>
  </si>
  <si>
    <t>PAGO A NOMIN QUI?ONES BORJA LE</t>
  </si>
  <si>
    <t>PAGO A NOMIN AGUDELO GONZALEZ</t>
  </si>
  <si>
    <t>PAGO A NOMIN CABEZAS GAMBA GUI</t>
  </si>
  <si>
    <t>PAGO A NOMIN ROMERO REYES SERG</t>
  </si>
  <si>
    <t>PAGO A NOMIN CALONGE MARTINEZ</t>
  </si>
  <si>
    <t>PAGO A NOMIN RAMOS CARRANZA JH</t>
  </si>
  <si>
    <t>PAGO A NOMIN PEREZ DIAZ JOSE D</t>
  </si>
  <si>
    <t>PAGO A NOMIN ROMERO RODRIGUEZ</t>
  </si>
  <si>
    <t>PAGO A NOMIN LOAIZA QUIROGA CA</t>
  </si>
  <si>
    <t>PAGO A NOMIN GAMA AVENDALO EDG</t>
  </si>
  <si>
    <t>PAGO A NOMIN MENDOZA PARDO TOM</t>
  </si>
  <si>
    <t>PAGO A NOMIN RETABISCA ROJAS N</t>
  </si>
  <si>
    <t>PAGO A NOMIN LOPEZ HERNANDEZ L</t>
  </si>
  <si>
    <t>PAGO A NOMIN SALAS RIVERA YESI</t>
  </si>
  <si>
    <t>PAGO A NOMIN PRIETO CALVO JUAN</t>
  </si>
  <si>
    <t>PAGO A NOMIN LOPEZ RODRIGUEZ G</t>
  </si>
  <si>
    <t>PAGO A NOMIN BUENO RODRIGUEZ J</t>
  </si>
  <si>
    <t>PAGO A NOMIN PUENTES COLLAZOS</t>
  </si>
  <si>
    <t>PAGO A NOMIN ALDANA ROA HAIDER</t>
  </si>
  <si>
    <t>PAGO A NOMIN GOMEZ  JOHN HAURY</t>
  </si>
  <si>
    <t>PAGO A NOMIN CORTES POLANCO JA</t>
  </si>
  <si>
    <t>PAGO A NOMIN GUARNIZO RIVAS AN</t>
  </si>
  <si>
    <t>PAGO A NOMIN REINA  YORMAN AND</t>
  </si>
  <si>
    <t>PAGO A NOMIN QUINTERO RAMIREZ</t>
  </si>
  <si>
    <t>PAGO A NOMIN DUE?AS PARADA MAR</t>
  </si>
  <si>
    <t>PAGO A NOMIN MOGOLLON AREVALO</t>
  </si>
  <si>
    <t>PAGO A NOMIN SANCHEZ MU?OZ ANG</t>
  </si>
  <si>
    <t>PAGO A NOMIN MENESES OBANDO TA</t>
  </si>
  <si>
    <t>PAGO A NOMIN CEBALLOS HERNANDE</t>
  </si>
  <si>
    <t>PAGO A NOMIN PEREA URREGO YAIR</t>
  </si>
  <si>
    <t>PAGO A NOMIN MORENO MORENO ELV</t>
  </si>
  <si>
    <t>PAGO A NOMIN MARTINEZ PINTO SA</t>
  </si>
  <si>
    <t>PAGO A NOMIN GONGORA MOGOLLON</t>
  </si>
  <si>
    <t>PAGO A NOMIN ANGULO  NILSON EL</t>
  </si>
  <si>
    <t>PAGO A NOMIN SALAMANCA OZUNA M</t>
  </si>
  <si>
    <t>PAGO A NOMIN RODRIGUEZ PEDRAZA</t>
  </si>
  <si>
    <t>PAGO A NOMIN YARA TORRES ALEXA</t>
  </si>
  <si>
    <t>PAGO A NOMIN HERNANDEZ NUSTES</t>
  </si>
  <si>
    <t>PAGO A NOMIN NOVOA MORENO HECT</t>
  </si>
  <si>
    <t>PAGO A NOMIN GRIJALBA CHAMORRO</t>
  </si>
  <si>
    <t>PAGO A NOMIN CALDERON GUTIERRE</t>
  </si>
  <si>
    <t>PAGO A NOMIN LOZADA CRUZ JHON</t>
  </si>
  <si>
    <t>PAGO A NOMIN ZAMORA FAJARDO WE</t>
  </si>
  <si>
    <t>PAGO A NOMIN AVILA VARGAS DEME</t>
  </si>
  <si>
    <t>PAGO A NOMIN RINCON FLOREZ LEO</t>
  </si>
  <si>
    <t>PAGO A NOMIN PEREZ URREGO JUAN</t>
  </si>
  <si>
    <t>PAGO A NOMIN CRUZ CASTILLO ALV</t>
  </si>
  <si>
    <t>PAGO A NOMIN MARTINEZ PAYARES</t>
  </si>
  <si>
    <t>PAGO A NOMIN RODELO TERAN ONEY</t>
  </si>
  <si>
    <t>PAGO A NOMIN DATIVA FRANCO JAI</t>
  </si>
  <si>
    <t>PAGO A NOMIN MENDEZ SANCHEZ PA</t>
  </si>
  <si>
    <t>PAGO A NOMIN ACU?A ORDUZ ALVAR</t>
  </si>
  <si>
    <t>PAGO A NOMIN BELTRAN CALDERON</t>
  </si>
  <si>
    <t>PAGO A NOMIN BANQUET BANQUET C</t>
  </si>
  <si>
    <t>PAGO A NOMIN CASTILLO MARULAND</t>
  </si>
  <si>
    <t>PAGO A NOMIN MEDINA CHAUX CRIS</t>
  </si>
  <si>
    <t>PAGO A NOMIN ARIAS FERNANDEZ A</t>
  </si>
  <si>
    <t>PAGO A NOMIN MU?OZ AGUDELO PED</t>
  </si>
  <si>
    <t>PAGO A NOMIN POLOCHE CONDE ALE</t>
  </si>
  <si>
    <t>PAGO A NOMIN ZABALETA CASTRO Y</t>
  </si>
  <si>
    <t>PAGO A NOMIN SANTOS REINA BLAN</t>
  </si>
  <si>
    <t>PAGO A NOMIN LOPEZ CLAVIJO GLO</t>
  </si>
  <si>
    <t>PAGO A NOMIN CORTES HERRERA CA</t>
  </si>
  <si>
    <t>PAGO A NOMIN FAJARDO  NELSON E</t>
  </si>
  <si>
    <t>PAGO A NOMIN ROA PARRA MICHAEL</t>
  </si>
  <si>
    <t>PAGO A NOMIN ANZOLA VASQUEZ JO</t>
  </si>
  <si>
    <t>PAGO A NOMIN ZAMBRANO ROMERO L</t>
  </si>
  <si>
    <t>PAGO A NOMIN RUIZ PE?A JONNATH</t>
  </si>
  <si>
    <t>PAGO A NOMIN ISAZA SANMIGUEL F</t>
  </si>
  <si>
    <t>PAGO A NOMIN BELTRAN AMAYA ELK</t>
  </si>
  <si>
    <t>PAGO A NOMIN VEGA LIMA BEATRIZ</t>
  </si>
  <si>
    <t>PAGO A NOMIN PEREZ DIAZ JHAROL</t>
  </si>
  <si>
    <t>PAGO A NOMIN ESCOBAR PARRA ALV</t>
  </si>
  <si>
    <t>PAGO A NOMIN RODRIGUEZ GONZALE</t>
  </si>
  <si>
    <t>PAGO A NOMIN VARGAS CHAPARRO C</t>
  </si>
  <si>
    <t>PAGO A NOMIN MARTINEZ CORREA R</t>
  </si>
  <si>
    <t>PAGO A NOMIN CUESTA MORENO JOS</t>
  </si>
  <si>
    <t>PAGO A NOMIN ROMERO ROSAS WILM</t>
  </si>
  <si>
    <t>PAGO A NOMIN FORERO TOBO LUIS</t>
  </si>
  <si>
    <t>PAGO A NOMIN ALAPE BRI?EZ ARNO</t>
  </si>
  <si>
    <t>PAGO A NOMIN ORTIZ SIERRA SANT</t>
  </si>
  <si>
    <t>PAGO A NOMIN RODRIGUEZ BALCAZA</t>
  </si>
  <si>
    <t>PAGO A NOMIN LASSO AVILAN DEIB</t>
  </si>
  <si>
    <t>PAGO A NOMIN SACHICA ROJAS LUD</t>
  </si>
  <si>
    <t>PAGO A NOMIN PINEDA SANCHEZ CE</t>
  </si>
  <si>
    <t>PAGO A NOMIN PULIDO  JAIME AND</t>
  </si>
  <si>
    <t>PAGO A NOMIN RODRIGUEZ CRISTAN</t>
  </si>
  <si>
    <t>PAGO A NOMIN RAMIREZ RAMIREZ N</t>
  </si>
  <si>
    <t>PAGO A NOMIN CARDENAS AVILA DI</t>
  </si>
  <si>
    <t>PAGO A NOMIN MARTINEZ BERNAL D</t>
  </si>
  <si>
    <t>PAGO A NOMIN CHAVES RODRIGUEZ</t>
  </si>
  <si>
    <t>PAGO A NOMIN CALDERON HERNANDE</t>
  </si>
  <si>
    <t>PAGO A NOMIN MONTEALEGRE CASTE</t>
  </si>
  <si>
    <t>PAGO A NOMIN MORENO MORA RAFAE</t>
  </si>
  <si>
    <t>PAGO A NOMIN LACHE DIAZ GERMAN</t>
  </si>
  <si>
    <t>PAGO A NOMIN BOLA?OS LINARES J</t>
  </si>
  <si>
    <t>PAGO A NOMIN BELTRAN MARTINEZ</t>
  </si>
  <si>
    <t>PAGO NO APLICADO ROA RICO JAIM</t>
  </si>
  <si>
    <t>PAGO A PROV RAMONERRE SA</t>
  </si>
  <si>
    <t>PAGO A PROV LUJOS LEDCAR SAS</t>
  </si>
  <si>
    <t>PAGO A PROV PINTUBLER DE COLOM</t>
  </si>
  <si>
    <t>PAGO A PROV GASES INDUSTRIALES</t>
  </si>
  <si>
    <t>PAGO A PROV KEBCO SAS</t>
  </si>
  <si>
    <t>PAGO A PROV ALL TRUCKS SAS</t>
  </si>
  <si>
    <t>PAGO A PROV OFICOMCO SAS</t>
  </si>
  <si>
    <t>PAGO A PROV INDUSTRIAS IVOR  C</t>
  </si>
  <si>
    <t>PAGO A PROV EMPRESA DE COMBUST</t>
  </si>
  <si>
    <t>PAGO A PROV CUALITY CARWASH MA</t>
  </si>
  <si>
    <t>PAGO A PROV EXPERIENCIA CORPOR</t>
  </si>
  <si>
    <t>PAGO A NOMIN SUAREZ ANAYA MARC</t>
  </si>
  <si>
    <t>PAGO A NOMIN RUIZ PUENTES MARI</t>
  </si>
  <si>
    <t>PAGO A NOMIN RAMOS  CAROLINA J</t>
  </si>
  <si>
    <t>PAGO A NOMIN MEYER VANEGAS OTT</t>
  </si>
  <si>
    <t>PAGO A NOMIN MESA ARIAS CRISTI</t>
  </si>
  <si>
    <t>PAGO A NOMIN RODRIGUEZ HIGUERA</t>
  </si>
  <si>
    <t>PAGO A NOMIN JIMENEZ RODRIGUEZ</t>
  </si>
  <si>
    <t>PAGO A NOMIN FERRO GONGORA ANG</t>
  </si>
  <si>
    <t>PAGO A NOMIN ARAGON MENA LEISN</t>
  </si>
  <si>
    <t>PAGO A NOMIN LEON URREGO DIEGO</t>
  </si>
  <si>
    <t>PAGO A NOMIN BOMBITA ZARATE AL</t>
  </si>
  <si>
    <t>PAGO A NOMIN QUESADA FOSECA NI</t>
  </si>
  <si>
    <t>PAGO A NOMIN CORTES GONGORA JE</t>
  </si>
  <si>
    <t>PAGO A NOMIN HERNANDEZ DIAZ JU</t>
  </si>
  <si>
    <t>PAGO A NOMIN PINTO ROA INGRID</t>
  </si>
  <si>
    <t>PAGO A NOMIN JAVIER GERARDO PA</t>
  </si>
  <si>
    <t>PAGO A PROV HERMOS LOPE FERNEY</t>
  </si>
  <si>
    <t>PAGO A PROV FLOREZ NOGUERA JOS</t>
  </si>
  <si>
    <t>PAGO A PROV BONILLA Y CORREA S</t>
  </si>
  <si>
    <t>PAGO A PROV BECERRA CASTRO DIA</t>
  </si>
  <si>
    <t>PAGO A PROV HYDRAULIC HOUSES</t>
  </si>
  <si>
    <t>PAGO PSE La Equidad Seguros G</t>
  </si>
  <si>
    <t>PAGO A NOMIN BENAVIDES RODRIGU</t>
  </si>
  <si>
    <t>PAGO A NOMIN CESAR GEOVANNI LA</t>
  </si>
  <si>
    <t>PAGO A NOMIN WILSON GARCIA BAR</t>
  </si>
  <si>
    <t>PAGO A NOMIN VELEZ ZAPATA MARI</t>
  </si>
  <si>
    <t>PAGO A NOMIN LUIS CARLOS RAMIR</t>
  </si>
  <si>
    <t>PAGO A NOMIN JOSE ALFREDO SOLE</t>
  </si>
  <si>
    <t>PAGO A NOMIN BELISARIO LEON VE</t>
  </si>
  <si>
    <t>PAGO A NOMIN JAMES ARLEY BUITR</t>
  </si>
  <si>
    <t>PAGO EN EFEC URREGO LEONARDO</t>
  </si>
  <si>
    <t>PAGO A NOMIN JHONATAN DAVID FA</t>
  </si>
  <si>
    <t>PAGO A NOMIN IVAN RODRIGO GUZM</t>
  </si>
  <si>
    <t>PAGO A NOMIN CRUZ ESPEJO ALBER</t>
  </si>
  <si>
    <t>PAGO A NOMIN LUIS ENRIQUE PAST</t>
  </si>
  <si>
    <t>PAGO A NOMIN RAMIREZ ROA INGRI</t>
  </si>
  <si>
    <t>PAGO A NOMIN SANDRA PATRICIA R</t>
  </si>
  <si>
    <t>PAGO A NOMIN NICOLE ALEJANDRA</t>
  </si>
  <si>
    <t>PAGO A NOMIN NELSON ALEXANDER</t>
  </si>
  <si>
    <t>PAGO A NOMIN GUSTAVO HERNANDEZ</t>
  </si>
  <si>
    <t>PAGO A NOMIN CEPEDA PEREZ SERG</t>
  </si>
  <si>
    <t>PAGO A NOMIN LUIS IVAN OLIVIO</t>
  </si>
  <si>
    <t>PAGO A NOMIN CARLOS FERNANDO A</t>
  </si>
  <si>
    <t>PAGO A NOMIN DIAZ GONZALEZ ALE</t>
  </si>
  <si>
    <t>PAGO A NOMIN HILEM MAYERLY GUT</t>
  </si>
  <si>
    <t>PAGO A NOMIN JEYBER LEONARDO D</t>
  </si>
  <si>
    <t>PAGO A NOMIN DAIRON BUENA?OS M</t>
  </si>
  <si>
    <t>PAGO PSE FIDEICOMISOS SOCIEDA</t>
  </si>
  <si>
    <t>PAGO A PROV COOPERATIVA MULTIA</t>
  </si>
  <si>
    <t>PAGO A PROV MONTAJE ELECTRICO</t>
  </si>
  <si>
    <t>PAGO A NOMIN SANTAMARIA HERNAN</t>
  </si>
  <si>
    <t>PAGO A NOMIN ZAMORA GORDILLO E</t>
  </si>
  <si>
    <t>PAGO A NOMIN BULLA ARENAS LUCY</t>
  </si>
  <si>
    <t>PAGO A NOMIN VANEGAS CELY DIEG</t>
  </si>
  <si>
    <t>PAGO A NOMIN GOMEZ GORDILLO YE</t>
  </si>
  <si>
    <t>PAGO A NOMIN SALAZAR PARRA HEC</t>
  </si>
  <si>
    <t>PAGO A NOMIN MIRANDA RINCON JO</t>
  </si>
  <si>
    <t>PAGO A NOMIN CUERVO ROJAS ELVI</t>
  </si>
  <si>
    <t>PAGO A NOMIN SAENZ TORRES CARL</t>
  </si>
  <si>
    <t>PAGO A NOMIN ACU?A DE LA OSSA</t>
  </si>
  <si>
    <t>PAGO A NOMIN TORRES BLANCO CLA</t>
  </si>
  <si>
    <t>PAGO A NOMIN AGUILAR ARDILA WI</t>
  </si>
  <si>
    <t>PAGO A NOMIN PE?UELA BELTRAN J</t>
  </si>
  <si>
    <t>PAGO A NOMIN SILVA ESTUPI?AN J</t>
  </si>
  <si>
    <t>PAGO A NOMIN PEREZ TIBASUSO DE</t>
  </si>
  <si>
    <t>PAGO A NOMIN UJUETA BUELVAS GR</t>
  </si>
  <si>
    <t>PAGO A NOMIN HERNANDEZ RINCON</t>
  </si>
  <si>
    <t>PAGO A NOMIN TORRES VILLAMIL D</t>
  </si>
  <si>
    <t>PAGO A NOMIN LEIVA LOPEZ JHON</t>
  </si>
  <si>
    <t>PAGO A NOMIN VILLAMARIN RAMIRE</t>
  </si>
  <si>
    <t>PAGO A NOMIN BRAVO HERRERA ERI</t>
  </si>
  <si>
    <t>PAGO A NOMIN MENDOZA LEON LEID</t>
  </si>
  <si>
    <t>PAGO A NOMIN PIRACHICAN MORALE</t>
  </si>
  <si>
    <t>PAGO PROGRAMADO VANTI SA ESP</t>
  </si>
  <si>
    <t>OP IR SWAP 0103</t>
  </si>
  <si>
    <t>PAGO A PROV MECOL SAS</t>
  </si>
  <si>
    <t>PAGO A PROV EDGAR CHAVEZ PALAC</t>
  </si>
  <si>
    <t>PAGO A PROV COMPANIA NAL DE BR</t>
  </si>
  <si>
    <t>PAGO A NOMIN CARRASQUILLA MART</t>
  </si>
  <si>
    <t>PAGO A NOMIN RODRIGUEZ ROBAYO</t>
  </si>
  <si>
    <t>PAGO A NOMIN PALACIOS OMA?A LE</t>
  </si>
  <si>
    <t>PAGO A NOMIN SAN JUAN JIMENEZ</t>
  </si>
  <si>
    <t>PAGO A NOMIN PADILLA POLO HEID</t>
  </si>
  <si>
    <t>PAGO A NOMIN MIRANDA CORREA HE</t>
  </si>
  <si>
    <t>PAGO A NOMIN BALLESTAS CANO AL</t>
  </si>
  <si>
    <t>PAGO A NOMIN PAYARES CASTELLON</t>
  </si>
  <si>
    <t>PAGO A NOMIN SUAREZ  TRESPALAC</t>
  </si>
  <si>
    <t>PAGO A NOMIN QUIROGA CARRASQUI</t>
  </si>
  <si>
    <t>PAGO A NOMIN RAMOS DUE?AS LUIS</t>
  </si>
  <si>
    <t>PAGO A NOMIN MONTERO DE AVILA</t>
  </si>
  <si>
    <t>PAGO A NOMIN ROA  MORENO AMAND</t>
  </si>
  <si>
    <t>PAGO A NOMIN ZAMBRANO ESCALANT</t>
  </si>
  <si>
    <t>PAGO DE PROV KENWORTH DE LA M</t>
  </si>
  <si>
    <t>PAGO A PROV ACERO MAPAS</t>
  </si>
  <si>
    <t>PAGO A PROV Serambiental Bta</t>
  </si>
  <si>
    <t>PAGO A PROV Promoambiental Cal</t>
  </si>
  <si>
    <t>PAGO A PROV HYDRAULIC CENTER S</t>
  </si>
  <si>
    <t>PAGO A PROV Promo valle</t>
  </si>
  <si>
    <t>PAGO A PROV ACEROS MAPA</t>
  </si>
  <si>
    <t>PAGO INTERBANC COLTANQUES SAS</t>
  </si>
  <si>
    <t>PAGO DE PROV COLTRANS SAS</t>
  </si>
  <si>
    <t>PAGO A PROV DOMICILIOS CRISTOB</t>
  </si>
  <si>
    <t>PAGO A PROV CRYOGAS PAGOS</t>
  </si>
  <si>
    <t>PAGO A PROV CHAVEZ PALACIOS ED</t>
  </si>
  <si>
    <t>PAGO NO APLICADO Domicilios Cr</t>
  </si>
  <si>
    <t>PAGO NO APLICADO CHAVEZ PALACI</t>
  </si>
  <si>
    <t>PAGO A PROV DHS SOLUCIONES SAS</t>
  </si>
  <si>
    <t>PAGO A PROV ZAMBRANO MORALES O</t>
  </si>
  <si>
    <t>PAGO A PROV Nemecio San Juan J</t>
  </si>
  <si>
    <t>PAGO DE PROV CORASEO S.A. E.S</t>
  </si>
  <si>
    <t>PAGO A PROV Eider Rafael Padil</t>
  </si>
  <si>
    <t>PAGO A PROV JOSE LUIS GUERRERO</t>
  </si>
  <si>
    <t>PAGO PSE Aseguradora Solidari</t>
  </si>
  <si>
    <t>PAGO INTERBANC SERVIENTREGA  S</t>
  </si>
  <si>
    <t>CARGO POR VENTA DE DIVISAS</t>
  </si>
  <si>
    <t>PAGO DE PROV RRM INGENIERIA</t>
  </si>
  <si>
    <t>PAGO INTERBANC RED DE SALUD LA</t>
  </si>
  <si>
    <t>AJUSTE INTERES AHORROS CR</t>
  </si>
  <si>
    <t>REV IVA POR COMISIONES AHORROS</t>
  </si>
  <si>
    <t>PAGO INTERBANC PARCELACION LA</t>
  </si>
  <si>
    <t>AJUSTE DB RETEFUENTE</t>
  </si>
  <si>
    <t>PAGO A PROV FINDETER RECAUDO</t>
  </si>
  <si>
    <t>PAGO INTERBANC INDUSTRIAS PURO</t>
  </si>
  <si>
    <t>PAGO A PROV OROZCO CORTES JORG</t>
  </si>
  <si>
    <t>PAGO A PROV VALENCIA TABARES L</t>
  </si>
  <si>
    <t>PAGO A PROV LOPEZ GRIJALBA SAU</t>
  </si>
  <si>
    <t>PAGO A PROV RODRIGUEZ LEDESMA</t>
  </si>
  <si>
    <t>PAGO A PROV RODAS  GRISALES JO</t>
  </si>
  <si>
    <t>PAGO A NOMIN GOMEZ  ARAUJO ANN</t>
  </si>
  <si>
    <t>PAGO A NOMIN OBANDO  VELASCO J</t>
  </si>
  <si>
    <t>PAGO A NOMIN VARGAS  GOMEZ JHO</t>
  </si>
  <si>
    <t>PAGO A NOMIN ROJAS  JURADO XIO</t>
  </si>
  <si>
    <t>PAGO A NOMIN GAVIRIA ANACONA K</t>
  </si>
  <si>
    <t>PAGO DE PROV EMI EMPRESA DE M</t>
  </si>
  <si>
    <t>PAGO A PROV EL PAIS S A</t>
  </si>
  <si>
    <t>PAGO A PROV INVERSIONES ENTRE</t>
  </si>
  <si>
    <t>PAGO A PROV CARABALI CARABALI</t>
  </si>
  <si>
    <t>PAGO A PROV ASEO REGIONAL SAS</t>
  </si>
  <si>
    <t>PAGO A PROV MIP MANEJO INTEGRA</t>
  </si>
  <si>
    <t>PAGO A PROV SERVIJARDINES DI S</t>
  </si>
  <si>
    <t>PAGO A PROV SARMIENTO PEREZ SA</t>
  </si>
  <si>
    <t>PAGO A PROV EXTRAS SA</t>
  </si>
  <si>
    <t>PAGO DE PROV ADMON INV CIALE</t>
  </si>
  <si>
    <t>PAGO A PROV HERRERA MOLINA EST</t>
  </si>
  <si>
    <t>PAGO A PROV MORENO RAMIREZ FER</t>
  </si>
  <si>
    <t>PAGO A PROV ZAPATA ZEA HERNAN</t>
  </si>
  <si>
    <t>PAGO A NOMIN ROJAS ERAZO LISSI</t>
  </si>
  <si>
    <t>PAGO A PROV FRANKI EDINSON BUR</t>
  </si>
  <si>
    <t>PAGO A NOMIN MARCO ANTONIO BON</t>
  </si>
  <si>
    <t>PAGO A NOMIN LESLY JOHANNA FOR</t>
  </si>
  <si>
    <t>PAGO A PROV QUESADA RIVEROS MI</t>
  </si>
  <si>
    <t>PAGO A PROV 4745540031016501</t>
  </si>
  <si>
    <t>PAGO A PROV VANEGAS PENA SONIA</t>
  </si>
  <si>
    <t>PAGO A PROV MONROY CALLEJAS AL</t>
  </si>
  <si>
    <t>PAGO A PROV ZAMUDIO RAMIREZ IN</t>
  </si>
  <si>
    <t>PAGO A NOMIN ROJAS  ORTEGON ED</t>
  </si>
  <si>
    <t>PAGO A NOMIN TIQUE  VILLA JORG</t>
  </si>
  <si>
    <t>PAGO A NOMIN CRUZ  MARIN GERMA</t>
  </si>
  <si>
    <t>PAGO A NOMIN ARIAS  FRANCO IVA</t>
  </si>
  <si>
    <t>PAGO A NOMIN MOGOLLON   HENRY</t>
  </si>
  <si>
    <t>PAGO A NOMIN GARCIA   FERNANDO</t>
  </si>
  <si>
    <t>PAGO A NOMIN LUNA  MORALES MIC</t>
  </si>
  <si>
    <t>PAGO A NOMIN GOMEZ  SERRANO OS</t>
  </si>
  <si>
    <t>PAGO A NOMIN GARCIA  PERDOMO M</t>
  </si>
  <si>
    <t>PAGO A NOMIN GONZALEZ  GIRALDO</t>
  </si>
  <si>
    <t>PAGO A NOMIN OSPINA  JARAMILLO</t>
  </si>
  <si>
    <t>PAGO A NOMIN DIAZ  NOSSA JOSE</t>
  </si>
  <si>
    <t>PAGO A NOMIN ORTIZ  RODRIGUEZ</t>
  </si>
  <si>
    <t>PAGO A NOMIN RODRIGUEZ  BERNAL</t>
  </si>
  <si>
    <t>PAGO A NOMIN OVIEDO  SOSA MARI</t>
  </si>
  <si>
    <t>PAGO A NOMIN RESTREPO  AGUIRRE</t>
  </si>
  <si>
    <t>PAGO A NOMIN CRUZ  IBARRA LUIS</t>
  </si>
  <si>
    <t>PAGO A NOMIN SANTOS  PEREZ JIM</t>
  </si>
  <si>
    <t>PAGO A NOMIN VALERO  LUGO EMIL</t>
  </si>
  <si>
    <t>PAGO A NOMIN MERCHAN  LINARES</t>
  </si>
  <si>
    <t>PAGO A NOMIN MENESES   JOSE DE</t>
  </si>
  <si>
    <t>PAGO A NOMIN MONTENEGRO  CRUZ</t>
  </si>
  <si>
    <t>PAGO A NOMIN RODRIGUEZ   TORRE</t>
  </si>
  <si>
    <t>PAGO A NOMIN VASQUEZ  BUITRAGO</t>
  </si>
  <si>
    <t>PAGO A NOMIN DIAZ  SERRANO LUI</t>
  </si>
  <si>
    <t>PAGO A NOMIN AGUIRRE  MALDONAD</t>
  </si>
  <si>
    <t>PAGO A NOMIN BARRETO  VARGAS J</t>
  </si>
  <si>
    <t>PAGO A NOMIN GORDILLO  BRI?EZ</t>
  </si>
  <si>
    <t>PAGO A NOMIN AROCA  MOLINA JOS</t>
  </si>
  <si>
    <t>PAGO A NOMIN GAITAN  TRUJILLO</t>
  </si>
  <si>
    <t>PAGO A NOMIN CHAPARRO  MURCIA</t>
  </si>
  <si>
    <t>PAGO A NOMIN SEGURA  MARTINEZ</t>
  </si>
  <si>
    <t>PAGO A NOMIN MENESES  VILLAMIZ</t>
  </si>
  <si>
    <t>PAGO A NOMIN SAENZ   GLORIA IN</t>
  </si>
  <si>
    <t>PAGO A NOMIN CALVO  MUNAR DIEG</t>
  </si>
  <si>
    <t>PAGO A NOMIN CASTA?EDA  GONZAL</t>
  </si>
  <si>
    <t>PAGO A NOMIN MEJIA  CASTA?EDA</t>
  </si>
  <si>
    <t>PAGO A NOMIN CANO  CA?AS JAIME</t>
  </si>
  <si>
    <t>PAGO A NOMIN CAMARGO  PUERTO J</t>
  </si>
  <si>
    <t>PAGO A NOMIN DELGADO   JOSE MA</t>
  </si>
  <si>
    <t>PAGO A NOMIN AVILA  GIRON GEOV</t>
  </si>
  <si>
    <t>PAGO A NOMIN MOLANO  RAMIREZ J</t>
  </si>
  <si>
    <t>PAGO A NOMIN GAONA  CARDENAS K</t>
  </si>
  <si>
    <t>PAGO A NOMIN SANCHEZ  PUENTES</t>
  </si>
  <si>
    <t>PAGO A NOMIN ROJAS  CASTILLO D</t>
  </si>
  <si>
    <t>PAGO A NOMIN ROJAS  ROMERO JUA</t>
  </si>
  <si>
    <t>PAGO A NOMIN ZAMUDIO  RAMIREZ</t>
  </si>
  <si>
    <t>PAGO A NOMIN DURAN  HUERGO CLA</t>
  </si>
  <si>
    <t>PAGO A NOMIN BURGOS  GOMEZ AND</t>
  </si>
  <si>
    <t>PAGO A NOMIN BERNAL  TRUJILLO</t>
  </si>
  <si>
    <t>PAGO A NOMIN CHITIVA  CARRILLO</t>
  </si>
  <si>
    <t>PAGO A NOMIN CARDENAS  SALAMAN</t>
  </si>
  <si>
    <t>PAGO A NOMIN ACOSTA  CAMELO LI</t>
  </si>
  <si>
    <t>PAGO A NOMIN SERRANO  SANCHEZ</t>
  </si>
  <si>
    <t>PAGO A NOMIN RODRIGUEZ  CESPED</t>
  </si>
  <si>
    <t>PAGO A NOMIN QUINTERO  QUI?ONE</t>
  </si>
  <si>
    <t>PAGO A NOMIN VANEGAS  PENA SON</t>
  </si>
  <si>
    <t>PAGO A NOMIN ORTEGON  CRUZ JUA</t>
  </si>
  <si>
    <t>PAGO A NOMIN OJEDA   YINA CATA</t>
  </si>
  <si>
    <t>PAGO A NOMIN NIETO  SOTO EDWIN</t>
  </si>
  <si>
    <t>PAGO A NOMIN LOAIZA  GONZALEZ</t>
  </si>
  <si>
    <t>PAGO A NOMIN CESPEDES  ORTIZ E</t>
  </si>
  <si>
    <t>PAGO A NOMIN SAAVEDRA  ROJAS M</t>
  </si>
  <si>
    <t>PAGO A NOMIN GUTIERREZ  RODRIG</t>
  </si>
  <si>
    <t>PAGO A NOMIN BARRIOS  URUE?A C</t>
  </si>
  <si>
    <t>PAGO A NOMIN PINTO  BARRETO MA</t>
  </si>
  <si>
    <t>PAGO A NOMIN MORA  FERNANDEZ J</t>
  </si>
  <si>
    <t>PAGO A NOMIN GARZON  CARRILO M</t>
  </si>
  <si>
    <t>PAGO A NOMIN MAHMUD  SANCHEZ S</t>
  </si>
  <si>
    <t>PAGO A PROV HIDROSUELOS DE COL</t>
  </si>
  <si>
    <t>PAGO A PROV ENERGIGA SAS</t>
  </si>
  <si>
    <t>PAGO A PROV RODRIGUEZ WILSON</t>
  </si>
  <si>
    <t>PAGO A PROV Robinson Leonardo</t>
  </si>
  <si>
    <t>PAGO A PROV MARTINEZ GUERRERO</t>
  </si>
  <si>
    <t>PAGO A PROV PEREZ GAMBOA KELLY</t>
  </si>
  <si>
    <t>PAGO A PROV ASOCIACION DE RECL</t>
  </si>
  <si>
    <t>PAGO A PROV DURAN Y OSORIO ABO</t>
  </si>
  <si>
    <t>PAGO A PROV TOBON CAMELO S EN</t>
  </si>
  <si>
    <t>PAGO A PROV WILLIAM ALBERTO DI</t>
  </si>
  <si>
    <t>PAGO A PROV LOMBRICES DE TENJO</t>
  </si>
  <si>
    <t>PAGO A PROV LARA ORTIZ GUSTAVO</t>
  </si>
  <si>
    <t>PAGO EN CHEQ KATE ANDREA DIAZ</t>
  </si>
  <si>
    <t>PAGO A PROV PABON CASTAÐEDA MA</t>
  </si>
  <si>
    <t>PAGO A NOMIN DANIELA ROJAS CAS</t>
  </si>
  <si>
    <t>PAGO A PROV AIR CLEAN SYSTEMS</t>
  </si>
  <si>
    <t>PAGO A PROV GONZALEZ GARNICA J</t>
  </si>
  <si>
    <t>PAGO INTERBANC COOPERATIVA MUL</t>
  </si>
  <si>
    <t>PAGO DE PROV EAAAZ ESP</t>
  </si>
  <si>
    <t>PAGO A PROV ALTURAS Y SERVICIO</t>
  </si>
  <si>
    <t>PAGO PSE CELSIA COLOMBIA S.A.</t>
  </si>
  <si>
    <t>PAGO NO APLICADO SERVIESTUPI A</t>
  </si>
  <si>
    <t>PAGO A PROV SERVIESTUPI?AN  JE</t>
  </si>
  <si>
    <t>PAGO A PROV VD EL MUNDO A SUS</t>
  </si>
  <si>
    <t>PAGO A PROV CORPORACION DE RES</t>
  </si>
  <si>
    <t>PAGO A PROV SERVI ESTUPINAN JE</t>
  </si>
  <si>
    <t>PAGO A PROV CASTELLANOS LUGO A</t>
  </si>
  <si>
    <t>PAGO A PROV PROD RADIAL LTDA</t>
  </si>
  <si>
    <t>PAGO A PROV URBYMAQ SAS</t>
  </si>
  <si>
    <t>PAGO INTERBANC MUNICIPIO DE ME</t>
  </si>
  <si>
    <t>PAGO NO APLICADO GERENCIANDO M</t>
  </si>
  <si>
    <t>PAGO NO APLICADO PROD RADIAL L</t>
  </si>
  <si>
    <t>PAGO NO APLICADO SERVI ESTUPIN</t>
  </si>
  <si>
    <t>PAGO A PROV Compa±ia Mundial d</t>
  </si>
  <si>
    <t>PAGO A PROV CARLOS GUZMAN BEDO</t>
  </si>
  <si>
    <t>PAGO A PROV EMPRESA ASOCIACION</t>
  </si>
  <si>
    <t>PAGO A PROV FNI SAS</t>
  </si>
  <si>
    <t>PAGO A PROV STEWART &amp; STEVENSO</t>
  </si>
  <si>
    <t>PAGO A PROV FERRETERIA PROINDU</t>
  </si>
  <si>
    <t>PAGO A PROV VILLAMIL CHALELA D</t>
  </si>
  <si>
    <t>PAGO INTERBANC MUNICIPIO DE IC</t>
  </si>
  <si>
    <t>PAGO DE PROV IRCC SAS INDUSTR</t>
  </si>
  <si>
    <t>PAGO A PROV Fernando Garcia</t>
  </si>
  <si>
    <t>PAGO A PROV MANUEL ENRIQUE GUT</t>
  </si>
  <si>
    <t>PAGO DE PROV ANDRES CORTES DE</t>
  </si>
  <si>
    <t>PAGO DE PROV PA FIDU BANCOLO</t>
  </si>
  <si>
    <t>TRASLADO DE FONDOS CREDITO</t>
  </si>
  <si>
    <t>TRASLADO</t>
  </si>
  <si>
    <t>PAGO DE PROV SPRC</t>
  </si>
  <si>
    <t>PAGO INTERBANC FIDUPREVISORA S</t>
  </si>
  <si>
    <t>PAGO INTERBANC EDIFICIO VILLAS</t>
  </si>
  <si>
    <t>PAGO DE PROV APLICAMOS PINTUR</t>
  </si>
  <si>
    <t>PAGO INTERBANC del sol ltda</t>
  </si>
  <si>
    <t>PAGO DE PROV REDCOL HOLDING S</t>
  </si>
  <si>
    <t>PAGO A NOMIN PE?A NI?O DANIEL</t>
  </si>
  <si>
    <t>PAGO A NOMIN TRIANA HERNANDEZ</t>
  </si>
  <si>
    <t>PAGO A NOMIN CASTIBLANCO GOMEZ</t>
  </si>
  <si>
    <t>PAGO A NOMIN ESCOBAR BERMUDEZ</t>
  </si>
  <si>
    <t>PAGO A NOMIN PARRA GONZALEZ YE</t>
  </si>
  <si>
    <t>PAGO A NOMIN CARDENAS SAMBONI</t>
  </si>
  <si>
    <t>PAGO A NOMIN MU?OZ  ARNOLD JEA</t>
  </si>
  <si>
    <t>PAGO A NOMIN VALENCIA SONA JUL</t>
  </si>
  <si>
    <t>PAGO A NOMIN PINZON BALVIN JUA</t>
  </si>
  <si>
    <t>PAGO A NOMIN ORTEGA TORRES MAR</t>
  </si>
  <si>
    <t>PAGO A NOMIN VALENCIA HERNANDE</t>
  </si>
  <si>
    <t>PAGO A NOMIN CABALLERO RODELO</t>
  </si>
  <si>
    <t>PAGO A NOMIN GONZALEZ RODRIGUE</t>
  </si>
  <si>
    <t>PAGO A NOMIN BARRAGAN ALTAMAR</t>
  </si>
  <si>
    <t>PAGO A NOMIN ROMERO MARTINEZ J</t>
  </si>
  <si>
    <t>PAGO A NOMIN RAMOS HOYOS OSCAR</t>
  </si>
  <si>
    <t>PAGO A NOMIN MU?OZ  ALEX FELIP</t>
  </si>
  <si>
    <t>PAGO A NOMIN QUINTANA QUINTANA</t>
  </si>
  <si>
    <t>PAGO A NOMIN GALEANO LEYVA NAT</t>
  </si>
  <si>
    <t>PAGO A NOMIN RAMIREZ TRUJILLO</t>
  </si>
  <si>
    <t>PAGO A NOMIN CERPAS OROZCO LUC</t>
  </si>
  <si>
    <t>PAGO A NOMIN RODRIGUEZ QUI?ONE</t>
  </si>
  <si>
    <t>PAGO A NOMIN GARZON FRANCO CAM</t>
  </si>
  <si>
    <t>PAGO A NOMIN ARDILA MADRID CEN</t>
  </si>
  <si>
    <t>PAGO A NOMIN LAGO GONZALEZ JEN</t>
  </si>
  <si>
    <t>PAGO A NOMIN MALAGON MALDONADO</t>
  </si>
  <si>
    <t>PAGO A NOMIN ALVAREZ HERNANDEZ</t>
  </si>
  <si>
    <t>PAGO A NOMIN HURTADO SILVA LEU</t>
  </si>
  <si>
    <t>PAGO A NOMIN PATI?O BOJACA BRA</t>
  </si>
  <si>
    <t>PAGO A NOMIN BELTRAN HIGUERA M</t>
  </si>
  <si>
    <t>PAGO A NOMIN POSADA ZAMBRANO N</t>
  </si>
  <si>
    <t>PAGO A NOMIN HERNANDEZ HERNAND</t>
  </si>
  <si>
    <t>PAGO A NOMIN ALBA ROMERO ALFON</t>
  </si>
  <si>
    <t>PAGO A NOMIN PEINADO PAREDES M</t>
  </si>
  <si>
    <t>PAGO A NOMIN QUI?ONEZ ESTUPI?A</t>
  </si>
  <si>
    <t>PAGO A NOMIN CAMARGO RODRIGUEZ</t>
  </si>
  <si>
    <t>PAGO A NOMIN CELEITA MALDONADO</t>
  </si>
  <si>
    <t>PAGO A NOMIN VARGAS RUBIO LADY</t>
  </si>
  <si>
    <t>PAGO A NOMIN BRICE?O BENJUMEA</t>
  </si>
  <si>
    <t>PAGO A NOMIN GUTIERREZ SANCHEZ</t>
  </si>
  <si>
    <t>PAGO A NOMIN BARRERO  FREDY JO</t>
  </si>
  <si>
    <t>PAGO A NOMIN ARDILA MONTIEL AN</t>
  </si>
  <si>
    <t>PAGO A NOMIN PEREZ ROJAS AURI</t>
  </si>
  <si>
    <t>PAGO A NOMIN BEDOYA ROMERO ANG</t>
  </si>
  <si>
    <t>PAGO A NOMIN MORENO BACA JAIME</t>
  </si>
  <si>
    <t>PAGO A NOMIN ESPITIA DAZA KARE</t>
  </si>
  <si>
    <t>PAGO A NOMIN ALFONSO DELGADO J</t>
  </si>
  <si>
    <t>PAGO A NOMIN CALDERON CASTRO M</t>
  </si>
  <si>
    <t>PAGO A NOMIN BATISTA ROCHA SON</t>
  </si>
  <si>
    <t>PAGO A NOMIN ESCOBAR MONTENEGR</t>
  </si>
  <si>
    <t>PAGO A PROV PENA DE CASTANEDA</t>
  </si>
  <si>
    <t>PAGO A PROV ZONSZAJN ROSEMBERG</t>
  </si>
  <si>
    <t>PAGO A PROV EDIFICIO COMPANIA</t>
  </si>
  <si>
    <t>PAGO A PROV RODRIGUEZ YESIKA</t>
  </si>
  <si>
    <t>PAGO A PROV EDIFICIO AZAHARA E</t>
  </si>
  <si>
    <t>PAGO A PROV PUENTES PUENTES RO</t>
  </si>
  <si>
    <t>PAGO A PROV EDIFICIO COLONIAL</t>
  </si>
  <si>
    <t>PAGO A PROV ED CENTRO MED ALMI</t>
  </si>
  <si>
    <t>PAGO A PROV EDIFICIO VALSESIA</t>
  </si>
  <si>
    <t>PAGO A PROV TORRES ARIZA ELIZA</t>
  </si>
  <si>
    <t>PAGO A PROV DIAZ QUIROGA JOSE</t>
  </si>
  <si>
    <t>PAGO A PROV PINEDA MORENO ALCI</t>
  </si>
  <si>
    <t>PAGO A PROV BUITRAGO VANEGAS A</t>
  </si>
  <si>
    <t>PAGO A PROV LOPEZ GALEANO SAND</t>
  </si>
  <si>
    <t>PAGO A PROV DUARTE GRANADOS IV</t>
  </si>
  <si>
    <t>PAGO A PROV EDIFICIO TRAMONTAN</t>
  </si>
  <si>
    <t>PAGO A PROV HERNANDEZ TORRES A</t>
  </si>
  <si>
    <t>PAGO A PROV EDIFICIO OFICENTRO</t>
  </si>
  <si>
    <t>PAGO A PROV EDIFICIO BALCONES</t>
  </si>
  <si>
    <t>PAGO NO APLICADO REX INGENIERI</t>
  </si>
  <si>
    <t>PAGO NO APLICADO DIAZ QUIROGA</t>
  </si>
  <si>
    <t>PAGO NO APLICADO PINZON ARIZA</t>
  </si>
  <si>
    <t>PAGO A PROV MEJIA MEJIA MARIA</t>
  </si>
  <si>
    <t>PAGO A PROV COTRINA GONZALEZ E</t>
  </si>
  <si>
    <t>PAGO A PROV STEWARD HEALTH CAR</t>
  </si>
  <si>
    <t>PAGO A PROV GALVA OPERATOR GRO</t>
  </si>
  <si>
    <t>PAGO A PROV RODRIGUEZ FONSECA</t>
  </si>
  <si>
    <t>PAGO A PROV COMERCIALIZADORA B</t>
  </si>
  <si>
    <t>PAGO A PROV ANGASMAYO SAS</t>
  </si>
  <si>
    <t>PAGO A PROV SERVI EMBRAGUES PU</t>
  </si>
  <si>
    <t>PAGO A PROV LEMUS CANON NUBIA</t>
  </si>
  <si>
    <t>PAGO A PROV AVILA CAVIEDES JOH</t>
  </si>
  <si>
    <t>PAGO EN CHEQ EMPRESA DE ACUEDU</t>
  </si>
  <si>
    <t>PAGO A PROV SANTIS ROJAS ASESO</t>
  </si>
  <si>
    <t>PAGO A PROV ESTUPINAN LEON CAR</t>
  </si>
  <si>
    <t>PAGO A PROV FINANCREDITOS SAS</t>
  </si>
  <si>
    <t>PAGO A PROV CRUZ RIVILLAS YENI</t>
  </si>
  <si>
    <t>PAGO A PROV RODRIGO VALENCIA H</t>
  </si>
  <si>
    <t>PAGO A NOMIN CALDERONPE?UELAJE</t>
  </si>
  <si>
    <t>PAGO A NOMIN MEDINALAGOSFREDYA</t>
  </si>
  <si>
    <t>PAGO A NOMIN TOVARBATISTAALEXA</t>
  </si>
  <si>
    <t>PAGO A NOMIN NAVASMARTINEZFABI</t>
  </si>
  <si>
    <t>PAGO A NOMIN ROMEROGOMEZNESTOR</t>
  </si>
  <si>
    <t>PAGO A NOMIN BELTRANOQUENDOLAD</t>
  </si>
  <si>
    <t>PAGO A NOMIN CABEZASAYALAANDRE</t>
  </si>
  <si>
    <t>PAGO A NOMIN BUITRAGOPARRAJOHN</t>
  </si>
  <si>
    <t>PAGO A NOMIN BERMUDEZMEDINAJAC</t>
  </si>
  <si>
    <t>PAGO A NOMIN IRIARTEPEREZJONAT</t>
  </si>
  <si>
    <t>PAGO A NOMIN PERDOMOSANABRIAMI</t>
  </si>
  <si>
    <t>PAGO A NOMIN DEIVINSONDEJESUSH</t>
  </si>
  <si>
    <t>PAGO A NOMIN CAMACHO MARTINEZ</t>
  </si>
  <si>
    <t>PAGO A NOMIN MORASALASJEFFERSO</t>
  </si>
  <si>
    <t>PAGO A NOMIN ORJUELARAMIREZNAN</t>
  </si>
  <si>
    <t>PAGO A NOMIN CASTA?OFONSECADIA</t>
  </si>
  <si>
    <t>PAGO A NOMIN GIRALDORODRIGUEZJ</t>
  </si>
  <si>
    <t>PAGO A NOMIN CORTESCOGOLLOYENI</t>
  </si>
  <si>
    <t>PAGO A NOMIN ALAPEBRI?EZARNOBI</t>
  </si>
  <si>
    <t>PAGO A NOMIN LOZANO HERRERA MI</t>
  </si>
  <si>
    <t>PAGO A NOMIN LOZANORODRIGUEZJO</t>
  </si>
  <si>
    <t>PAGO A NOMIN GARCIAMONTOYAJUAN</t>
  </si>
  <si>
    <t>PAGO A NOMIN MOLINAFERNANDEZMI</t>
  </si>
  <si>
    <t>PAGO A NOMIN ACOSTA DIAZ FABIO</t>
  </si>
  <si>
    <t>DEBITO CTA POR ABONO CARTERA</t>
  </si>
  <si>
    <t>PAGO A NOMIN EDWARD ESTIVEN RI</t>
  </si>
  <si>
    <t>PAGO A NOMIN AREIZA PERILLA HE</t>
  </si>
  <si>
    <t>PAGO A NOMIN DIANA VINLLELY RA</t>
  </si>
  <si>
    <t>PAGO PSE Davivienda</t>
  </si>
  <si>
    <t>PAGO A PROV CAMELO CLEMENCIA</t>
  </si>
  <si>
    <t>PAGO A NOMIN GARCIA AGUDELO SH</t>
  </si>
  <si>
    <t>PAGO A NOMIN JAIME ALBERTO ROA</t>
  </si>
  <si>
    <t>PAGO A NOMIN DIAZ GOMEZ GUSTAV</t>
  </si>
  <si>
    <t>PAGO A NOMIN AVILA  DIMATE JOR</t>
  </si>
  <si>
    <t>PAGO A NOMIN BARBON  BEJARANO</t>
  </si>
  <si>
    <t>PAGO A NOMIN VALENZUELA  CANTI</t>
  </si>
  <si>
    <t>PAGO A PROV ESCOBAR  PARRA ALV</t>
  </si>
  <si>
    <t>OP IR SWAP 0104</t>
  </si>
  <si>
    <t>PAGO EN CHEQ DIRECCION DISTRIT</t>
  </si>
  <si>
    <t>PAGO A NOMIN FREDY SMITH CELEI</t>
  </si>
  <si>
    <t>PAGO A NOMIN MERVIN ALBERTO GU</t>
  </si>
  <si>
    <t>PAGO A PROV PADILLA POLO HEIDE</t>
  </si>
  <si>
    <t>PAGO A PROV MIRANDA CORREA HER</t>
  </si>
  <si>
    <t>PAGO A PROV MORALES PE?A JUAN</t>
  </si>
  <si>
    <t>PAGO A PROV MARRUGO GOMEZ FABI</t>
  </si>
  <si>
    <t>PAGO A PROV ZAMBRANO ESCALANTE</t>
  </si>
  <si>
    <t>PAGO A PROV PAYARES CASTELLON</t>
  </si>
  <si>
    <t>PAGO A PROV CARRASQUILLA MARTI</t>
  </si>
  <si>
    <t>PAGO A PROV QUIROGA CARRASQUIL</t>
  </si>
  <si>
    <t>PAGO A PROV RAMOS DUE?AS LUIS</t>
  </si>
  <si>
    <t>PAGO A NOMIN VELEZ IBARRA CARM</t>
  </si>
  <si>
    <t>PAGO A NOMIN LOZANO MORELO ARI</t>
  </si>
  <si>
    <t>PAGO A NOMIN SUAREZ TRESPALACI</t>
  </si>
  <si>
    <t>PAGO A NOMIN ROA MORENO AMANDA</t>
  </si>
  <si>
    <t>REV COMISION GTIAS FNG/FAG</t>
  </si>
  <si>
    <t>PAGO INTERBANC LHOIST COLOMBIA</t>
  </si>
  <si>
    <t>PAGO DE PROV INCARIBE SAS</t>
  </si>
  <si>
    <t>PAGO INTERBANC LA ESTACION CEN</t>
  </si>
  <si>
    <t>PAGO INTERBANC EPS FAMISANAR S</t>
  </si>
  <si>
    <t>PAGO INTERBANC PROACTIVA COLOM</t>
  </si>
  <si>
    <t>ANTIGUEDAD</t>
  </si>
  <si>
    <t>CONCEPTO</t>
  </si>
  <si>
    <t>Suma de VALOR 2</t>
  </si>
  <si>
    <t>Total general</t>
  </si>
  <si>
    <t>Suma de VALOR LIBROS</t>
  </si>
  <si>
    <t>EGRESO</t>
  </si>
  <si>
    <t>INGRESO</t>
  </si>
  <si>
    <t>Total</t>
  </si>
  <si>
    <t>PAGO A PROV MEPAL S:A:</t>
  </si>
  <si>
    <t>PAGO A PROV GARCIA PERDOMO MAR</t>
  </si>
  <si>
    <t>PAGO A PROV SANCHEZ NUNEZ JOSE</t>
  </si>
  <si>
    <t>PAGO A PROV LOZANO VARELA LEID</t>
  </si>
  <si>
    <t>PAGO A PROV NOVASOFT  SAS</t>
  </si>
  <si>
    <t>PAGO A PROV MENESES JOSE DE LA</t>
  </si>
  <si>
    <t>PAGO A PROV OSCAR ANDRES RODRI</t>
  </si>
  <si>
    <t>SEMANA</t>
  </si>
  <si>
    <t>VALIDADOR</t>
  </si>
  <si>
    <t>Total INGRESO</t>
  </si>
  <si>
    <t>PARTIDAS</t>
  </si>
  <si>
    <t>PAGO A PROV Logistica Y Transp</t>
  </si>
  <si>
    <t>PAGO A PROV RECONSTRUCTORA CYH</t>
  </si>
  <si>
    <t>PAGO A PROV DARWIN ALEXANDER</t>
  </si>
  <si>
    <t>PAGO A PROV NGIE LIZETH VELEZ</t>
  </si>
  <si>
    <t>PAGO A PROV INGENIERIA METALM</t>
  </si>
  <si>
    <t>PAGO A PROV SALAMACA</t>
  </si>
  <si>
    <t>PAGO A PROV JESSICA RAMIREZ</t>
  </si>
  <si>
    <t>PAGO A PROV JAIME ERNESTO VARG</t>
  </si>
  <si>
    <t>PAGO A PROV STEWART</t>
  </si>
  <si>
    <t>PAGO A PROV TRADICIONES EN SAL</t>
  </si>
  <si>
    <t>PAGO A PROV ANFIBIA TRANSPORTE</t>
  </si>
  <si>
    <t>PAGO A PROV RODRIGO PERDOMO</t>
  </si>
  <si>
    <t>PAGO A PROV ACCION SAS</t>
  </si>
  <si>
    <t>PAGO A PROV PA FIDUCIARIA</t>
  </si>
  <si>
    <t>PAGO A PROV MIP MANEJO INTE</t>
  </si>
  <si>
    <t>PAGO A PROV NOVASOFT</t>
  </si>
  <si>
    <t>PAGO A PROV CRA Comision de Re</t>
  </si>
  <si>
    <t>PAGO A PROV PROMOFORMAS SAS</t>
  </si>
  <si>
    <t>PAGO A PROV ACIERTA SAS</t>
  </si>
  <si>
    <t>PAGO A PROV JESSICATATIANARAMI</t>
  </si>
  <si>
    <t>PAGO A PROV CARLOSVIERA</t>
  </si>
  <si>
    <t>OK CONCILIADO</t>
  </si>
  <si>
    <t>SIN CONCILIAR</t>
  </si>
  <si>
    <t>Total EGRESO</t>
  </si>
  <si>
    <t>Suma de PARTIDAS</t>
  </si>
  <si>
    <t>%</t>
  </si>
  <si>
    <t>VALOR BANCO</t>
  </si>
  <si>
    <t>Valores bancos</t>
  </si>
  <si>
    <t>GASTOS BANCARIOS 58053601</t>
  </si>
  <si>
    <t>GB. RETEFUENTE 14</t>
  </si>
  <si>
    <t>GB. RENDIMIENTOS</t>
  </si>
  <si>
    <t>G.B 58053601 - IVA 24459802</t>
  </si>
  <si>
    <t>GRAVAMEN 51202401</t>
  </si>
  <si>
    <t>PG OBLIGACION FINANCIERA</t>
  </si>
  <si>
    <t>Total GRAVAMEN 51202401</t>
  </si>
  <si>
    <t>Total GASTOS BANCARIOS 58053601</t>
  </si>
  <si>
    <t>Total G.B 58053601 - IVA 24459802</t>
  </si>
  <si>
    <t>DEVOLUCIONES 1</t>
  </si>
  <si>
    <t>PAGO NO APLICADO</t>
  </si>
  <si>
    <t xml:space="preserve">validar </t>
  </si>
  <si>
    <t xml:space="preserve">Fecha Creación: </t>
  </si>
  <si>
    <t>Versión Actual:</t>
  </si>
  <si>
    <t>Fecha Actualización:</t>
  </si>
  <si>
    <t>Página 1 de 4</t>
  </si>
  <si>
    <t>DOCUMENTOS RELACIONADOS</t>
  </si>
  <si>
    <t>Ítem</t>
  </si>
  <si>
    <t>Área</t>
  </si>
  <si>
    <t>Proceso</t>
  </si>
  <si>
    <t>Documento</t>
  </si>
  <si>
    <t>Código</t>
  </si>
  <si>
    <t>CONTROL DE CAMBIOS</t>
  </si>
  <si>
    <t>Versión No</t>
  </si>
  <si>
    <t>Fecha</t>
  </si>
  <si>
    <t>Cambios</t>
  </si>
  <si>
    <t>Versión Original</t>
  </si>
  <si>
    <t>RESPONSABLES</t>
  </si>
  <si>
    <t xml:space="preserve">Firmas </t>
  </si>
  <si>
    <t>Cargo</t>
  </si>
  <si>
    <t>Nombre</t>
  </si>
  <si>
    <t>Revisó</t>
  </si>
  <si>
    <t>Director Nacional de Tesorería y planeación Financiera</t>
  </si>
  <si>
    <t>Aprobó</t>
  </si>
  <si>
    <t>Gerente Financiero Corporativo</t>
  </si>
  <si>
    <t>Jefe Recaudo y Gestión Bancaria</t>
  </si>
  <si>
    <t>Coordinadora de Tesorería</t>
  </si>
  <si>
    <t>Angelica Ortiz Londoño</t>
  </si>
  <si>
    <t>Leidy Carolina Beltrán</t>
  </si>
  <si>
    <t>Elaboró</t>
  </si>
  <si>
    <t>José Alfredo Jiménez</t>
  </si>
  <si>
    <t>Juan Bernardo Mejía</t>
  </si>
  <si>
    <t>Financiera</t>
  </si>
  <si>
    <t>Tesorería</t>
  </si>
  <si>
    <t>Procedimiento GESTIÓN DE PAGOS</t>
  </si>
  <si>
    <t>Instructivo CONCILIACIONES TESORERÍA</t>
  </si>
  <si>
    <t>Formato CONCILIACIÓN PRELIMINAR</t>
  </si>
  <si>
    <t>FORMATO CONCILIACIÓN PRELIMINAR</t>
  </si>
  <si>
    <t>01</t>
  </si>
  <si>
    <t>Código: FIN-TE-FO-02</t>
  </si>
  <si>
    <t>FIN-TE-PR-01</t>
  </si>
  <si>
    <t>FIN-TE-IN-03</t>
  </si>
  <si>
    <t>FIN-TE-FO-02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</si>
</sst>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</fonts>
  <fills count="4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5"/>
      </top>
      <bottom/>
      <diagonal/>
    </border>
    <border>
      <left style="thin">
        <color indexed="65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/>
      <top style="thin">
        <color indexed="65"/>
      </top>
      <bottom style="thin">
        <color rgb="FF999999"/>
      </bottom>
      <diagonal/>
    </border>
    <border>
      <left style="thin">
        <color indexed="65"/>
      </left>
      <right style="thin">
        <color rgb="FF999999"/>
      </right>
      <top style="thin">
        <color indexed="65"/>
      </top>
      <bottom style="thin">
        <color rgb="FF999999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rgb="FFB4C6E7"/>
      </left>
      <right style="medium">
        <color rgb="FFB4C6E7"/>
      </right>
      <top/>
      <bottom style="medium">
        <color rgb="FFB4C6E7"/>
      </bottom>
      <diagonal/>
    </border>
    <border>
      <left style="medium">
        <color rgb="FFB4C6E7"/>
      </left>
      <right/>
      <top style="medium">
        <color rgb="FFB4C6E7"/>
      </top>
      <bottom style="medium">
        <color rgb="FFB4C6E7"/>
      </bottom>
      <diagonal/>
    </border>
    <border>
      <left/>
      <right style="medium">
        <color rgb="FFB4C6E7"/>
      </right>
      <top style="medium">
        <color rgb="FFB4C6E7"/>
      </top>
      <bottom style="medium">
        <color rgb="FFB4C6E7"/>
      </bottom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 style="medium">
        <color rgb="FFB4C6E7"/>
      </bottom>
      <diagonal/>
    </border>
    <border>
      <left/>
      <right/>
      <top style="medium">
        <color rgb="FFB4C6E7"/>
      </top>
      <bottom style="medium">
        <color rgb="FFB4C6E7"/>
      </bottom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/>
      <diagonal/>
    </border>
  </borders>
  <cellStyleXfs count="46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9" fillId="0" borderId="0"/>
  </cellStyleXfs>
  <cellXfs count="107">
    <xf numFmtId="0" fontId="0" fillId="0" borderId="0" xfId="0"/>
    <xf numFmtId="14" fontId="0" fillId="0" borderId="0" xfId="0" applyNumberFormat="1"/>
    <xf numFmtId="4" fontId="0" fillId="0" borderId="0" xfId="0" applyNumberFormat="1"/>
    <xf numFmtId="4" fontId="0" fillId="34" borderId="0" xfId="0" applyNumberFormat="1" applyFill="1"/>
    <xf numFmtId="0" fontId="0" fillId="34" borderId="0" xfId="0" applyFill="1"/>
    <xf numFmtId="0" fontId="16" fillId="0" borderId="0" xfId="0" applyFont="1"/>
    <xf numFmtId="0" fontId="0" fillId="0" borderId="0" xfId="0" pivotButton="1"/>
    <xf numFmtId="9" fontId="17" fillId="0" borderId="0" xfId="0" applyNumberFormat="1" applyFont="1"/>
    <xf numFmtId="14" fontId="0" fillId="34" borderId="0" xfId="0" applyNumberFormat="1" applyFill="1"/>
    <xf numFmtId="3" fontId="0" fillId="0" borderId="0" xfId="0" applyNumberFormat="1"/>
    <xf numFmtId="0" fontId="17" fillId="36" borderId="0" xfId="0" applyFont="1" applyFill="1" applyAlignment="1">
      <alignment horizontal="center" vertical="center" wrapText="1"/>
    </xf>
    <xf numFmtId="3" fontId="17" fillId="36" borderId="0" xfId="0" applyNumberFormat="1" applyFont="1" applyFill="1" applyAlignment="1">
      <alignment horizontal="center" vertical="center" wrapText="1"/>
    </xf>
    <xf numFmtId="9" fontId="0" fillId="0" borderId="0" xfId="43" applyFont="1"/>
    <xf numFmtId="9" fontId="16" fillId="0" borderId="10" xfId="43" applyFont="1" applyBorder="1"/>
    <xf numFmtId="3" fontId="0" fillId="0" borderId="0" xfId="0" applyNumberFormat="1" applyAlignment="1">
      <alignment horizontal="center"/>
    </xf>
    <xf numFmtId="0" fontId="0" fillId="37" borderId="0" xfId="0" applyFill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4" fontId="18" fillId="34" borderId="0" xfId="0" applyNumberFormat="1" applyFont="1" applyFill="1"/>
    <xf numFmtId="0" fontId="18" fillId="0" borderId="0" xfId="0" applyFont="1"/>
    <xf numFmtId="0" fontId="18" fillId="34" borderId="0" xfId="0" applyFont="1" applyFill="1" applyAlignment="1">
      <alignment horizontal="left"/>
    </xf>
    <xf numFmtId="2" fontId="18" fillId="34" borderId="0" xfId="0" applyNumberFormat="1" applyFont="1" applyFill="1"/>
    <xf numFmtId="0" fontId="18" fillId="34" borderId="0" xfId="0" applyFont="1" applyFill="1" applyProtection="1">
      <protection hidden="1"/>
    </xf>
    <xf numFmtId="14" fontId="18" fillId="33" borderId="0" xfId="0" applyNumberFormat="1" applyFont="1" applyFill="1" applyProtection="1">
      <protection hidden="1"/>
    </xf>
    <xf numFmtId="4" fontId="18" fillId="33" borderId="0" xfId="0" applyNumberFormat="1" applyFont="1" applyFill="1" applyProtection="1">
      <protection hidden="1"/>
    </xf>
    <xf numFmtId="0" fontId="18" fillId="33" borderId="0" xfId="0" applyFont="1" applyFill="1" applyAlignment="1" applyProtection="1">
      <alignment horizontal="center"/>
      <protection hidden="1"/>
    </xf>
    <xf numFmtId="0" fontId="18" fillId="0" borderId="0" xfId="0" applyFont="1" applyProtection="1">
      <protection locked="0"/>
    </xf>
    <xf numFmtId="14" fontId="18" fillId="0" borderId="0" xfId="0" applyNumberFormat="1" applyFont="1"/>
    <xf numFmtId="4" fontId="18" fillId="0" borderId="0" xfId="0" applyNumberFormat="1" applyFont="1"/>
    <xf numFmtId="0" fontId="18" fillId="34" borderId="0" xfId="0" applyFont="1" applyFill="1"/>
    <xf numFmtId="4" fontId="18" fillId="33" borderId="0" xfId="1" applyNumberFormat="1" applyFont="1" applyFill="1"/>
    <xf numFmtId="164" fontId="18" fillId="33" borderId="0" xfId="1" applyFont="1" applyFill="1"/>
    <xf numFmtId="14" fontId="18" fillId="34" borderId="0" xfId="0" applyNumberFormat="1" applyFont="1" applyFill="1"/>
    <xf numFmtId="164" fontId="18" fillId="34" borderId="0" xfId="1" applyFont="1" applyFill="1"/>
    <xf numFmtId="4" fontId="18" fillId="39" borderId="0" xfId="0" applyNumberFormat="1" applyFont="1" applyFill="1"/>
    <xf numFmtId="0" fontId="20" fillId="35" borderId="0" xfId="0" applyFont="1" applyFill="1" applyAlignment="1" applyProtection="1">
      <alignment horizontal="left" vertical="center" wrapText="1"/>
      <protection locked="0" hidden="1"/>
    </xf>
    <xf numFmtId="4" fontId="20" fillId="35" borderId="0" xfId="0" applyNumberFormat="1" applyFont="1" applyFill="1" applyAlignment="1" applyProtection="1">
      <alignment vertical="center" wrapText="1"/>
      <protection locked="0"/>
    </xf>
    <xf numFmtId="0" fontId="20" fillId="35" borderId="0" xfId="0" applyFont="1" applyFill="1" applyAlignment="1" applyProtection="1">
      <alignment vertical="center" wrapText="1"/>
      <protection locked="0"/>
    </xf>
    <xf numFmtId="0" fontId="20" fillId="38" borderId="0" xfId="0" applyFont="1" applyFill="1" applyAlignment="1" applyProtection="1">
      <alignment vertical="center" wrapText="1"/>
      <protection locked="0"/>
    </xf>
    <xf numFmtId="14" fontId="20" fillId="38" borderId="0" xfId="0" applyNumberFormat="1" applyFont="1" applyFill="1" applyAlignment="1" applyProtection="1">
      <alignment vertical="center" wrapText="1"/>
      <protection locked="0"/>
    </xf>
    <xf numFmtId="4" fontId="20" fillId="38" borderId="0" xfId="0" applyNumberFormat="1" applyFont="1" applyFill="1" applyAlignment="1" applyProtection="1">
      <alignment vertical="center" wrapText="1"/>
      <protection locked="0"/>
    </xf>
    <xf numFmtId="0" fontId="20" fillId="35" borderId="0" xfId="0" applyFont="1" applyFill="1" applyAlignment="1" applyProtection="1">
      <alignment horizontal="center" vertical="center" wrapText="1"/>
      <protection locked="0"/>
    </xf>
    <xf numFmtId="0" fontId="21" fillId="0" borderId="0" xfId="0" applyFont="1" applyProtection="1">
      <protection locked="0"/>
    </xf>
    <xf numFmtId="0" fontId="18" fillId="39" borderId="0" xfId="0" applyFont="1" applyFill="1" applyAlignment="1">
      <alignment horizontal="left"/>
    </xf>
    <xf numFmtId="2" fontId="18" fillId="39" borderId="0" xfId="0" applyNumberFormat="1" applyFont="1" applyFill="1"/>
    <xf numFmtId="0" fontId="18" fillId="39" borderId="0" xfId="0" applyFont="1" applyFill="1" applyProtection="1">
      <protection hidden="1"/>
    </xf>
    <xf numFmtId="14" fontId="18" fillId="39" borderId="0" xfId="0" applyNumberFormat="1" applyFont="1" applyFill="1" applyProtection="1">
      <protection hidden="1"/>
    </xf>
    <xf numFmtId="4" fontId="18" fillId="39" borderId="0" xfId="0" applyNumberFormat="1" applyFont="1" applyFill="1" applyProtection="1">
      <protection hidden="1"/>
    </xf>
    <xf numFmtId="0" fontId="18" fillId="39" borderId="0" xfId="0" applyFont="1" applyFill="1" applyAlignment="1" applyProtection="1">
      <alignment horizontal="center"/>
      <protection hidden="1"/>
    </xf>
    <xf numFmtId="0" fontId="18" fillId="39" borderId="0" xfId="0" applyFont="1" applyFill="1" applyProtection="1">
      <protection locked="0"/>
    </xf>
    <xf numFmtId="14" fontId="18" fillId="0" borderId="0" xfId="0" applyNumberFormat="1" applyFont="1" applyProtection="1">
      <protection locked="0"/>
    </xf>
    <xf numFmtId="4" fontId="18" fillId="0" borderId="0" xfId="0" applyNumberFormat="1" applyFont="1" applyProtection="1">
      <protection locked="0"/>
    </xf>
    <xf numFmtId="0" fontId="18" fillId="34" borderId="0" xfId="0" applyFont="1" applyFill="1" applyProtection="1">
      <protection locked="0"/>
    </xf>
    <xf numFmtId="0" fontId="18" fillId="33" borderId="0" xfId="0" applyFont="1" applyFill="1" applyProtection="1">
      <protection locked="0"/>
    </xf>
    <xf numFmtId="0" fontId="18" fillId="33" borderId="0" xfId="0" applyFont="1" applyFill="1" applyAlignment="1" applyProtection="1">
      <alignment horizontal="center"/>
      <protection locked="0"/>
    </xf>
    <xf numFmtId="0" fontId="18" fillId="34" borderId="0" xfId="0" applyFont="1" applyFill="1" applyAlignment="1" applyProtection="1">
      <alignment horizontal="center"/>
      <protection locked="0"/>
    </xf>
    <xf numFmtId="4" fontId="21" fillId="0" borderId="0" xfId="0" applyNumberFormat="1" applyFont="1" applyProtection="1">
      <protection locked="0"/>
    </xf>
    <xf numFmtId="0" fontId="20" fillId="35" borderId="0" xfId="0" applyFont="1" applyFill="1" applyAlignment="1">
      <alignment horizontal="center" vertical="center" wrapText="1"/>
    </xf>
    <xf numFmtId="4" fontId="20" fillId="35" borderId="0" xfId="0" applyNumberFormat="1" applyFont="1" applyFill="1" applyAlignment="1">
      <alignment horizontal="center" vertical="center" wrapText="1"/>
    </xf>
    <xf numFmtId="0" fontId="20" fillId="38" borderId="0" xfId="0" applyFont="1" applyFill="1" applyAlignment="1">
      <alignment horizontal="center" vertical="center" wrapText="1"/>
    </xf>
    <xf numFmtId="0" fontId="20" fillId="38" borderId="0" xfId="0" applyFont="1" applyFill="1" applyAlignment="1" applyProtection="1">
      <alignment horizontal="center" vertical="center" wrapText="1"/>
      <protection locked="0" hidden="1"/>
    </xf>
    <xf numFmtId="0" fontId="18" fillId="41" borderId="0" xfId="0" applyFont="1" applyFill="1"/>
    <xf numFmtId="14" fontId="18" fillId="41" borderId="0" xfId="0" applyNumberFormat="1" applyFont="1" applyFill="1"/>
    <xf numFmtId="4" fontId="18" fillId="41" borderId="0" xfId="0" applyNumberFormat="1" applyFont="1" applyFill="1"/>
    <xf numFmtId="4" fontId="18" fillId="40" borderId="0" xfId="0" applyNumberFormat="1" applyFont="1" applyFill="1"/>
    <xf numFmtId="0" fontId="25" fillId="0" borderId="0" xfId="0" applyFont="1" applyAlignment="1">
      <alignment vertical="center"/>
    </xf>
    <xf numFmtId="0" fontId="27" fillId="0" borderId="0" xfId="0" applyFont="1"/>
    <xf numFmtId="3" fontId="27" fillId="0" borderId="0" xfId="0" applyNumberFormat="1" applyFont="1"/>
    <xf numFmtId="0" fontId="27" fillId="0" borderId="0" xfId="0" applyFont="1" applyAlignment="1">
      <alignment vertical="center"/>
    </xf>
    <xf numFmtId="4" fontId="27" fillId="0" borderId="0" xfId="0" applyNumberFormat="1" applyFont="1"/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27" fillId="0" borderId="0" xfId="0" applyFont="1" applyAlignment="1">
      <alignment horizontal="center" vertical="center"/>
    </xf>
    <xf numFmtId="0" fontId="25" fillId="0" borderId="24" xfId="0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3" fontId="27" fillId="0" borderId="0" xfId="0" applyNumberFormat="1" applyFont="1" applyAlignment="1">
      <alignment vertical="center"/>
    </xf>
    <xf numFmtId="0" fontId="25" fillId="0" borderId="24" xfId="0" applyFont="1" applyBorder="1" applyAlignment="1">
      <alignment vertical="center" wrapText="1"/>
    </xf>
    <xf numFmtId="0" fontId="27" fillId="0" borderId="24" xfId="0" applyFont="1" applyBorder="1" applyAlignment="1">
      <alignment vertical="center" wrapText="1"/>
    </xf>
    <xf numFmtId="0" fontId="27" fillId="0" borderId="24" xfId="0" applyFont="1" applyBorder="1" applyAlignment="1">
      <alignment horizontal="center" vertical="center" wrapText="1"/>
    </xf>
    <xf numFmtId="0" fontId="23" fillId="0" borderId="20" xfId="0" applyFont="1" applyBorder="1" applyAlignment="1">
      <alignment horizontal="justify" vertical="center"/>
    </xf>
    <xf numFmtId="14" fontId="24" fillId="0" borderId="20" xfId="0" applyNumberFormat="1" applyFont="1" applyBorder="1" applyAlignment="1">
      <alignment horizontal="center" vertical="center" wrapText="1"/>
    </xf>
    <xf numFmtId="49" fontId="24" fillId="0" borderId="20" xfId="0" applyNumberFormat="1" applyFont="1" applyBorder="1" applyAlignment="1">
      <alignment horizontal="center" vertical="center" wrapText="1"/>
    </xf>
    <xf numFmtId="0" fontId="28" fillId="0" borderId="24" xfId="0" applyFont="1" applyBorder="1" applyAlignment="1">
      <alignment horizontal="left" vertical="center" wrapText="1"/>
    </xf>
    <xf numFmtId="0" fontId="29" fillId="0" borderId="24" xfId="0" applyFont="1" applyBorder="1" applyAlignment="1">
      <alignment horizontal="left" vertical="center" wrapText="1"/>
    </xf>
    <xf numFmtId="0" fontId="22" fillId="0" borderId="20" xfId="0" applyFont="1" applyBorder="1" applyAlignment="1">
      <alignment horizontal="center" vertical="center" wrapText="1"/>
    </xf>
    <xf numFmtId="0" fontId="26" fillId="0" borderId="20" xfId="0" applyFont="1" applyBorder="1" applyAlignment="1">
      <alignment horizontal="center" vertical="center" wrapText="1"/>
    </xf>
    <xf numFmtId="0" fontId="25" fillId="0" borderId="24" xfId="0" applyFont="1" applyBorder="1" applyAlignment="1">
      <alignment horizontal="center" vertical="center" wrapText="1"/>
    </xf>
    <xf numFmtId="0" fontId="25" fillId="0" borderId="22" xfId="0" applyFont="1" applyBorder="1" applyAlignment="1">
      <alignment horizontal="center" vertical="center" wrapText="1"/>
    </xf>
    <xf numFmtId="0" fontId="25" fillId="0" borderId="25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7" fillId="0" borderId="22" xfId="0" applyFont="1" applyBorder="1" applyAlignment="1">
      <alignment horizontal="left" vertical="center" wrapText="1"/>
    </xf>
    <xf numFmtId="0" fontId="27" fillId="0" borderId="25" xfId="0" applyFont="1" applyBorder="1" applyAlignment="1">
      <alignment horizontal="left" vertical="center" wrapText="1"/>
    </xf>
    <xf numFmtId="0" fontId="27" fillId="0" borderId="23" xfId="0" applyFont="1" applyBorder="1" applyAlignment="1">
      <alignment horizontal="left" vertical="center" wrapText="1"/>
    </xf>
    <xf numFmtId="0" fontId="27" fillId="0" borderId="24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 wrapText="1"/>
    </xf>
    <xf numFmtId="14" fontId="27" fillId="0" borderId="24" xfId="0" applyNumberFormat="1" applyFont="1" applyBorder="1" applyAlignment="1">
      <alignment horizontal="center" vertical="center" wrapText="1"/>
    </xf>
    <xf numFmtId="0" fontId="25" fillId="0" borderId="26" xfId="0" applyFont="1" applyBorder="1" applyAlignment="1">
      <alignment horizontal="left" vertical="center" wrapText="1"/>
    </xf>
    <xf numFmtId="0" fontId="25" fillId="0" borderId="21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center" vertical="center" wrapText="1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o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1" builtinId="3"/>
    <cellStyle name="Millares 2" xfId="44" xr:uid="{651ADCFF-8483-4297-9E77-D6616AC89ED4}"/>
    <cellStyle name="Neutral" xfId="9" builtinId="28" customBuiltin="1"/>
    <cellStyle name="Normal" xfId="0" builtinId="0"/>
    <cellStyle name="Normal 2" xfId="45" xr:uid="{A135A569-3214-4587-8BC3-BD486482443C}"/>
    <cellStyle name="Notas" xfId="16" builtinId="10" customBuiltin="1"/>
    <cellStyle name="Porcentaje" xfId="43" builtinId="5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5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numFmt numFmtId="4" formatCode="#,##0.00"/>
    </dxf>
    <dxf>
      <numFmt numFmtId="4" formatCode="#,##0.00"/>
    </dxf>
    <dxf>
      <numFmt numFmtId="4" formatCode="#,##0.00"/>
    </dxf>
    <dxf>
      <numFmt numFmtId="4" formatCode="#,##0.00"/>
    </dxf>
    <dxf>
      <alignment horizontal="center"/>
    </dxf>
    <dxf>
      <fill>
        <patternFill>
          <bgColor theme="3" tint="-0.249977111117893"/>
        </patternFill>
      </fill>
    </dxf>
    <dxf>
      <fill>
        <patternFill>
          <bgColor theme="3" tint="-0.249977111117893"/>
        </patternFill>
      </fill>
    </dxf>
    <dxf>
      <fill>
        <patternFill>
          <bgColor theme="3" tint="-0.249977111117893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2" tint="-0.249977111117893"/>
        </patternFill>
      </fill>
    </dxf>
    <dxf>
      <fill>
        <patternFill>
          <bgColor theme="2" tint="-0.249977111117893"/>
        </patternFill>
      </fill>
    </dxf>
    <dxf>
      <fill>
        <patternFill>
          <bgColor theme="2" tint="-0.249977111117893"/>
        </patternFill>
      </fill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fill>
        <patternFill patternType="solid">
          <bgColor theme="3" tint="0.39997558519241921"/>
        </patternFill>
      </fill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wrapText="1"/>
    </dxf>
    <dxf>
      <alignment wrapText="1"/>
    </dxf>
    <dxf>
      <alignment wrapText="1"/>
    </dxf>
    <dxf>
      <numFmt numFmtId="3" formatCode="#,##0"/>
    </dxf>
    <dxf>
      <numFmt numFmtId="3" formatCode="#,##0"/>
    </dxf>
    <dxf>
      <numFmt numFmtId="3" formatCode="#,##0"/>
    </dxf>
    <dxf>
      <numFmt numFmtId="4" formatCode="#,##0.00"/>
    </dxf>
    <dxf>
      <numFmt numFmtId="4" formatCode="#,##0.00"/>
    </dxf>
  </dxfs>
  <tableStyles count="0" defaultTableStyle="TableStyleMedium2" defaultPivotStyle="PivotStyleLight16"/>
  <colors>
    <mruColors>
      <color rgb="FFFFFFCC"/>
      <color rgb="FF00CCFF"/>
      <color rgb="FFFF3399"/>
      <color rgb="FF00FF99"/>
      <color rgb="FFFF99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Egresos</a:t>
            </a:r>
          </a:p>
        </c:rich>
      </c:tx>
      <c:layout>
        <c:manualLayout>
          <c:xMode val="edge"/>
          <c:yMode val="edge"/>
          <c:x val="0.29766602287921556"/>
          <c:y val="4.267531885147522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>
        <c:manualLayout>
          <c:layoutTarget val="inner"/>
          <c:xMode val="edge"/>
          <c:yMode val="edge"/>
          <c:x val="0.15372307235180507"/>
          <c:y val="0.21080731742703016"/>
          <c:w val="0.68757242608824842"/>
          <c:h val="0.7324892177422546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56B5-430F-B2B7-BEA63D4557A9}"/>
              </c:ext>
            </c:extLst>
          </c:dPt>
          <c:dPt>
            <c:idx val="1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56B5-430F-B2B7-BEA63D4557A9}"/>
              </c:ext>
            </c:extLst>
          </c:dPt>
          <c:dLbls>
            <c:delete val="1"/>
          </c:dLbls>
          <c:val>
            <c:numRef>
              <c:f>PORTADA!$F$12:$F$13</c:f>
              <c:numCache>
                <c:formatCode>0%</c:formatCode>
                <c:ptCount val="2"/>
                <c:pt idx="0">
                  <c:v>0.48426150121065376</c:v>
                </c:pt>
                <c:pt idx="1">
                  <c:v>0.5157384987893463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B5-430F-B2B7-BEA63D4557A9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Ingresos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tx1">
                  <a:lumMod val="75000"/>
                  <a:lumOff val="25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F9BA-4E5B-8AA1-6818DB47540D}"/>
              </c:ext>
            </c:extLst>
          </c:dPt>
          <c:dPt>
            <c:idx val="1"/>
            <c:bubble3D val="0"/>
            <c:spPr>
              <a:solidFill>
                <a:schemeClr val="bg2">
                  <a:lumMod val="75000"/>
                </a:schemeClr>
              </a:solidFill>
              <a:ln>
                <a:solidFill>
                  <a:schemeClr val="bg2">
                    <a:lumMod val="50000"/>
                  </a:schemeClr>
                </a:solidFill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F9BA-4E5B-8AA1-6818DB47540D}"/>
              </c:ext>
            </c:extLst>
          </c:dPt>
          <c:dLbls>
            <c:delete val="1"/>
          </c:dLbls>
          <c:val>
            <c:numRef>
              <c:f>PORTADA!$F$15:$F$16</c:f>
              <c:numCache>
                <c:formatCode>0%</c:formatCode>
                <c:ptCount val="2"/>
                <c:pt idx="0">
                  <c:v>0.27777777777777779</c:v>
                </c:pt>
                <c:pt idx="1">
                  <c:v>0.72222222222222221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BA-4E5B-8AA1-6818DB47540D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>
          <a:solidFill>
            <a:schemeClr val="dk1"/>
          </a:solidFill>
          <a:latin typeface="+mn-lt"/>
          <a:ea typeface="+mn-ea"/>
          <a:cs typeface="+mn-cs"/>
        </a:defRPr>
      </a:pPr>
      <a:endParaRPr lang="es-C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142876</xdr:colOff>
      <xdr:row>5</xdr:row>
      <xdr:rowOff>47626</xdr:rowOff>
    </xdr:from>
    <xdr:to>
      <xdr:col>9</xdr:col>
      <xdr:colOff>838200</xdr:colOff>
      <xdr:row>8</xdr:row>
      <xdr:rowOff>47626</xdr:rowOff>
    </xdr:to>
    <xdr:sp macro="" textlink="">
      <xdr:nvSpPr>
        <xdr:cNvPr id="4" name="1 Rectángulo redondeado">
          <a:extLst>
            <a:ext uri="{FF2B5EF4-FFF2-40B4-BE49-F238E27FC236}">
              <a16:creationId xmlns:a16="http://schemas.microsoft.com/office/drawing/2014/main" id="{E31BFF48-8AFF-459E-8946-D8EE2736CFA2}"/>
            </a:ext>
          </a:extLst>
        </xdr:cNvPr>
        <xdr:cNvSpPr/>
      </xdr:nvSpPr>
      <xdr:spPr>
        <a:xfrm>
          <a:off x="142876" y="542926"/>
          <a:ext cx="8820149" cy="571500"/>
        </a:xfrm>
        <a:prstGeom prst="roundRect">
          <a:avLst/>
        </a:prstGeom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0</xdr:col>
      <xdr:colOff>238124</xdr:colOff>
      <xdr:row>5</xdr:row>
      <xdr:rowOff>75142</xdr:rowOff>
    </xdr:from>
    <xdr:to>
      <xdr:col>9</xdr:col>
      <xdr:colOff>752474</xdr:colOff>
      <xdr:row>8</xdr:row>
      <xdr:rowOff>17992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104182CC-092A-43FA-B59E-E8EDA276C652}"/>
            </a:ext>
          </a:extLst>
        </xdr:cNvPr>
        <xdr:cNvSpPr/>
      </xdr:nvSpPr>
      <xdr:spPr>
        <a:xfrm>
          <a:off x="238124" y="1201209"/>
          <a:ext cx="8616950" cy="501650"/>
        </a:xfrm>
        <a:prstGeom prst="roundRect">
          <a:avLst/>
        </a:prstGeom>
        <a:solidFill>
          <a:schemeClr val="accent5">
            <a:lumMod val="50000"/>
          </a:schemeClr>
        </a:solidFill>
        <a:ln>
          <a:solidFill>
            <a:schemeClr val="accent1">
              <a:lumMod val="75000"/>
            </a:schemeClr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s-CO" sz="2800" b="1">
              <a:solidFill>
                <a:schemeClr val="bg1"/>
              </a:solidFill>
            </a:rPr>
            <a:t>CONCILIACIÓN TESORERÍA</a:t>
          </a:r>
        </a:p>
        <a:p>
          <a:pPr algn="ctr"/>
          <a:endParaRPr lang="es-CO" sz="2400" b="1"/>
        </a:p>
      </xdr:txBody>
    </xdr:sp>
    <xdr:clientData/>
  </xdr:twoCellAnchor>
  <xdr:twoCellAnchor>
    <xdr:from>
      <xdr:col>1</xdr:col>
      <xdr:colOff>66675</xdr:colOff>
      <xdr:row>20</xdr:row>
      <xdr:rowOff>9525</xdr:rowOff>
    </xdr:from>
    <xdr:to>
      <xdr:col>2</xdr:col>
      <xdr:colOff>1114426</xdr:colOff>
      <xdr:row>30</xdr:row>
      <xdr:rowOff>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51836810-75D2-4FD2-B138-F50A5819E44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904875</xdr:colOff>
      <xdr:row>24</xdr:row>
      <xdr:rowOff>79375</xdr:rowOff>
    </xdr:from>
    <xdr:to>
      <xdr:col>2</xdr:col>
      <xdr:colOff>771524</xdr:colOff>
      <xdr:row>27</xdr:row>
      <xdr:rowOff>41275</xdr:rowOff>
    </xdr:to>
    <xdr:sp macro="" textlink="$F$12">
      <xdr:nvSpPr>
        <xdr:cNvPr id="11" name="CuadroTexto 10">
          <a:extLst>
            <a:ext uri="{FF2B5EF4-FFF2-40B4-BE49-F238E27FC236}">
              <a16:creationId xmlns:a16="http://schemas.microsoft.com/office/drawing/2014/main" id="{7A618B87-EBF2-4691-AA68-6E3ABA037A5A}"/>
            </a:ext>
          </a:extLst>
        </xdr:cNvPr>
        <xdr:cNvSpPr txBox="1"/>
      </xdr:nvSpPr>
      <xdr:spPr>
        <a:xfrm>
          <a:off x="3394075" y="4922308"/>
          <a:ext cx="1212849" cy="52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0E31469-EF1D-4AFC-ACE9-328CED0EE1AE}" type="TxLink">
            <a:rPr lang="en-US" sz="2400" b="1" i="0" u="none" strike="noStrike">
              <a:solidFill>
                <a:schemeClr val="accent1">
                  <a:lumMod val="50000"/>
                </a:schemeClr>
              </a:solidFill>
              <a:latin typeface="Calibri"/>
              <a:cs typeface="Calibri"/>
            </a:rPr>
            <a:pPr/>
            <a:t>48%</a:t>
          </a:fld>
          <a:endParaRPr lang="es-CO" sz="1100" b="1">
            <a:solidFill>
              <a:schemeClr val="accent1">
                <a:lumMod val="50000"/>
              </a:schemeClr>
            </a:solidFill>
          </a:endParaRPr>
        </a:p>
      </xdr:txBody>
    </xdr:sp>
    <xdr:clientData/>
  </xdr:twoCellAnchor>
  <xdr:twoCellAnchor>
    <xdr:from>
      <xdr:col>2</xdr:col>
      <xdr:colOff>923925</xdr:colOff>
      <xdr:row>19</xdr:row>
      <xdr:rowOff>142876</xdr:rowOff>
    </xdr:from>
    <xdr:to>
      <xdr:col>6</xdr:col>
      <xdr:colOff>9525</xdr:colOff>
      <xdr:row>30</xdr:row>
      <xdr:rowOff>0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3C42EBAC-D562-4F1F-A825-4DB48BC6B5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285751</xdr:colOff>
      <xdr:row>0</xdr:row>
      <xdr:rowOff>243415</xdr:rowOff>
    </xdr:from>
    <xdr:to>
      <xdr:col>2</xdr:col>
      <xdr:colOff>649564</xdr:colOff>
      <xdr:row>2</xdr:row>
      <xdr:rowOff>222249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A2C9DDD-D9C5-262D-3A6F-B71BFCB3AD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498" b="23084"/>
        <a:stretch/>
      </xdr:blipFill>
      <xdr:spPr>
        <a:xfrm>
          <a:off x="285751" y="243415"/>
          <a:ext cx="2596896" cy="656167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0.39624</cdr:x>
      <cdr:y>0.46328</cdr:y>
    </cdr:from>
    <cdr:to>
      <cdr:x>0.6862</cdr:x>
      <cdr:y>0.72744</cdr:y>
    </cdr:to>
    <cdr:sp macro="" textlink="PORTADA!$F$15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59E7BDDE-F613-489B-837D-6473070B772E}"/>
            </a:ext>
          </a:extLst>
        </cdr:cNvPr>
        <cdr:cNvSpPr txBox="1"/>
      </cdr:nvSpPr>
      <cdr:spPr>
        <a:xfrm xmlns:a="http://schemas.openxmlformats.org/drawingml/2006/main">
          <a:off x="1308369" y="896278"/>
          <a:ext cx="957448" cy="51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132C6EF-7456-4252-ADB3-03163FC2E5F2}" type="TxLink">
            <a:rPr lang="en-US" sz="2400" b="1" i="0" u="none" strike="noStrike">
              <a:solidFill>
                <a:srgbClr val="000000"/>
              </a:solidFill>
              <a:latin typeface="Calibri"/>
              <a:cs typeface="Calibri"/>
            </a:rPr>
            <a:pPr/>
            <a:t>28%</a:t>
          </a:fld>
          <a:endParaRPr lang="es-CO" sz="2400" b="1"/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elo Castro" refreshedDate="44708.337125694445" createdVersion="7" refreshedVersion="7" minRefreshableVersion="3" recordCount="432" xr:uid="{A0B7FC2D-E5D2-4658-B320-5BAC9EA79E5D}">
  <cacheSource type="worksheet">
    <worksheetSource ref="A1:V1048576" sheet="BANCOS FNL"/>
  </cacheSource>
  <cacheFields count="22">
    <cacheField name="CUENTA BANCARIA" numFmtId="0">
      <sharedItems containsBlank="1"/>
    </cacheField>
    <cacheField name="VALOR 2" numFmtId="4">
      <sharedItems containsString="0" containsBlank="1" containsNumber="1" minValue="-900000000" maxValue="4190000000"/>
    </cacheField>
    <cacheField name="TIPO DE VALOR" numFmtId="0">
      <sharedItems containsBlank="1" count="3">
        <s v="EGRESO"/>
        <s v="INGRESO"/>
        <m/>
      </sharedItems>
    </cacheField>
    <cacheField name="CONCATENAR" numFmtId="0">
      <sharedItems containsBlank="1"/>
    </cacheField>
    <cacheField name="CONTAR" numFmtId="0">
      <sharedItems containsBlank="1"/>
    </cacheField>
    <cacheField name="CONCEPTO" numFmtId="0">
      <sharedItems containsBlank="1" count="40">
        <s v="PROVEEDORES"/>
        <s v="OBLIGACION FINANCIERA"/>
        <s v="SEGURIDAD SOCIAL"/>
        <s v="IMPUESTOS"/>
        <e v="#N/A"/>
        <s v="PAGO PSE"/>
        <s v="POLIZAS"/>
        <s v="TRASLADOS"/>
        <s v="LEASING"/>
        <s v="OBLIGACIONES FINANCIERAS"/>
        <s v="NOMINA"/>
        <s v="SERVICIOS PUBLICOS"/>
        <s v="GRAVAMEN 51202401"/>
        <s v="PAGO ABONO A CUENTAS AFC"/>
        <s v="PAGO EMP DE ACUEDUCTO DE BOG"/>
        <s v="LIBRANZAS"/>
        <s v="CARGUE TARJETA PREPAGO PROPIA"/>
        <s v="GASTOS BANCARIOS 58053601"/>
        <s v="G.B 58053601 - IVA 24459802"/>
        <s v="CONSIGNACION CORRESPONSAL CB"/>
        <s v="TRANSFERENCIA CTA SUC VIRTUAL"/>
        <s v="DEVOLUCIONES"/>
        <s v="CONSIG LOCAL EFECTIVO"/>
        <s v="OP IR SWAP 0205"/>
        <s v="INTERCO"/>
        <s v="PAGO DE PROV CREDICORP CAPITA"/>
        <m/>
        <s v="DB A CUENTA POR ABONO CARTERA" u="1"/>
        <s v="PAGO DE TERC EMPRESA DE SERV" u="1"/>
        <s v="PEAJES" u="1"/>
        <s v="TRASLADO A FONDO DE INVERSION" u="1"/>
        <s v="PAGO NO APLICADO DARIO BARRERA" u="1"/>
        <s v="GASTOS BANCARIOS" u="1"/>
        <s v="RECAUDO SUCURSAL VIRTUAL" u="1"/>
        <s v="CONSIG NACIONAL EFECTIVO" u="1"/>
        <s v="PAGO A NOMIN" u="1"/>
        <s v="PAGO INTERBANC CENCOSUD COLOMB" u="1"/>
        <s v="GRAVAMEN" u="1"/>
        <s v="PAGO DE PROV COLSUBSIDIO" u="1"/>
        <s v="TRASLADO DE FONDO DE INVERS" u="1"/>
      </sharedItems>
    </cacheField>
    <cacheField name="CUENTA" numFmtId="0">
      <sharedItems containsString="0" containsBlank="1" containsNumber="1" containsInteger="1" minValue="69800000644" maxValue="69800000644"/>
    </cacheField>
    <cacheField name="NOTA" numFmtId="0">
      <sharedItems containsString="0" containsBlank="1" containsNumber="1" containsInteger="1" minValue="25" maxValue="973"/>
    </cacheField>
    <cacheField name="FECHA" numFmtId="14">
      <sharedItems containsNonDate="0" containsDate="1" containsString="0" containsBlank="1" minDate="2022-05-02T00:00:00" maxDate="2022-05-27T00:00:00"/>
    </cacheField>
    <cacheField name="VALOR" numFmtId="4">
      <sharedItems containsString="0" containsBlank="1" containsNumber="1" minValue="-900000000" maxValue="4190000000"/>
    </cacheField>
    <cacheField name="N" numFmtId="0">
      <sharedItems containsString="0" containsBlank="1" containsNumber="1" containsInteger="1" minValue="537" maxValue="9089"/>
    </cacheField>
    <cacheField name="DECRIPCION" numFmtId="0">
      <sharedItems containsBlank="1" count="550">
        <s v="PAGO A PROV PROMOAMBIENTAL SA"/>
        <s v="PAGO PSE BANCO COMERCIAL AV V"/>
        <s v="PAGO A PROV UNION TEMPORAL ECO"/>
        <s v="PAGO PSE COMPENSAR-OI"/>
        <s v="PAGO PSE IMPUESTO DIAN"/>
        <s v="PAGO A PROV CONTENUR COLOMBIA"/>
        <s v="PAGO A PROV ESPACIOS Y AMBIENT"/>
        <s v="PAGO A PROV GNE COMBUSTIBLE"/>
        <s v="PAGO A PROV FANALCA SA"/>
        <s v="PAGO EN EFEC LEONARDO URREGO"/>
        <s v="PAGO EN CHEQ LUZ MERCEDES MORE"/>
        <s v="PAGO A PROV DISTRIMUELLES SAS"/>
        <s v="PAGO CREDITO SUC VIRTUAL"/>
        <s v="PAGO PSE Superintendencia de"/>
        <s v="PAGO A PROV NAVITRANS   COMERC"/>
        <s v="PAGO A PROV GUADUA 3D ARQUITEC"/>
        <s v="PAGO A PROV FIC ATESORAR CORPO"/>
        <s v="PAGO PSE FINDETER - FINANCIER"/>
        <s v="PAGO A PROV SEGUROS COMERCIALE"/>
        <s v="PAGO A PROVEEDORES"/>
        <s v="PAGO A PROV AK REPUESTOS"/>
        <s v="PAGO A PROV GRUPO GUERRERO GON"/>
        <s v="TRANSF INTERNACIONAL ENVIADA"/>
        <s v="PAGO A PROV RIOS CASTILLO INGE"/>
        <s v="PAGO A PROV INDUSTRIA COLOMBIA"/>
        <s v="PAGO DEBITO AUTO. LEASING"/>
        <s v="PAGO PSE Bancolombia"/>
        <s v="PAGO A PROV RPG SISTEMAS Y SOL"/>
        <s v="PAGO A PROV G4S SECURE SOLUTIO"/>
        <s v="PAGO A PROV VIVIANA CAROLINA R"/>
        <s v="PAGO A PROV OUTSELLING SAS"/>
        <s v="PAGO A PROV LOPEZ DISTRIBUIDOR"/>
        <s v="PAGO A NOMIN PACHON RUIZ MARTH"/>
        <s v="PAGO A PROV SOLUCIONES EMPRESA"/>
        <s v="PAGO A PROV FERRETERIA MONACO"/>
        <s v="PAGO A PROV FERRICENTROS SAS"/>
        <s v="PAGO A PROV WORLD MANAGEMENT A"/>
        <s v="PAGO A PROV COMERCIALIZADORA F"/>
        <s v="PAGO A PROV REPUESTOS Y MANTEN"/>
        <s v="PAGO A PROV MULTIREPUESTOS MAC"/>
        <s v="PAGO A PROV ARQUITECSOFT SAS"/>
        <s v="PAGO A PROV IMPERSEG SAS"/>
        <s v="PAGO A PROV 4P PUBLICIDAD SAS"/>
        <s v="PAGO A PROV JIMENEZ MALAGON RI"/>
        <s v="PAGO A PROV HYDRAULICARS SERVI"/>
        <s v="PAGO A PROV CUMMINS DE LOS AND"/>
        <s v="PAGO A PROV HERNANDO DE JESUS"/>
        <s v="PAGO SV ENEL"/>
        <s v="PAGO A PROV OBRACOL SAS CONSTR"/>
        <s v="PAGO A PROV PLASTIRED COLOMBIA"/>
        <s v="PAGO A PROV RIVEROS CONSULTING"/>
        <s v="PAGO A PROV MUNDO CART DIESEL"/>
        <s v="PAGO A PROV SAQUIRSAL Y CIA SA"/>
        <s v="PAGO A PROV UNIVERSAL DE PARTE"/>
        <s v="PAGO A PROV LIBRETA PERSONAL"/>
        <s v="PAGO A PROV ING Y SERV ESPECIA"/>
        <s v="PAGO A PROV RAMONERRE SA"/>
        <s v="PAGO A PROV FERRETERIA BRAND L"/>
        <s v="PAGO A PROV MAQUITECNICOS IMPO"/>
        <s v="PAGO A PROV COMERCIALIZADORA V"/>
        <s v="PAGO A PROV ACOSTA CABRERA JHO"/>
        <s v="IMPTO GOBIERNO 4X1000"/>
        <s v="PAGO A PROV INVERSIONES JAY MO"/>
        <s v="PAGO A PROV CAJA COLOMBIANA DE"/>
        <s v="PAGO A NOMIN DELGADILLO ROZO N"/>
        <s v="PAGO A PROV ARCAS ISM"/>
        <s v="PAGO PSE C&amp;C Inversiones Inmo"/>
        <s v="PAGO A PROV SOLO TURBOS SAS"/>
        <s v="PAGO A PROV SOLINDUTEC SAS"/>
        <s v="PAGO SV MOVISTAR FIJO Y MOVIL"/>
        <s v="PAGO EN EFEC ALEXANDER BURBANO"/>
        <s v="PAGO A PROV HIDROTECNIK SAS"/>
        <s v="PAGO A PROV SEYMA SA"/>
        <s v="PAGO A PROV CHAMORRO TRIVINO R"/>
        <s v="PAGO A PROV RICARDO AYERBE"/>
        <s v="PAGO A PROV MULTIJAPONES SAS"/>
        <s v="PAGO A PROV UNIDAD DE SALUD OC"/>
        <s v="PAGO A PROV MAQUI CARDAN SAS"/>
        <s v="PAGO PSE INMOBILIARIA MUÐOZ S"/>
        <s v="PAGO A PROV PATUMA BEL Y CIA"/>
        <s v="PAGO A PROV SALAMANCA Y ASOCIA"/>
        <s v="PAGO A NOMIN GALINDO MOLINA JI"/>
        <s v="PAGO A PROV REENCAUCHADORA REN"/>
        <s v="PAGO A PROV JOSE ABRAHAM ALBAN"/>
        <s v="PAGO A PROV DIVISIONES MODULAR"/>
        <s v="PAGO A PROV LABORATORIO CLINIC"/>
        <s v="PAGO A NOMIN VARGAS MORENO LAU"/>
        <s v="PAGO A NOMIN ACERO MARTINEZ JH"/>
        <s v="PAGO A PROV ALTIPAL SAS"/>
        <s v="PAGO A PROV NUBIA AMPARO DOMIN"/>
        <s v="PAGO A PROV SERVI EMBRAGUES"/>
        <s v="PAGO A NOMIN LARA CAMPOS DEVIS"/>
        <s v="PAGO A PROV SIEAM Y XX SAS"/>
        <s v="PAGO A PROV MARIE JOSE FLOREZ"/>
        <s v="PAGO A PROV PRODUCCION GRAFICA"/>
        <s v="PAGO A PROV IFX NETWORKS COLOM"/>
        <s v="PAGO A PROV CERON ZAMBRANO JUA"/>
        <s v="PAGO A PROV NOTINET SAS"/>
        <s v="PAGO A PROV GLOBAL BUSINESS"/>
        <s v="PAGO A NOMIN RIOS MU?OZ JAIRO"/>
        <s v="PAGO A NOMIN MADERO FORERO JHO"/>
        <s v="PAGO A PROV CONSTRUCTORA INMOB"/>
        <s v="PAGO A PROV EUROTECKNICA SL SA"/>
        <s v="PAGO A NOMIN SOSA VILLAMIL SEB"/>
        <s v="PAGO A PROV CONFECCIONES INDUS"/>
        <s v="PAGO A PROV ARBOLEDA MARTINEZ"/>
        <s v="PAGO A PROV BVQI COLOMBIA LTDA"/>
        <s v="PAGO A PROV CLARA INES DOMINGU"/>
        <s v="PAGO A PROV NOSSA Y GALVIS ABO"/>
        <s v="PAGO A PROV PEREZ TOVAR HECTOR"/>
        <s v="PAGO A PROV SILENCIADORES SAN"/>
        <s v="PAGO A PROV CALZATODO SA"/>
        <s v="PAGO A PROV PROVEXPRES SAS"/>
        <s v="PAGO A NOMIN PEREZ CRISTIANO J"/>
        <s v="PAGO A NOMIN SOTELO  HECTOR FA"/>
        <s v="PAGO A NOMIN MURCIA LOAIZA LUI"/>
        <s v="PAGO A PROV LUBRISABANA SAS"/>
        <s v="PAGO A PROV PILGRIM"/>
        <s v="PAGO A PROV ALFONSO PINZON   C"/>
        <s v="PAGO A PROV HYDRAULIC HOUSES"/>
        <s v="PAGO A NOMIN FERNANDEZ GUEVARA"/>
        <s v="PAGO A NOMIN BARRERA SANDOVAL"/>
        <s v="PAGO A PROV GOMEZ GARAVITO MAR"/>
        <s v="PAGO SV INMOBILIARIA REYCO LT"/>
        <s v="PAGO A NOMIN MALLARINO MARTINE"/>
        <s v="PAGO A NOMIN GOMEZ GOMEZ ROSA"/>
        <s v="PAGO A PROV LYC INGENIERIA EN"/>
        <s v="PAGO A PROV AUTOCOLORES G LTDA"/>
        <s v="PAGO A NOMIN HEWITT TORRES JEN"/>
        <s v="PAGO A NOMIN OVIEDO TOCAREMA E"/>
        <s v="PAGO A NOMIN GOMEZ YAIMA JAIME"/>
        <s v="PAGO ABONO A CUENTAS AFC"/>
        <s v="PAGO A NOMIN MORALES GAVIRIA J"/>
        <s v="PAGO A NOMIN MARTINEZ BERNAL Y"/>
        <s v="PAGO A PROV EVENTOS INTELIGENT"/>
        <s v="PAGO A NOMIN JACOBO HERNANDEZ"/>
        <s v="PAGO A NOMIN PINZON ALCANTARA"/>
        <s v="PAGO A NOMIN TOLE CARDOZO FRAN"/>
        <s v="PAGO A NOMIN ALBARRACIN CORREA"/>
        <s v="PAGO A NOMIN CA?ON MARTINEZ WI"/>
        <s v="PAGO A PROV CASTRO DE MONTENEG"/>
        <s v="PAGO A NOMIN SALAZAR LEAL RAUL"/>
        <s v="PAGO PSE Copa"/>
        <s v="PAGO A PROV RENTOKILL INITIAL"/>
        <s v="PAGO A PROV MUNOZ LUIS FERNAND"/>
        <s v="PAGO A PROV TECHNOLOGY COMPANY"/>
        <s v="PAGO A NOMIN OSPINA PORTILLO J"/>
        <s v="PAGO A PROV ESTUPINAN LEON CAR"/>
        <s v="PAGO A PROV MUNOZ MESA ANA MAR"/>
        <s v="PAGO A NOMIN ORTIZ SUAREZ GUST"/>
        <s v="PAGO A NOMIN HUERFANO SEGURA B"/>
        <s v="PAGO A PROV EMPRESA DE COMBUST"/>
        <s v="PAGO PSE Colombia Telecomunic"/>
        <s v="PAGO A PROV DIRECCION DISTRITA"/>
        <s v="PAGO A NOMIN GARZON PERDOMO AN"/>
        <s v="PAGO A PROV ABIGAIL AGUILLON A"/>
        <s v="PAGO A PROV INVERSIONES NH EL"/>
        <s v="PAGO A NOMIN HERNANDEZ SANTOS"/>
        <s v="PAGO A NOMIN MEDINA MARTINEZ D"/>
        <s v="PAGO A PROV RODRIGUEZ FONSECA"/>
        <s v="PAGO A NOMIN DIAZ MORENO OSCAR"/>
        <s v="PAGO A PROV SEGUNDO RAMON SANC"/>
        <s v="PAGO A NOMIN SANTOS MANZO NICO"/>
        <s v="PAGO A NOMIN SOTO MELO JOHANN"/>
        <s v="PAGO A PROV NUMAEL CASTRO CUES"/>
        <s v="PAGO A NOMIN CASTILLO MARULAND"/>
        <s v="PAGO A PROV MUNDO PARTES LLANT"/>
        <s v="PAGO A PROV HELENA DIAZ   CUAR"/>
        <s v="PAGO A PROV INGENIERIA Y MONTA"/>
        <s v="PAGO A NOMIN GUTIERREZ BASTIDA"/>
        <s v="PAGO EMP DE ACUEDUCTO DE BOG"/>
        <s v="PAGO A NOMIN OVIEDO ROJAS JHON"/>
        <s v="PAGO A NOMIN GUZMAN SOCHA INGR"/>
        <s v="PAGO A PROV DARIO BARRERA SAND"/>
        <s v="PAGO A PROV LIBRANZA FINCOMERC"/>
        <s v="PAGO A NOMIN MARTINEZ QUINTO S"/>
        <s v="PAGO A PROV ESRI COLOMBIA SAS"/>
        <s v="PAGO A NOMIN SANCHEZ ESPITIA J"/>
        <s v="PAGO A NOMIN HERNANDEZ SUAREZ"/>
        <s v="PAGO A PROV RAYCAL SAS"/>
        <s v="PAGO A NOMIN GOMEZ LUCUMI SIOM"/>
        <s v="PAGO A NOMIN LONDO?O ARRIETA O"/>
        <s v="PAGO A PROV CESAR AUGUSTO VELA"/>
        <s v="PAGO A PROV LIBRANZA BANCO DE"/>
        <s v="PAGO A PROV AUTO GRANDE SA"/>
        <s v="PAGO A NOMIN CASTIBLANCO GOMEZ"/>
        <s v="PAGO A PROV AIDA XIMENA LATORR"/>
        <s v="PAGO A PROV HUMBERTO OLIVEROS"/>
        <s v="PAGO A NOMIN QUINTANA QUINTANA"/>
        <s v="PAGO A PROV TUSCOPIAS SAS"/>
        <s v="PAGO A NOMIN PE?A NI?O DANIEL"/>
        <s v="PAGO A PROV COOPERATIVA DE AHO"/>
        <s v="PAGO PSE COMUNICACION CELULAR"/>
        <s v="PAGO A PROV PINZON ARIZA RAFAE"/>
        <s v="PAGO A PROV REX INGENIERIA SA"/>
        <s v="PAGO A PROV AGUIE PAOLA RUIZ P"/>
        <s v="PAGO A PROV PINTUBLER DE COLOM"/>
        <s v="PAGO A NOMIN FERNANDEZ BRAVO L"/>
        <s v="PAGO A NOMIN MENDOZA RAMIREZ E"/>
        <s v="CARGUE TARJETA PREPAGO PROPIA"/>
        <s v="PAGO A PROV GASES INDUSTRIALES"/>
        <s v="PAGO A PROV CAFTL SAS"/>
        <s v="PAGO A PROV COFACE SERVICES CO"/>
        <s v="PAGO A NOMIN VALENCIA SONA JUL"/>
        <s v="PAGO A NOMIN GARCIA ORTIZ ISAA"/>
        <s v="PAGO PSE EMPRESA DE TELECOMUN"/>
        <s v="PAGO A PROV CAFAM LIBRANZA"/>
        <s v="PAGO A PROV HUERFANO SEGURA BR"/>
        <s v="PAGO A PROV IDAIA SAS"/>
        <s v="PAGO PSE A Toda Hora  SA"/>
        <s v="PAGO A PROV LUJOS LEDCAR SAS"/>
        <s v="PAGO A PROV COMERCIALIZADORA D"/>
        <s v="PAGO A PROV EDIFICIO PORTO 100"/>
        <s v="PAGO A PROV IMPORTADORES EXPOR"/>
        <s v="PAGO A PROV JOSE GUILLERMO DIA"/>
        <s v="COMIS SWIFT GIRO VTA MDA EXT"/>
        <s v="COBRO COMISION ACH COLOMBIA"/>
        <s v="PAGO A PROV BEJARANO FABIAN"/>
        <s v="CUOTA MANEJO SUC VIRT EMPRESA"/>
        <s v="PAGO A NOMIN RAMIREZ RODRIGUEZ"/>
        <s v="PAGO A PROV EDGAR SHORT"/>
        <s v="COMISION PAGO A PROVEEDORES"/>
        <s v="PAGO A NOMIN SABALA RODRIGUEZ"/>
        <s v="PAGO A PROV MARIO ALBERTO PINT"/>
        <s v="PAGO PSE FIDEICOMISOS SOCIEDA"/>
        <s v="COBRO IVA PAGOS AUTOMATICOS"/>
        <s v="COM PAGOS EN EFECTIVO"/>
        <s v="PAGO A PROV JAIRO CASAS"/>
        <s v="COMISION PAGOS EN CHEQUE"/>
        <s v="IVA CUOTA MANEJO SUC VIRT EMP"/>
        <s v="COMIS PAGOS SUC VIRT EMPRESAS"/>
        <s v="COMISION PAGO DE NOMINA"/>
        <s v="COMISION PAGOS A TERCEROS"/>
        <s v="PAGO PSE CAMARA DE COMERCIO D"/>
        <s v="COMISION E-MAILS ENVIADOS"/>
        <s v="PAGO PSE GRUPO VANTI"/>
        <s v="IVA COMIS PAGOS SUC VIRT EMP"/>
        <s v="IVA COMISION E-MAILS"/>
        <s v="CONSIGNACION CORRESPONSAL CB"/>
        <s v="PAGO DE PROV SEG CCIALES BOLI"/>
        <s v="TRANSFERENCIA CTA SUC VIRTUAL"/>
        <s v="PAGO DE PROV SALUD TOTAL EPS"/>
        <s v="REVERSION PAGO"/>
        <s v="PAGO NO APLICADO DARIO BARRERA"/>
        <s v="CONSIG LOCAL EFECTIVO"/>
        <s v="PAGO DE PROVEEDORES"/>
        <s v="PAGO INTERBANC COUNTRY CLUB DE"/>
        <s v="OP IR SWAP 0205"/>
        <s v="PAGO INTERBANC PROCERASEO SAS"/>
        <s v="PAGO DE PROV FONDO DE INVERSI"/>
        <s v="PAGO DE PROV PACARIBE S A  E"/>
        <s v="PAGO DE PROV CREDICORP CAPITA"/>
        <m/>
        <s v="PAGO A PROV LUIS FELIPE SANCHE" u="1"/>
        <s v="PAGO INTERBANC eym gourmet sas" u="1"/>
        <s v="PAGO A PROV JAIRO ANDRES MONRO" u="1"/>
        <s v="PAGO A PROV SILVA DUSAN MARIA" u="1"/>
        <s v="PAGO INTERBANC MUNICIPIO DE PI" u="1"/>
        <s v="PAGO A PROV CLINILLANTAS DEL V" u="1"/>
        <s v="PAGO A PROV FERRETERIA METRO Y" u="1"/>
        <s v="PAGO INTERBANC MUNICIPIO DE NA" u="1"/>
        <s v="PAGO INTERBANC ETB SA ESP" u="1"/>
        <s v="PAGO A PROV 4745540035110227" u="1"/>
        <s v="PAGO A PROV GOMEZ HUERTAS LIDA" u="1"/>
        <s v="PAGO A PROV Sociedad Turistica" u="1"/>
        <s v="PAGO INTERBANC GLOBAL GROUP CO" u="1"/>
        <s v="PAGO INTERBANC AVESCO SAS" u="1"/>
        <s v="PAGO A PROV Corriente" u="1"/>
        <s v="PAGO INTERBANC Municipio de Me" u="1"/>
        <s v="PAGO A PROV TORNIMANGUERAS FLA" u="1"/>
        <s v="PAGO DE PROV POLLO ANDINO S A" u="1"/>
        <s v="CUOTA MANEJO CUPO ROTATIVO" u="1"/>
        <s v="PAGO A PROV Analquim Ltda" u="1"/>
        <s v="COMISION REC SUCURSAL VIRTUAL" u="1"/>
        <s v="PAGO INTERBANC BAVARIA   CIA S" u="1"/>
        <s v="IVA CUOTA MANEJO CUPO ROTATIVO" u="1"/>
        <s v="PAGO A PROV SECRETARIA DE HACI" u="1"/>
        <s v="PAGO INTERBANC CONDOMINIO CAMP" u="1"/>
        <s v="PAGO DE PROV MUNICIPIO VILLAR" u="1"/>
        <s v="PAGO A PROV WILLIAM ALBERTO DI" u="1"/>
        <s v="PAGO A PROV JUAN JOSE BECERRA" u="1"/>
        <s v="PAGO A PROV Fondeser" u="1"/>
        <s v="PAGO A PROV RODRIGO PERDOMO" u="1"/>
        <s v="PAGO INTERBANC DIR TESORO NACI" u="1"/>
        <s v="PAGO DE PROV ALMACENES EXITO" u="1"/>
        <s v="PAGO A PROV ORTIZ CARDENAS GIL" u="1"/>
        <s v="PAGO INTERBANC ACUAGYR SA ESP" u="1"/>
        <s v="PAGO INTERBANC INVERSIONES DUM" u="1"/>
        <s v="PAGO A PROV MUNOZ DE GRANOBLES" u="1"/>
        <s v="PAGO A PROV Ahorros" u="1"/>
        <s v="IVA COMISION RECAUDOS CB" u="1"/>
        <s v="PAGO A PROV FUNDACION JOVENES" u="1"/>
        <s v="PAGO A PROV IVAN JAVIER AGUILA" u="1"/>
        <s v="PAGO A PROV FONDO NACIONAL AMB" u="1"/>
        <s v="PAGO DE TERC MPIO DE ANAPOIM" u="1"/>
        <s v="PAGO A PROV ALEXANDER MOGOLLON" u="1"/>
        <s v="PAGO A PROV DARWIN ALEXANDER" u="1"/>
        <s v="PAGO A PROV CRA Comision de Re" u="1"/>
        <s v="PAGO DE PROV SUITES CUARTA AV" u="1"/>
        <s v="PAGO A PROV MULTIJAPONES" u="1"/>
        <s v="PAGO A PROV CIFUENTES SALAZAR" u="1"/>
        <s v="PAGO A PROV SURAMERICANA DE GU" u="1"/>
        <s v="PAGO A PROV 4745540006423575" u="1"/>
        <s v="PAGO A PROV Municipio de Melga" u="1"/>
        <s v="PAGO A PROV PEDRI AGUSTIN HERN" u="1"/>
        <s v="PAGO A PROV RODRIGUEZ JAIRO" u="1"/>
        <s v="PAGO A PROV ALTIPALSAS" u="1"/>
        <s v="COMISION CAJA CODIGO DE BARRAS" u="1"/>
        <s v="PAGO A PROV MAURICIO DELGADO J" u="1"/>
        <s v="PAGO A PROV SANCHEZ NUNEZ JOSE" u="1"/>
        <s v="PAGO A PROV CEDENO ZARATE JUAN" u="1"/>
        <s v="PAGO A PROV MILENIO PC LTDA" u="1"/>
        <s v="PAGO A PROV GUSTAVO VELANDIA" u="1"/>
        <s v="PAGO EN CHEQ BANCO BBVA COLOMB" u="1"/>
        <s v="PAGO INTERBANC MUNICIPIO DE CA" u="1"/>
        <s v="PAGO PSE Municipio de Zipaqui" u="1"/>
        <s v="PAGO A PROV DOMINGUEZ VILLAMIL" u="1"/>
        <s v="PAGO DE PROV COLTOLIMA LTDA" u="1"/>
        <s v="PAGO A PROV RGM ELECTRONICA LT" u="1"/>
        <s v="PAGO INTERBANC MUNICIPIO DE GU" u="1"/>
        <s v="PAGO A PROV MONICA LUCIA DUQUE" u="1"/>
        <s v="PAGO A PROV MENESES JOSE DE LA" u="1"/>
        <s v="PAGO A PROV SALOMON TRUJILLO R" u="1"/>
        <s v="PAGO A PROV FIBERNEXT SAS" u="1"/>
        <s v="CONSIG NACIONAL CHEQUE" u="1"/>
        <s v="PAGO A PROV 4745540001643367" u="1"/>
        <s v="PAGO A PROV MEPAL S:A:" u="1"/>
        <s v="PAGO A PROV Coorserpark" u="1"/>
        <s v="PAGO A PROV SEGUROS COMER  BOL" u="1"/>
        <s v="PAGO A PROV CHAVARRO PATAQUIVA" u="1"/>
        <s v="DEV COMIS EXPED CHEQ GCIA" u="1"/>
        <s v="PAGO LEASING-SV CUENTA DE CO" u="1"/>
        <s v="PAGO A PROV Central Pecuaria S" u="1"/>
        <s v="PAGO A PROV JIMMYMONCADA" u="1"/>
        <s v="PAGO A PROV PREVER PREVISION" u="1"/>
        <s v="PAGO A PROV GLOBALOPERADOR" u="1"/>
        <s v="PAGO A PROV PA FIDUCIARIA" u="1"/>
        <s v="PAGO INTERBANC ZAGA PRODUCCION" u="1"/>
        <s v="PAGO A PROV ALIANZA INTEGRAL D" u="1"/>
        <s v="PAGO A PROV REFINISH SUPPLY SO" u="1"/>
        <s v="PAGO A PROV BILLY ALEJANDRO FL" u="1"/>
        <s v="PAGO INTERBANC CENCOSUD COLOMB" u="1"/>
        <s v="PAGO A PROV DISTRIBUIDORA DE P" u="1"/>
        <s v="PAGO A PROV TRADICIONES EN SAL" u="1"/>
        <s v="PAGO INTERBANC GASEOSAS DE GIR" u="1"/>
        <s v="PAGO A PROV CASAMONTANA DE" u="1"/>
        <s v="PAGO INTERBANC MABA S A S" u="1"/>
        <s v="PAGO DE PROV EMSERSOPO" u="1"/>
        <s v="PAGO DE PROV EMPRESA DE ACUED" u="1"/>
        <s v="PAGO A PROV JESSICATATIANARAMI" u="1"/>
        <s v="PAGO A PROV CASTRO GUERRERO JO" u="1"/>
        <s v="PAGO DE PROV SEG DE VIDA SURA" u="1"/>
        <s v="PAGO A PROV EL PAIS SA" u="1"/>
        <s v="PAGO A PROV Patrimonios Autono" u="1"/>
        <s v="PAGO A PROV GARCIA PERDOMO MAR" u="1"/>
        <s v="PAGO A PROV EDGARDO LEON CARVA" u="1"/>
        <s v="PAGO A PROV Gabriel Enrique Ro" u="1"/>
        <s v="PAGO A PROV TRAVELTRIP ASSISTA" u="1"/>
        <s v="PAGO INTERBANC AGUAS DE CHINAU" u="1"/>
        <s v="PAGO A PROV MONICA ESPERANZA S" u="1"/>
        <s v="PAGO INTERBANC CONCESION ALTO" u="1"/>
        <s v="PAGO INTERBANC GASES DEL LLANO" u="1"/>
        <s v="PAGO A PROV SANDRA FERNANDA ME" u="1"/>
        <s v="PAGO DE PROV AVIMA SA" u="1"/>
        <s v="PAGO A NOMIN VALDEZ GARCIA JEN" u="1"/>
        <s v="PAGO INTERBANC TRANSPORTADORA" u="1"/>
        <s v="PAGO A PROV LIBRETA PERSONAL S" u="1"/>
        <s v="PAGO A PROV JOSE AGUSTIN CAMAR" u="1"/>
        <s v="PAGO A PROV PROMOFORMAS SAS" u="1"/>
        <s v="PAGO DE PROV VIA 40 EXPRESS" u="1"/>
        <s v="DEVOL ANUL CHEQ GERENCIA CTA C" u="1"/>
        <s v="PAGO A PROV CARLOSVIERA" u="1"/>
        <s v="PAGO A PROV DIAZ VIVAS ANGELA" u="1"/>
        <s v="PAGO A PROV DOSMOPAR SAS" u="1"/>
        <s v="PAGO A PROV JESSICA RAMIREZ" u="1"/>
        <s v="PAGO A PROV VACCA BLANCO LUZ M" u="1"/>
        <s v="PAGO A PROV JUAN CARLOS BERMUD" u="1"/>
        <s v="PAGO INTERBANC CIRCULO DE SUBO" u="1"/>
        <s v="PAGO A PROV CENTRALCOLOMBIANA" u="1"/>
        <s v="PAGO DE PROV ASEO DEL SUROCCI" u="1"/>
        <s v="PAGO A PROV GARCIA MOSQUERA JO" u="1"/>
        <s v="PAGO A PROV CONSULTORIAS Y ASE" u="1"/>
        <s v="PAGO DE PROV COLSUBSIDIO" u="1"/>
        <s v="PAGO A PROV MONEYTECH SAS" u="1"/>
        <s v="PAGO A PROV NAVITRANS" u="1"/>
        <s v="PAGO A PROV PROSERVIS" u="1"/>
        <s v="PAGO A PROV CARLOS ANDRES HERR" u="1"/>
        <s v="PAGO A PROV Municipio de Fusag" u="1"/>
        <s v="PAGO A PROV COLMACOR IMPORTADO" u="1"/>
        <s v="PAGO A PROV 4745540065489038" u="1"/>
        <s v="PAGO PSE Banco de Occidente S" u="1"/>
        <s v="PAGO INTERBANC FIDUC POPULAR" u="1"/>
        <s v="PAGO A PROV ASSOMET ASESORES S" u="1"/>
        <s v="PAGO A PROV 4745540082484053" u="1"/>
        <s v="PAGO INTERBANC EMPRESAS PUBLIC" u="1"/>
        <s v="PAGO A PROV Logistica Y Transp" u="1"/>
        <s v="PAGO A PROV TRACTOMULAS Y CAMI" u="1"/>
        <s v="PAGO A PROV PROMOAMBIENTAL CAR" u="1"/>
        <s v="PAGO A PROV JAIME ERNESTO VARG" u="1"/>
        <s v="PAGO A PROV 4745540006212465" u="1"/>
        <s v="PAGO A PROV RECONSTRUCTORA CYH" u="1"/>
        <s v="PAGO A PROV ACCION SAS" u="1"/>
        <s v="PAGO INTERBANC AL PASO EN TU V" u="1"/>
        <s v="PAGO DE PROV SOC DE ESPEC DE" u="1"/>
        <s v="PAGO A NOMIN OTALVARO VALENCIA" u="1"/>
        <s v="PAGO A PROV ELECTRO PARTES DEL" u="1"/>
        <s v="PAGO A PROV NOVASOFT  SAS" u="1"/>
        <s v="PAGO EN EFEC" u="1"/>
        <s v="PAGO A PROV SAHE PROPUESTAS IN" u="1"/>
        <s v="PAGO A PROV JOSE MANUEL MORENO" u="1"/>
        <s v="PAGO A NOMIN ARISTIZABAL FRANC" u="1"/>
        <s v="PAGO A PROV MEDIA COMMERCE PAR" u="1"/>
        <s v="PAGO INTERBANC CAJA DE COMPENS" u="1"/>
        <s v="PAGO A PROV CORPORACION DE RES" u="1"/>
        <s v="PAGO A PROV ZAGA PRODUCCION" u="1"/>
        <s v="PAGO A PROV UMP DE COLOMBIA SA" u="1"/>
        <s v="PAGO A PROV ANDESCO" u="1"/>
        <s v="PAGO A PROV BARRERO GARCIA MAR" u="1"/>
        <s v="PAGO A PROV CALI EXPRESS LTDA" u="1"/>
        <s v="PAGO A PROV NAUTILA SAS" u="1"/>
        <s v="PAGO A PROV ASOCIACION DE RESI" u="1"/>
        <s v="CONSIG NACIONAL EFECTIVO" u="1"/>
        <s v="PAGO A NOMIN Oscar Ortiz Sanch" u="1"/>
        <s v="PAGO A PROV LARA ORTIZ GUSTAVO" u="1"/>
        <s v="PAGO A PROV TORRES GARCIA JOSE" u="1"/>
        <s v="PAGO A PROV CTR INGENIERIA SAS" u="1"/>
        <s v="PAGO A PROV FRENOPARTES DE OCC" u="1"/>
        <s v="PAGO A PROV TOBON CAMELO S EN" u="1"/>
        <s v="PAGO A PROV GLASS AUTOMOTRIZ S" u="1"/>
        <s v="PAGO A PROV 4745540011993174" u="1"/>
        <s v="PAGO DE TERC EMPRESA DE SERV" u="1"/>
        <s v="TRASLADO A FONDO DE INVERSION" u="1"/>
        <s v="IVA COMISION RECAUDOS CAJA" u="1"/>
        <s v="PAGO A PROV ARISTIZABAL DUQUE" u="1"/>
        <s v="COMISION CB CODIGO DE BARRAS" u="1"/>
        <s v="PAGO A PROV FER INDUSTRIA DEL" u="1"/>
        <s v="PAGO A PROV HECTOR ECHAVARRIA" u="1"/>
        <s v="PAGO A PROV NOVASOFT" u="1"/>
        <s v="PAGO INTERBANC CONJUNTO RECREA" u="1"/>
        <s v="PAGO A PROV 4745540031016501" u="1"/>
        <s v="PAGO A PROV SUMINISTRAMOS Y CO" u="1"/>
        <s v="PAGO A PROV ANAYA TUQUERRES CL" u="1"/>
        <s v="PAGO A PROV JUAN ALBERTO LONDO" u="1"/>
        <s v="PAGO A PROV Rehco SA" u="1"/>
        <s v="PAGO A PROV MUELLES Y HERRAJES" u="1"/>
        <s v="PAGO A PROV SUMATEC SA" u="1"/>
        <s v="PAGO A PROV Nelcy Rosalba Jime" u="1"/>
        <s v="PAGO A PROV LOZANO VARELA LEID" u="1"/>
        <s v="PAGO A PROV OSCAR ANDRES RODRI" u="1"/>
        <s v="PAGO A PROV CARLOS FELIPE ARBO" u="1"/>
        <s v="PAGO A PROV Pedro Joaquin Card" u="1"/>
        <s v="PAGO SV SEGUROS DE VIDA SURAM" u="1"/>
        <s v="PAGO A PROV INTEGRA SOLUCIONES" u="1"/>
        <s v="PAGO INTERBANC CORPORACION CLU" u="1"/>
        <s v="PAGO A NOMIN SALINAS GONZALEZ" u="1"/>
        <s v="PAGO INTERBANC EMPRESA DE SERV" u="1"/>
        <s v="PAGO A PROV Opeinvias" u="1"/>
        <s v="PAGO A PROV INGENIERIA METALM" u="1"/>
        <s v="PAGO A PROV VILLEGAS Y VILLEGA" u="1"/>
        <s v="PAGO A PROV MANUEL FELIPE DUSS" u="1"/>
        <s v="PAGO A PROV PA FILIANZA" u="1"/>
        <s v="PAGO PSE BANCO AGRARIO DE COL" u="1"/>
        <s v="PAGO A PROV CIMPRE SALUD OCUPA" u="1"/>
        <s v="PAGO A PROV FABRICA NACIONAL D" u="1"/>
        <s v="PAGO A PROV ASOCIACION DE REIC" u="1"/>
        <s v="PAGO A PROV JOSE FLAMINIO GOME" u="1"/>
        <s v="PAGO DE PROV COOPERATIVA CRED" u="1"/>
        <s v="PAGO INTERBANC SOCIEDAD SALESI" u="1"/>
        <s v="TRASLADO DE FONDO DE INVERS" u="1"/>
        <s v="PAGO A PROV Municipio de Girar" u="1"/>
        <s v="PAGO A PROV 4745540097902719" u="1"/>
        <s v="PAGO A PROV CALDERON MENDOZA K" u="1"/>
        <s v="PAGO A PROV SERVIENTREGA S.A." u="1"/>
        <s v="PAGO INTERBANC JARDINES DEL RO" u="1"/>
        <s v="PAGO A PROV LINCO CONSULTORES" u="1"/>
        <s v="PAGO INTERBANC AMARILO S A S" u="1"/>
        <s v="PAGO A PROV ANATILDE BELLO ROZ" u="1"/>
        <s v="RECAUDO SUCURSAL VIRTUAL" u="1"/>
        <s v="PAGO A PROV MULTIREPUESTOS Y S" u="1"/>
        <s v="DB A CUENTA POR ABONO CARTERA" u="1"/>
        <s v="PAGO A PROV TAPICERIA LEON BLA" u="1"/>
        <s v="PAGO A PROV MIP MANEJO INTE" u="1"/>
        <s v="PAGO INTERBANC EMP DE SERV PUB" u="1"/>
        <s v="PAGO INTERBANC EL VICTORIAL SA" u="1"/>
        <s v="PAGO A PROV WILLIAM ARTURO DUR" u="1"/>
        <s v="PAGO A PROV KLAXEN SAS" u="1"/>
        <s v="PAGO SV CLARO MOVIL COMCEL" u="1"/>
        <s v="PAGO A PROV ACIERTA SAS" u="1"/>
        <s v="IVA COMISION REC SUC VIRTUAL" u="1"/>
        <s v="PAGO A PROV SEGUROS DEL ESTADO" u="1"/>
        <s v="PAGO A PROV SOLUTECNICAS LTDA" u="1"/>
        <s v="PAGO A PROV MUNICIPIO DEL ESPI" u="1"/>
        <s v="PAGO A PROV INVERSIONES SUTAGA" u="1"/>
        <s v="REV IMPTO GOBIERNO 4X1000" u="1"/>
        <s v="PAGO A PROV SARA MARITZA CARDE" u="1"/>
        <s v="PAGO SV FINAN. DE DESARROLLO" u="1"/>
        <s v="PAGO A PROV SANTIS ROJAS ASESO" u="1"/>
        <s v="PAGO A PROV GRUPO SOLDADURAS S" u="1"/>
        <s v="PAGO A PROV QUESADA RIVEROS MI" u="1"/>
        <s v="PAGO A PROV ROTRASVEHI SAS" u="1"/>
        <s v="PAGO A PROV Sistemas de Inform" u="1"/>
        <s v="PAGO A PROV CASA MACK CALI SA" u="1"/>
        <s v="PAGO DE PROV FINANTODO S A S" u="1"/>
        <s v="PAGO A PROV FORERO Y OLAYA LTD" u="1"/>
        <s v="PAGO INTERBANC ORF SA" u="1"/>
        <s v="PAGO A PROV ASOCIACION DE RECI" u="1"/>
        <s v="PAGO A PROV MAQUIRENTAL INGENI" u="1"/>
        <s v="PAGO A PROV ASOCIACION DE RECL" u="1"/>
        <s v="PAGO A PROV AUTOMUNDIAL SA" u="1"/>
        <s v="PAGO A PROV CORPORACION DE APR" u="1"/>
        <s v="PAGO A PROV PA FIDUCIARIA BAN" u="1"/>
        <s v="PAGO A PROV Gonzalo Laguna Jar" u="1"/>
        <s v="PAGO PSE CONSORCIO EMCALI" u="1"/>
        <s v="PAGO SV GASES DE OCCIDENTE S." u="1"/>
        <s v="PAGO SV CLARO SOLUCIONES FIJA" u="1"/>
        <s v="PAGO EN EFEC JUAN CARLOS ORTEG" u="1"/>
        <s v="PAGO A PROV SALAMACA" u="1"/>
        <s v="PAGO INTERBANC CENTRO COMERCIA" u="1"/>
        <s v="DEV IVA COMIS EXPED CHEQ GCIA" u="1"/>
        <s v="PAGO A PROV CIA AUTOMOTORA DEL" u="1"/>
        <s v="PAGO DE PROV AGROSAVIA" u="1"/>
        <s v="PAGO A PROV A TIEMPO SAS" u="1"/>
        <s v="PAGO A PROV GNE SOLUCIONES SAS" u="1"/>
        <s v="PAGO A PROV Jose Orlado Saboga" u="1"/>
        <s v="PAGO A PROV NGIE LIZETH VELEZ" u="1"/>
        <s v="PAGO INTERBANC MUNICIPIO DE SA" u="1"/>
        <s v="PAGO A PROV STEWART" u="1"/>
        <s v="PAGO A PROV RESTREPO AGUIRRE A" u="1"/>
        <s v="PAGO A PROV ANFIBIA TRANSPORTE" u="1"/>
        <s v="PAGO A PROV JHON ANTONIO RINCO" u="1"/>
        <s v="PAGO A PROV INDUSTRIAS IVOR SA" u="1"/>
        <s v="PAGO A PROV GUSTAVO MENESES RI" u="1"/>
        <s v="PAGO DE PROV TERMINAL DE TRAN" u="1"/>
        <s v="PAGO A PROV GARCIA MURILLO MAU" u="1"/>
        <s v="PAGO A PROV CENTRO DE DIAGNOST" u="1"/>
        <s v="PAGO A PROV GERENCIANDO MANTEN" u="1"/>
        <s v="PAGO A PROV FRANCISCO ALBERTO" u="1"/>
        <s v="PAGO INTERBANC PARROQUIA NUEST" u="1"/>
        <s v="PAGO INTERBANC CAJA-DE-COMPENS" u="1"/>
        <s v="PAGO A NOMIN BARRIOS PRADA JAI" u="1"/>
        <s v="PAGO DE PROV OLIMPICA S A" u="1"/>
        <s v="PAGO A PROV FIDUBOGOTA CONCES" u="1"/>
        <s v="PAGO INTERBANC MUNICIPIO DE RI" u="1"/>
        <s v="PAGO A PROV STEWART Y STEVENSO" u="1"/>
        <s v="PAGO INTERBANC MUNICIPIO DE PA" u="1"/>
        <s v="PAGO A PROV Compa±ia de Seguro" u="1"/>
        <s v="PAGO DE PROV EMPUSALDAÐA" u="1"/>
        <s v="PAGO A PROV COMERCIAL INTERNAC" u="1"/>
        <s v="PAGO A PROV ORGANIZACION LEVIN" u="1"/>
        <s v="PAGO INTERBANC HOTELES DE GIRA" u="1"/>
      </sharedItems>
    </cacheField>
    <cacheField name="OBSERVACIONES" numFmtId="0">
      <sharedItems containsNonDate="0" containsString="0" containsBlank="1"/>
    </cacheField>
    <cacheField name="VALIDADOR" numFmtId="0">
      <sharedItems containsString="0" containsBlank="1" containsNumber="1" containsInteger="1" minValue="1" maxValue="1"/>
    </cacheField>
    <cacheField name="FECHA2" numFmtId="0">
      <sharedItems containsDate="1" containsBlank="1" containsMixedTypes="1" minDate="2022-05-03T00:00:00" maxDate="2022-05-26T00:00:00"/>
    </cacheField>
    <cacheField name="VALOR LIBROS" numFmtId="0">
      <sharedItems containsString="0" containsBlank="1" containsNumber="1" minValue="-832061069" maxValue="100000000"/>
    </cacheField>
    <cacheField name="DOCUMENTO" numFmtId="0">
      <sharedItems containsBlank="1"/>
    </cacheField>
    <cacheField name="DIFERENCIA" numFmtId="0">
      <sharedItems containsString="0" containsBlank="1" containsNumber="1" minValue="-4190000000" maxValue="900000000"/>
    </cacheField>
    <cacheField name="CONCILIADO" numFmtId="0">
      <sharedItems containsBlank="1" count="3">
        <s v="SIN CONCILIAR"/>
        <s v="OK CONCILIADO"/>
        <m/>
      </sharedItems>
    </cacheField>
    <cacheField name="ANTIGUEDAD" numFmtId="0">
      <sharedItems containsBlank="1" containsMixedTypes="1" containsNumber="1" containsInteger="1" minValue="1" maxValue="25"/>
    </cacheField>
    <cacheField name="PARTIDAS" numFmtId="0">
      <sharedItems containsString="0" containsBlank="1" containsNumber="1" containsInteger="1" minValue="1" maxValue="1"/>
    </cacheField>
    <cacheField name="SEMANA" numFmtId="0">
      <sharedItems containsString="0" containsBlank="1" containsNumber="1" containsInteger="1" minValue="0" maxValue="22" count="6">
        <n v="21"/>
        <n v="22"/>
        <n v="19"/>
        <n v="20"/>
        <m/>
        <n v="0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elo Castro" refreshedDate="44708.369485069445" createdVersion="7" refreshedVersion="7" minRefreshableVersion="3" recordCount="432" xr:uid="{640A5753-834F-4D26-B1F7-5ACB24656269}">
  <cacheSource type="worksheet">
    <worksheetSource ref="A1:W1048576" sheet="BANCOS FNL"/>
  </cacheSource>
  <cacheFields count="23">
    <cacheField name="CUENTA BANCARIA" numFmtId="0">
      <sharedItems containsBlank="1"/>
    </cacheField>
    <cacheField name="VALOR 2" numFmtId="4">
      <sharedItems containsString="0" containsBlank="1" containsNumber="1" minValue="-900000000" maxValue="4190000000"/>
    </cacheField>
    <cacheField name="TIPO DE VALOR" numFmtId="0">
      <sharedItems containsBlank="1" count="3">
        <s v="EGRESO"/>
        <s v="INGRESO"/>
        <m/>
      </sharedItems>
    </cacheField>
    <cacheField name="CONCATENAR" numFmtId="0">
      <sharedItems containsBlank="1"/>
    </cacheField>
    <cacheField name="CONTAR" numFmtId="0">
      <sharedItems containsBlank="1"/>
    </cacheField>
    <cacheField name="CONCEPTO" numFmtId="0">
      <sharedItems containsBlank="1" count="27">
        <s v="PROVEEDORES"/>
        <s v="OBLIGACION FINANCIERA"/>
        <s v="SEGURIDAD SOCIAL"/>
        <s v="IMPUESTOS"/>
        <e v="#N/A"/>
        <s v="PAGO PSE"/>
        <s v="POLIZAS"/>
        <s v="TRASLADOS"/>
        <s v="LEASING"/>
        <s v="OBLIGACIONES FINANCIERAS"/>
        <s v="NOMINA"/>
        <s v="SERVICIOS PUBLICOS"/>
        <s v="GRAVAMEN 51202401"/>
        <s v="PAGO ABONO A CUENTAS AFC"/>
        <s v="PAGO EMP DE ACUEDUCTO DE BOG"/>
        <s v="LIBRANZAS"/>
        <s v="CARGUE TARJETA PREPAGO PROPIA"/>
        <s v="GASTOS BANCARIOS 58053601"/>
        <s v="G.B 58053601 - IVA 24459802"/>
        <s v="CONSIGNACION CORRESPONSAL CB"/>
        <s v="TRANSFERENCIA CTA SUC VIRTUAL"/>
        <s v="DEVOLUCIONES"/>
        <s v="CONSIG LOCAL EFECTIVO"/>
        <s v="OP IR SWAP 0205"/>
        <s v="INTERCO"/>
        <s v="PAGO DE PROV CREDICORP CAPITA"/>
        <m/>
      </sharedItems>
    </cacheField>
    <cacheField name="CUENTA" numFmtId="0">
      <sharedItems containsString="0" containsBlank="1" containsNumber="1" containsInteger="1" minValue="69800000644" maxValue="69800000644"/>
    </cacheField>
    <cacheField name="NOTA" numFmtId="0">
      <sharedItems containsString="0" containsBlank="1" containsNumber="1" containsInteger="1" minValue="25" maxValue="973"/>
    </cacheField>
    <cacheField name="FECHA" numFmtId="14">
      <sharedItems containsNonDate="0" containsDate="1" containsString="0" containsBlank="1" minDate="2022-05-02T00:00:00" maxDate="2022-05-27T00:00:00"/>
    </cacheField>
    <cacheField name="VALOR" numFmtId="4">
      <sharedItems containsString="0" containsBlank="1" containsNumber="1" minValue="-900000000" maxValue="4190000000"/>
    </cacheField>
    <cacheField name="N" numFmtId="0">
      <sharedItems containsString="0" containsBlank="1" containsNumber="1" containsInteger="1" minValue="537" maxValue="9089"/>
    </cacheField>
    <cacheField name="DECRIPCION" numFmtId="0">
      <sharedItems containsBlank="1" count="253">
        <s v="PAGO A PROV PROMOAMBIENTAL SA"/>
        <s v="PAGO PSE BANCO COMERCIAL AV V"/>
        <s v="PAGO A PROV UNION TEMPORAL ECO"/>
        <s v="PAGO PSE COMPENSAR-OI"/>
        <s v="PAGO PSE IMPUESTO DIAN"/>
        <s v="PAGO A PROV CONTENUR COLOMBIA"/>
        <s v="PAGO A PROV ESPACIOS Y AMBIENT"/>
        <s v="PAGO A PROV GNE COMBUSTIBLE"/>
        <s v="PAGO A PROV FANALCA SA"/>
        <s v="PAGO EN EFEC LEONARDO URREGO"/>
        <s v="PAGO EN CHEQ LUZ MERCEDES MORE"/>
        <s v="PAGO A PROV DISTRIMUELLES SAS"/>
        <s v="PAGO CREDITO SUC VIRTUAL"/>
        <s v="PAGO PSE Superintendencia de"/>
        <s v="PAGO A PROV NAVITRANS   COMERC"/>
        <s v="PAGO A PROV GUADUA 3D ARQUITEC"/>
        <s v="PAGO A PROV FIC ATESORAR CORPO"/>
        <s v="PAGO PSE FINDETER - FINANCIER"/>
        <s v="PAGO A PROV SEGUROS COMERCIALE"/>
        <s v="PAGO A PROVEEDORES"/>
        <s v="PAGO A PROV AK REPUESTOS"/>
        <s v="PAGO A PROV GRUPO GUERRERO GON"/>
        <s v="TRANSF INTERNACIONAL ENVIADA"/>
        <s v="PAGO A PROV RIOS CASTILLO INGE"/>
        <s v="PAGO A PROV INDUSTRIA COLOMBIA"/>
        <s v="PAGO DEBITO AUTO. LEASING"/>
        <s v="PAGO PSE Bancolombia"/>
        <s v="PAGO A PROV RPG SISTEMAS Y SOL"/>
        <s v="PAGO A PROV G4S SECURE SOLUTIO"/>
        <s v="PAGO A PROV VIVIANA CAROLINA R"/>
        <s v="PAGO A PROV OUTSELLING SAS"/>
        <s v="PAGO A PROV LOPEZ DISTRIBUIDOR"/>
        <s v="PAGO A NOMIN PACHON RUIZ MARTH"/>
        <s v="PAGO A PROV SOLUCIONES EMPRESA"/>
        <s v="PAGO A PROV FERRETERIA MONACO"/>
        <s v="PAGO A PROV FERRICENTROS SAS"/>
        <s v="PAGO A PROV WORLD MANAGEMENT A"/>
        <s v="PAGO A PROV COMERCIALIZADORA F"/>
        <s v="PAGO A PROV REPUESTOS Y MANTEN"/>
        <s v="PAGO A PROV MULTIREPUESTOS MAC"/>
        <s v="PAGO A PROV ARQUITECSOFT SAS"/>
        <s v="PAGO A PROV IMPERSEG SAS"/>
        <s v="PAGO A PROV 4P PUBLICIDAD SAS"/>
        <s v="PAGO A PROV JIMENEZ MALAGON RI"/>
        <s v="PAGO A PROV HYDRAULICARS SERVI"/>
        <s v="PAGO A PROV CUMMINS DE LOS AND"/>
        <s v="PAGO A PROV HERNANDO DE JESUS"/>
        <s v="PAGO SV ENEL"/>
        <s v="PAGO A PROV OBRACOL SAS CONSTR"/>
        <s v="PAGO A PROV PLASTIRED COLOMBIA"/>
        <s v="PAGO A PROV RIVEROS CONSULTING"/>
        <s v="PAGO A PROV MUNDO CART DIESEL"/>
        <s v="PAGO A PROV SAQUIRSAL Y CIA SA"/>
        <s v="PAGO A PROV UNIVERSAL DE PARTE"/>
        <s v="PAGO A PROV LIBRETA PERSONAL"/>
        <s v="PAGO A PROV ING Y SERV ESPECIA"/>
        <s v="PAGO A PROV RAMONERRE SA"/>
        <s v="PAGO A PROV FERRETERIA BRAND L"/>
        <s v="PAGO A PROV MAQUITECNICOS IMPO"/>
        <s v="PAGO A PROV COMERCIALIZADORA V"/>
        <s v="PAGO A PROV ACOSTA CABRERA JHO"/>
        <s v="IMPTO GOBIERNO 4X1000"/>
        <s v="PAGO A PROV INVERSIONES JAY MO"/>
        <s v="PAGO A PROV CAJA COLOMBIANA DE"/>
        <s v="PAGO A NOMIN DELGADILLO ROZO N"/>
        <s v="PAGO A PROV ARCAS ISM"/>
        <s v="PAGO PSE C&amp;C Inversiones Inmo"/>
        <s v="PAGO A PROV SOLO TURBOS SAS"/>
        <s v="PAGO A PROV SOLINDUTEC SAS"/>
        <s v="PAGO SV MOVISTAR FIJO Y MOVIL"/>
        <s v="PAGO EN EFEC ALEXANDER BURBANO"/>
        <s v="PAGO A PROV HIDROTECNIK SAS"/>
        <s v="PAGO A PROV SEYMA SA"/>
        <s v="PAGO A PROV CHAMORRO TRIVINO R"/>
        <s v="PAGO A PROV RICARDO AYERBE"/>
        <s v="PAGO A PROV MULTIJAPONES SAS"/>
        <s v="PAGO A PROV UNIDAD DE SALUD OC"/>
        <s v="PAGO A PROV MAQUI CARDAN SAS"/>
        <s v="PAGO PSE INMOBILIARIA MUÐOZ S"/>
        <s v="PAGO A PROV PATUMA BEL Y CIA"/>
        <s v="PAGO A PROV SALAMANCA Y ASOCIA"/>
        <s v="PAGO A NOMIN GALINDO MOLINA JI"/>
        <s v="PAGO A PROV REENCAUCHADORA REN"/>
        <s v="PAGO A PROV JOSE ABRAHAM ALBAN"/>
        <s v="PAGO A PROV DIVISIONES MODULAR"/>
        <s v="PAGO A PROV LABORATORIO CLINIC"/>
        <s v="PAGO A NOMIN VARGAS MORENO LAU"/>
        <s v="PAGO A NOMIN ACERO MARTINEZ JH"/>
        <s v="PAGO A PROV ALTIPAL SAS"/>
        <s v="PAGO A PROV NUBIA AMPARO DOMIN"/>
        <s v="PAGO A PROV SERVI EMBRAGUES"/>
        <s v="PAGO A NOMIN LARA CAMPOS DEVIS"/>
        <s v="PAGO A PROV SIEAM Y XX SAS"/>
        <s v="PAGO A PROV MARIE JOSE FLOREZ"/>
        <s v="PAGO A PROV PRODUCCION GRAFICA"/>
        <s v="PAGO A PROV IFX NETWORKS COLOM"/>
        <s v="PAGO A PROV CERON ZAMBRANO JUA"/>
        <s v="PAGO A PROV NOTINET SAS"/>
        <s v="PAGO A PROV GLOBAL BUSINESS"/>
        <s v="PAGO A NOMIN RIOS MU?OZ JAIRO"/>
        <s v="PAGO A NOMIN MADERO FORERO JHO"/>
        <s v="PAGO A PROV CONSTRUCTORA INMOB"/>
        <s v="PAGO A PROV EUROTECKNICA SL SA"/>
        <s v="PAGO A NOMIN SOSA VILLAMIL SEB"/>
        <s v="PAGO A PROV CONFECCIONES INDUS"/>
        <s v="PAGO A PROV ARBOLEDA MARTINEZ"/>
        <s v="PAGO A PROV BVQI COLOMBIA LTDA"/>
        <s v="PAGO A PROV CLARA INES DOMINGU"/>
        <s v="PAGO A PROV NOSSA Y GALVIS ABO"/>
        <s v="PAGO A PROV PEREZ TOVAR HECTOR"/>
        <s v="PAGO A PROV SILENCIADORES SAN"/>
        <s v="PAGO A PROV CALZATODO SA"/>
        <s v="PAGO A PROV PROVEXPRES SAS"/>
        <s v="PAGO A NOMIN PEREZ CRISTIANO J"/>
        <s v="PAGO A NOMIN SOTELO  HECTOR FA"/>
        <s v="PAGO A NOMIN MURCIA LOAIZA LUI"/>
        <s v="PAGO A PROV LUBRISABANA SAS"/>
        <s v="PAGO A PROV PILGRIM"/>
        <s v="PAGO A PROV ALFONSO PINZON   C"/>
        <s v="PAGO A PROV HYDRAULIC HOUSES"/>
        <s v="PAGO A NOMIN FERNANDEZ GUEVARA"/>
        <s v="PAGO A NOMIN BARRERA SANDOVAL"/>
        <s v="PAGO A PROV GOMEZ GARAVITO MAR"/>
        <s v="PAGO SV INMOBILIARIA REYCO LT"/>
        <s v="PAGO A NOMIN MALLARINO MARTINE"/>
        <s v="PAGO A NOMIN GOMEZ GOMEZ ROSA"/>
        <s v="PAGO A PROV LYC INGENIERIA EN"/>
        <s v="PAGO A PROV AUTOCOLORES G LTDA"/>
        <s v="PAGO A NOMIN HEWITT TORRES JEN"/>
        <s v="PAGO A NOMIN OVIEDO TOCAREMA E"/>
        <s v="PAGO A NOMIN GOMEZ YAIMA JAIME"/>
        <s v="PAGO ABONO A CUENTAS AFC"/>
        <s v="PAGO A NOMIN MORALES GAVIRIA J"/>
        <s v="PAGO A NOMIN MARTINEZ BERNAL Y"/>
        <s v="PAGO A PROV EVENTOS INTELIGENT"/>
        <s v="PAGO A NOMIN JACOBO HERNANDEZ"/>
        <s v="PAGO A NOMIN PINZON ALCANTARA"/>
        <s v="PAGO A NOMIN TOLE CARDOZO FRAN"/>
        <s v="PAGO A NOMIN ALBARRACIN CORREA"/>
        <s v="PAGO A NOMIN CA?ON MARTINEZ WI"/>
        <s v="PAGO A PROV CASTRO DE MONTENEG"/>
        <s v="PAGO A NOMIN SALAZAR LEAL RAUL"/>
        <s v="PAGO PSE Copa"/>
        <s v="PAGO A PROV RENTOKILL INITIAL"/>
        <s v="PAGO A PROV MUNOZ LUIS FERNAND"/>
        <s v="PAGO A PROV TECHNOLOGY COMPANY"/>
        <s v="PAGO A NOMIN OSPINA PORTILLO J"/>
        <s v="PAGO A PROV ESTUPINAN LEON CAR"/>
        <s v="PAGO A PROV MUNOZ MESA ANA MAR"/>
        <s v="PAGO A NOMIN ORTIZ SUAREZ GUST"/>
        <s v="PAGO A NOMIN HUERFANO SEGURA B"/>
        <s v="PAGO A PROV EMPRESA DE COMBUST"/>
        <s v="PAGO PSE Colombia Telecomunic"/>
        <s v="PAGO A PROV DIRECCION DISTRITA"/>
        <s v="PAGO A NOMIN GARZON PERDOMO AN"/>
        <s v="PAGO A PROV ABIGAIL AGUILLON A"/>
        <s v="PAGO A PROV INVERSIONES NH EL"/>
        <s v="PAGO A NOMIN HERNANDEZ SANTOS"/>
        <s v="PAGO A NOMIN MEDINA MARTINEZ D"/>
        <s v="PAGO A PROV RODRIGUEZ FONSECA"/>
        <s v="PAGO A NOMIN DIAZ MORENO OSCAR"/>
        <s v="PAGO A PROV SEGUNDO RAMON SANC"/>
        <s v="PAGO A NOMIN SANTOS MANZO NICO"/>
        <s v="PAGO A NOMIN SOTO MELO JOHANN"/>
        <s v="PAGO A PROV NUMAEL CASTRO CUES"/>
        <s v="PAGO A NOMIN CASTILLO MARULAND"/>
        <s v="PAGO A PROV MUNDO PARTES LLANT"/>
        <s v="PAGO A PROV HELENA DIAZ   CUAR"/>
        <s v="PAGO A PROV INGENIERIA Y MONTA"/>
        <s v="PAGO A NOMIN GUTIERREZ BASTIDA"/>
        <s v="PAGO EMP DE ACUEDUCTO DE BOG"/>
        <s v="PAGO A NOMIN OVIEDO ROJAS JHON"/>
        <s v="PAGO A NOMIN GUZMAN SOCHA INGR"/>
        <s v="PAGO A PROV DARIO BARRERA SAND"/>
        <s v="PAGO A PROV LIBRANZA FINCOMERC"/>
        <s v="PAGO A NOMIN MARTINEZ QUINTO S"/>
        <s v="PAGO A PROV ESRI COLOMBIA SAS"/>
        <s v="PAGO A NOMIN SANCHEZ ESPITIA J"/>
        <s v="PAGO A NOMIN HERNANDEZ SUAREZ"/>
        <s v="PAGO A PROV RAYCAL SAS"/>
        <s v="PAGO A NOMIN GOMEZ LUCUMI SIOM"/>
        <s v="PAGO A NOMIN LONDO?O ARRIETA O"/>
        <s v="PAGO A PROV CESAR AUGUSTO VELA"/>
        <s v="PAGO A PROV LIBRANZA BANCO DE"/>
        <s v="PAGO A PROV AUTO GRANDE SA"/>
        <s v="PAGO A NOMIN CASTIBLANCO GOMEZ"/>
        <s v="PAGO A PROV AIDA XIMENA LATORR"/>
        <s v="PAGO A PROV HUMBERTO OLIVEROS"/>
        <s v="PAGO A NOMIN QUINTANA QUINTANA"/>
        <s v="PAGO A PROV TUSCOPIAS SAS"/>
        <s v="PAGO A NOMIN PE?A NI?O DANIEL"/>
        <s v="PAGO A PROV COOPERATIVA DE AHO"/>
        <s v="PAGO PSE COMUNICACION CELULAR"/>
        <s v="PAGO A PROV PINZON ARIZA RAFAE"/>
        <s v="PAGO A PROV REX INGENIERIA SA"/>
        <s v="PAGO A PROV AGUIE PAOLA RUIZ P"/>
        <s v="PAGO A PROV PINTUBLER DE COLOM"/>
        <s v="PAGO A NOMIN FERNANDEZ BRAVO L"/>
        <s v="PAGO A NOMIN MENDOZA RAMIREZ E"/>
        <s v="CARGUE TARJETA PREPAGO PROPIA"/>
        <s v="PAGO A PROV GASES INDUSTRIALES"/>
        <s v="PAGO A PROV CAFTL SAS"/>
        <s v="PAGO A PROV COFACE SERVICES CO"/>
        <s v="PAGO A NOMIN VALENCIA SONA JUL"/>
        <s v="PAGO A NOMIN GARCIA ORTIZ ISAA"/>
        <s v="PAGO PSE EMPRESA DE TELECOMUN"/>
        <s v="PAGO A PROV CAFAM LIBRANZA"/>
        <s v="PAGO A PROV HUERFANO SEGURA BR"/>
        <s v="PAGO A PROV IDAIA SAS"/>
        <s v="PAGO PSE A Toda Hora  SA"/>
        <s v="PAGO A PROV LUJOS LEDCAR SAS"/>
        <s v="PAGO A PROV COMERCIALIZADORA D"/>
        <s v="PAGO A PROV EDIFICIO PORTO 100"/>
        <s v="PAGO A PROV IMPORTADORES EXPOR"/>
        <s v="PAGO A PROV JOSE GUILLERMO DIA"/>
        <s v="COMIS SWIFT GIRO VTA MDA EXT"/>
        <s v="COBRO COMISION ACH COLOMBIA"/>
        <s v="PAGO A PROV BEJARANO FABIAN"/>
        <s v="CUOTA MANEJO SUC VIRT EMPRESA"/>
        <s v="PAGO A NOMIN RAMIREZ RODRIGUEZ"/>
        <s v="PAGO A PROV EDGAR SHORT"/>
        <s v="COMISION PAGO A PROVEEDORES"/>
        <s v="PAGO A NOMIN SABALA RODRIGUEZ"/>
        <s v="PAGO A PROV MARIO ALBERTO PINT"/>
        <s v="PAGO PSE FIDEICOMISOS SOCIEDA"/>
        <s v="COBRO IVA PAGOS AUTOMATICOS"/>
        <s v="COM PAGOS EN EFECTIVO"/>
        <s v="PAGO A PROV JAIRO CASAS"/>
        <s v="COMISION PAGOS EN CHEQUE"/>
        <s v="IVA CUOTA MANEJO SUC VIRT EMP"/>
        <s v="COMIS PAGOS SUC VIRT EMPRESAS"/>
        <s v="COMISION PAGO DE NOMINA"/>
        <s v="COMISION PAGOS A TERCEROS"/>
        <s v="PAGO PSE CAMARA DE COMERCIO D"/>
        <s v="COMISION E-MAILS ENVIADOS"/>
        <s v="PAGO PSE GRUPO VANTI"/>
        <s v="IVA COMIS PAGOS SUC VIRT EMP"/>
        <s v="IVA COMISION E-MAILS"/>
        <s v="CONSIGNACION CORRESPONSAL CB"/>
        <s v="PAGO DE PROV SEG CCIALES BOLI"/>
        <s v="TRANSFERENCIA CTA SUC VIRTUAL"/>
        <s v="PAGO DE PROV SALUD TOTAL EPS"/>
        <s v="REVERSION PAGO"/>
        <s v="PAGO NO APLICADO DARIO BARRERA"/>
        <s v="CONSIG LOCAL EFECTIVO"/>
        <s v="PAGO DE PROVEEDORES"/>
        <s v="PAGO INTERBANC COUNTRY CLUB DE"/>
        <s v="OP IR SWAP 0205"/>
        <s v="PAGO INTERBANC PROCERASEO SAS"/>
        <s v="PAGO DE PROV FONDO DE INVERSI"/>
        <s v="PAGO DE PROV PACARIBE S A  E"/>
        <s v="PAGO DE PROV CREDICORP CAPITA"/>
        <m/>
      </sharedItems>
    </cacheField>
    <cacheField name="OBSERVACIONES" numFmtId="0">
      <sharedItems containsNonDate="0" containsString="0" containsBlank="1"/>
    </cacheField>
    <cacheField name="VALIDADOR" numFmtId="0">
      <sharedItems containsString="0" containsBlank="1" containsNumber="1" containsInteger="1" minValue="1" maxValue="1"/>
    </cacheField>
    <cacheField name="FECHA2" numFmtId="0">
      <sharedItems containsDate="1" containsBlank="1" containsMixedTypes="1" minDate="2022-05-03T00:00:00" maxDate="2022-05-26T00:00:00"/>
    </cacheField>
    <cacheField name="VALOR LIBROS" numFmtId="0">
      <sharedItems containsString="0" containsBlank="1" containsNumber="1" minValue="-832061069" maxValue="100000000"/>
    </cacheField>
    <cacheField name="DOCUMENTO" numFmtId="0">
      <sharedItems containsBlank="1"/>
    </cacheField>
    <cacheField name="DIFERENCIA" numFmtId="0">
      <sharedItems containsString="0" containsBlank="1" containsNumber="1" minValue="-4190000000" maxValue="900000000"/>
    </cacheField>
    <cacheField name="CONCILIADO" numFmtId="0">
      <sharedItems containsBlank="1"/>
    </cacheField>
    <cacheField name="ANTIGUEDAD" numFmtId="0">
      <sharedItems containsBlank="1" containsMixedTypes="1" containsNumber="1" containsInteger="1" minValue="1" maxValue="25"/>
    </cacheField>
    <cacheField name="PARTIDAS" numFmtId="0">
      <sharedItems containsString="0" containsBlank="1" containsNumber="1" containsInteger="1" minValue="1" maxValue="1"/>
    </cacheField>
    <cacheField name="SEMANA" numFmtId="0">
      <sharedItems containsString="0" containsBlank="1" containsNumber="1" containsInteger="1" minValue="19" maxValue="22"/>
    </cacheField>
    <cacheField name="DEVOLUCIONES 1" numFmtId="0">
      <sharedItems containsBlank="1" count="227">
        <s v="PAGO A PROV PROM"/>
        <s v="PAGO PSE BANCO C"/>
        <s v="PAGO A PROV UNIO"/>
        <s v="PAGO PSE COMPENS"/>
        <s v="PAGO PSE IMPUEST"/>
        <s v="PAGO A PROV CONT"/>
        <s v="PAGO A PROV ESPA"/>
        <s v="PAGO A PROV GNE "/>
        <s v="PAGO A PROV FANA"/>
        <s v="PAGO EN EFEC LEO"/>
        <s v="PAGO EN CHEQ LUZ"/>
        <s v="PAGO A PROV DIST"/>
        <s v="PAGO CREDITO SUC"/>
        <s v="PAGO PSE Superin"/>
        <s v="PAGO A PROV NAVI"/>
        <s v="PAGO A PROV GUAD"/>
        <s v="PAGO A PROV FIC "/>
        <s v="PAGO PSE FINDETE"/>
        <s v="PAGO A PROV SEGU"/>
        <s v="PAGO A PROVEEDOR"/>
        <s v="PAGO A PROV AK R"/>
        <s v="PAGO A PROV GRUP"/>
        <s v="TRANSF INTERNACI"/>
        <s v="PAGO A PROV RIOS"/>
        <s v="PAGO A PROV INDU"/>
        <s v="PAGO DEBITO AUTO"/>
        <s v="PAGO PSE Bancolo"/>
        <s v="PAGO A PROV RPG "/>
        <s v="PAGO A PROV G4S "/>
        <s v="PAGO A PROV VIVI"/>
        <s v="PAGO A PROV OUTS"/>
        <s v="PAGO A PROV LOPE"/>
        <s v="PAGO A NOMIN PAC"/>
        <s v="PAGO A PROV SOLU"/>
        <s v="PAGO A PROV FERR"/>
        <s v="PAGO A PROV WORL"/>
        <s v="PAGO A PROV COME"/>
        <s v="PAGO A PROV REPU"/>
        <s v="PAGO A PROV MULT"/>
        <s v="PAGO A PROV ARQU"/>
        <s v="PAGO A PROV IMPE"/>
        <s v="PAGO A PROV 4P P"/>
        <s v="PAGO A PROV JIME"/>
        <s v="PAGO A PROV HYDR"/>
        <s v="PAGO A PROV CUMM"/>
        <s v="PAGO A PROV HERN"/>
        <s v="PAGO SV ENEL"/>
        <s v="PAGO A PROV OBRA"/>
        <s v="PAGO A PROV PLAS"/>
        <s v="PAGO A PROV RIVE"/>
        <s v="PAGO A PROV MUND"/>
        <s v="PAGO A PROV SAQU"/>
        <s v="PAGO A PROV UNIV"/>
        <s v="PAGO A PROV LIBR"/>
        <s v="PAGO A PROV ING "/>
        <s v="PAGO A PROV RAMO"/>
        <s v="PAGO A PROV MAQU"/>
        <s v="PAGO A PROV ACOS"/>
        <s v="IMPTO GOBIERNO 4"/>
        <s v="PAGO A PROV INVE"/>
        <s v="PAGO A PROV CAJA"/>
        <s v="PAGO A NOMIN DEL"/>
        <s v="PAGO A PROV ARCA"/>
        <s v="PAGO PSE C&amp;C Inv"/>
        <s v="PAGO A PROV SOLO"/>
        <s v="PAGO A PROV SOLI"/>
        <s v="PAGO SV MOVISTAR"/>
        <s v="PAGO EN EFEC ALE"/>
        <s v="PAGO A PROV HIDR"/>
        <s v="PAGO A PROV SEYM"/>
        <s v="PAGO A PROV CHAM"/>
        <s v="PAGO A PROV RICA"/>
        <s v="PAGO A PROV UNID"/>
        <s v="PAGO PSE INMOBIL"/>
        <s v="PAGO A PROV PATU"/>
        <s v="PAGO A PROV SALA"/>
        <s v="PAGO A NOMIN GAL"/>
        <s v="PAGO A PROV REEN"/>
        <s v="PAGO A PROV JOSE"/>
        <s v="PAGO A PROV DIVI"/>
        <s v="PAGO A PROV LABO"/>
        <s v="PAGO A NOMIN VAR"/>
        <s v="PAGO A NOMIN ACE"/>
        <s v="PAGO A PROV ALTI"/>
        <s v="PAGO A PROV NUBI"/>
        <s v="PAGO A PROV SERV"/>
        <s v="PAGO A NOMIN LAR"/>
        <s v="PAGO A PROV SIEA"/>
        <s v="PAGO A PROV MARI"/>
        <s v="PAGO A PROV PROD"/>
        <s v="PAGO A PROV IFX "/>
        <s v="PAGO A PROV CERO"/>
        <s v="PAGO A PROV NOTI"/>
        <s v="PAGO A PROV GLOB"/>
        <s v="PAGO A NOMIN RIO"/>
        <s v="PAGO A NOMIN MAD"/>
        <s v="PAGO A PROV CONS"/>
        <s v="PAGO A PROV EURO"/>
        <s v="PAGO A NOMIN SOS"/>
        <s v="PAGO A PROV CONF"/>
        <s v="PAGO A PROV ARBO"/>
        <s v="PAGO A PROV BVQI"/>
        <s v="PAGO A PROV CLAR"/>
        <s v="PAGO A PROV NOSS"/>
        <s v="PAGO A PROV PERE"/>
        <s v="PAGO A PROV SILE"/>
        <s v="PAGO A PROV CALZ"/>
        <s v="PAGO A PROV PROV"/>
        <s v="PAGO A NOMIN PER"/>
        <s v="PAGO A NOMIN SOT"/>
        <s v="PAGO A NOMIN MUR"/>
        <s v="PAGO A PROV LUBR"/>
        <s v="PAGO A PROV PILG"/>
        <s v="PAGO A PROV ALFO"/>
        <s v="PAGO A NOMIN FER"/>
        <s v="PAGO A NOMIN BAR"/>
        <s v="PAGO A PROV GOME"/>
        <s v="PAGO SV INMOBILI"/>
        <s v="PAGO A NOMIN MAL"/>
        <s v="PAGO A NOMIN GOM"/>
        <s v="PAGO A PROV LYC "/>
        <s v="PAGO A PROV AUTO"/>
        <s v="PAGO A NOMIN HEW"/>
        <s v="PAGO A NOMIN OVI"/>
        <s v="PAGO ABONO A CUE"/>
        <s v="PAGO A NOMIN MOR"/>
        <s v="PAGO A NOMIN MAR"/>
        <s v="PAGO A PROV EVEN"/>
        <s v="PAGO A NOMIN JAC"/>
        <s v="PAGO A NOMIN PIN"/>
        <s v="PAGO A NOMIN TOL"/>
        <s v="PAGO A NOMIN ALB"/>
        <s v="PAGO A NOMIN CA?"/>
        <s v="PAGO A PROV CAST"/>
        <s v="PAGO A NOMIN SAL"/>
        <s v="PAGO PSE Copa"/>
        <s v="PAGO A PROV RENT"/>
        <s v="PAGO A PROV MUNO"/>
        <s v="PAGO A PROV TECH"/>
        <s v="PAGO A NOMIN OSP"/>
        <s v="PAGO A PROV ESTU"/>
        <s v="PAGO A NOMIN ORT"/>
        <s v="PAGO A NOMIN HUE"/>
        <s v="PAGO A PROV EMPR"/>
        <s v="PAGO PSE Colombi"/>
        <s v="PAGO A PROV DIRE"/>
        <s v="PAGO A NOMIN GAR"/>
        <s v="PAGO A PROV ABIG"/>
        <s v="PAGO A NOMIN HER"/>
        <s v="PAGO A NOMIN MED"/>
        <s v="PAGO A PROV RODR"/>
        <s v="PAGO A NOMIN DIA"/>
        <s v="PAGO A NOMIN SAN"/>
        <s v="PAGO A PROV NUMA"/>
        <s v="PAGO A NOMIN CAS"/>
        <s v="PAGO A PROV HELE"/>
        <s v="PAGO A PROV INGE"/>
        <s v="PAGO A NOMIN GUT"/>
        <s v="PAGO EMP DE ACUE"/>
        <s v="PAGO A NOMIN GUZ"/>
        <s v="PAGO A PROV DARI"/>
        <s v="PAGO A PROV ESRI"/>
        <s v="PAGO A PROV RAYC"/>
        <s v="PAGO A NOMIN LON"/>
        <s v="PAGO A PROV CESA"/>
        <s v="PAGO A PROV AIDA"/>
        <s v="PAGO A PROV HUMB"/>
        <s v="PAGO A NOMIN QUI"/>
        <s v="PAGO A PROV TUSC"/>
        <s v="PAGO A NOMIN PE?"/>
        <s v="PAGO A PROV COOP"/>
        <s v="PAGO PSE COMUNIC"/>
        <s v="PAGO A PROV PINZ"/>
        <s v="PAGO A PROV REX "/>
        <s v="PAGO A PROV AGUI"/>
        <s v="PAGO A PROV PINT"/>
        <s v="PAGO A NOMIN MEN"/>
        <s v="CARGUE TARJETA P"/>
        <s v="PAGO A PROV GASE"/>
        <s v="PAGO A PROV CAFT"/>
        <s v="PAGO A PROV COFA"/>
        <s v="PAGO A NOMIN VAL"/>
        <s v="PAGO PSE EMPRESA"/>
        <s v="PAGO A PROV CAFA"/>
        <s v="PAGO A PROV HUER"/>
        <s v="PAGO A PROV IDAI"/>
        <s v="PAGO PSE A Toda "/>
        <s v="PAGO A PROV LUJO"/>
        <s v="PAGO A PROV EDIF"/>
        <s v="PAGO A PROV IMPO"/>
        <s v="COMIS SWIFT GIRO"/>
        <s v="COBRO COMISION A"/>
        <s v="PAGO A PROV BEJA"/>
        <s v="CUOTA MANEJO SUC"/>
        <s v="PAGO A NOMIN RAM"/>
        <s v="PAGO A PROV EDGA"/>
        <s v="COMISION PAGO A "/>
        <s v="PAGO A NOMIN SAB"/>
        <s v="PAGO PSE FIDEICO"/>
        <s v="COBRO IVA PAGOS "/>
        <s v="COM PAGOS EN EFE"/>
        <s v="PAGO A PROV JAIR"/>
        <s v="COMISION PAGOS E"/>
        <s v="IVA CUOTA MANEJO"/>
        <s v="COMIS PAGOS SUC "/>
        <s v="COMISION PAGO DE"/>
        <s v="COMISION PAGOS A"/>
        <s v="PAGO PSE CAMARA "/>
        <s v="COMISION E-MAILS"/>
        <s v="PAGO PSE GRUPO V"/>
        <s v="IVA COMIS PAGOS "/>
        <s v="IVA COMISION E-M"/>
        <s v="CONSIGNACION COR"/>
        <s v="PAGO DE PROV SEG"/>
        <s v="TRANSFERENCIA CT"/>
        <s v="PAGO DE PROV SAL"/>
        <s v="REVERSION PAGO"/>
        <s v="PAGO NO APLICADO"/>
        <s v="CONSIG LOCAL EFE"/>
        <s v="PAGO DE PROVEEDO"/>
        <s v="PAGO INTERBANC C"/>
        <s v="OP IR SWAP 0205"/>
        <s v="PAGO INTERBANC P"/>
        <s v="PAGO DE PROV FON"/>
        <s v="PAGO DE PROV PAC"/>
        <s v="PAGO DE PROV CRE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ngelo Castro" refreshedDate="44806.595114351854" createdVersion="8" refreshedVersion="8" minRefreshableVersion="3" recordCount="2203" xr:uid="{CA4DF9F6-85A8-461D-A24F-BDC32D4C2953}">
  <cacheSource type="worksheet">
    <worksheetSource ref="A1:W166" sheet="BANCOS FNL"/>
  </cacheSource>
  <cacheFields count="23">
    <cacheField name="CUENTA BANCARIA" numFmtId="0">
      <sharedItems/>
    </cacheField>
    <cacheField name="VALOR 2" numFmtId="4">
      <sharedItems containsSemiMixedTypes="0" containsString="0" containsNumber="1" minValue="-697974800" maxValue="4217796000"/>
    </cacheField>
    <cacheField name="TIPO DE VALOR" numFmtId="4">
      <sharedItems/>
    </cacheField>
    <cacheField name="CONCATENAR" numFmtId="2">
      <sharedItems/>
    </cacheField>
    <cacheField name="CONTAR" numFmtId="2">
      <sharedItems/>
    </cacheField>
    <cacheField name="CONCEPTO" numFmtId="2">
      <sharedItems/>
    </cacheField>
    <cacheField name="CUENTA" numFmtId="0">
      <sharedItems/>
    </cacheField>
    <cacheField name="NOTA" numFmtId="0">
      <sharedItems containsSemiMixedTypes="0" containsString="0" containsNumber="1" containsInteger="1" minValue="211" maxValue="973"/>
    </cacheField>
    <cacheField name="FECHA" numFmtId="14">
      <sharedItems containsSemiMixedTypes="0" containsNonDate="0" containsDate="1" containsString="0" minDate="2022-08-01T00:00:00" maxDate="2022-09-01T00:00:00"/>
    </cacheField>
    <cacheField name="VALOR" numFmtId="4">
      <sharedItems containsSemiMixedTypes="0" containsString="0" containsNumber="1" minValue="-697974800" maxValue="4217796000"/>
    </cacheField>
    <cacheField name="N" numFmtId="0">
      <sharedItems containsSemiMixedTypes="0" containsString="0" containsNumber="1" containsInteger="1" minValue="609" maxValue="9336"/>
    </cacheField>
    <cacheField name="DECRIPCION" numFmtId="0">
      <sharedItems/>
    </cacheField>
    <cacheField name="OBSERVACIONES" numFmtId="0">
      <sharedItems containsBlank="1"/>
    </cacheField>
    <cacheField name="VALIDADOR" numFmtId="0">
      <sharedItems containsSemiMixedTypes="0" containsString="0" containsNumber="1" containsInteger="1" minValue="0" maxValue="1"/>
    </cacheField>
    <cacheField name="FECHA2" numFmtId="14">
      <sharedItems containsDate="1" containsMixedTypes="1" minDate="2022-08-04T00:00:00" maxDate="2022-09-01T00:00:00"/>
    </cacheField>
    <cacheField name="VALOR LIBROS" numFmtId="4">
      <sharedItems containsSemiMixedTypes="0" containsString="0" containsNumber="1" containsInteger="1" minValue="-697974800" maxValue="0"/>
    </cacheField>
    <cacheField name="DOCUMENTO" numFmtId="4">
      <sharedItems/>
    </cacheField>
    <cacheField name="DIFERENCIA" numFmtId="4">
      <sharedItems containsSemiMixedTypes="0" containsString="0" containsNumber="1" minValue="-4217796000" maxValue="366786000"/>
    </cacheField>
    <cacheField name="CONCILIADO" numFmtId="0">
      <sharedItems/>
    </cacheField>
    <cacheField name="ANTIGUEDAD" numFmtId="0">
      <sharedItems containsMixedTypes="1" containsNumber="1" containsInteger="1" minValue="2" maxValue="32"/>
    </cacheField>
    <cacheField name="PARTIDAS" numFmtId="0">
      <sharedItems containsSemiMixedTypes="0" containsString="0" containsNumber="1" containsInteger="1" minValue="1" maxValue="1"/>
    </cacheField>
    <cacheField name="SEMANA" numFmtId="0">
      <sharedItems containsSemiMixedTypes="0" containsString="0" containsNumber="1" containsInteger="1" minValue="32" maxValue="36"/>
    </cacheField>
    <cacheField name="DEVOLUCIONES 1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2">
  <r>
    <s v="0644"/>
    <n v="-900000000"/>
    <x v="0"/>
    <s v="0644-900000000EGRESO"/>
    <s v="0644-900000000EGRESO1"/>
    <x v="0"/>
    <n v="69800000644"/>
    <n v="698"/>
    <d v="2022-05-20T00:00:00"/>
    <n v="-900000000"/>
    <n v="7160"/>
    <x v="0"/>
    <m/>
    <n v="1"/>
    <e v="#N/A"/>
    <n v="0"/>
    <e v="#N/A"/>
    <n v="900000000"/>
    <x v="0"/>
    <n v="7"/>
    <n v="1"/>
    <x v="0"/>
  </r>
  <r>
    <s v="0644"/>
    <n v="-832061069"/>
    <x v="0"/>
    <s v="0644-832061069EGRESO"/>
    <s v="0644-832061069EGRESO1"/>
    <x v="1"/>
    <n v="69800000644"/>
    <n v="698"/>
    <d v="2022-05-24T00:00:00"/>
    <n v="-832061069"/>
    <n v="7493"/>
    <x v="1"/>
    <m/>
    <n v="1"/>
    <d v="2022-05-24T00:00:00"/>
    <n v="-832061069"/>
    <s v="CB477"/>
    <n v="0"/>
    <x v="1"/>
    <s v="ok"/>
    <n v="1"/>
    <x v="1"/>
  </r>
  <r>
    <s v="0644"/>
    <n v="-676838540"/>
    <x v="0"/>
    <s v="0644-676838540EGRESO"/>
    <s v="0644-676838540EGRESO1"/>
    <x v="0"/>
    <n v="69800000644"/>
    <n v="698"/>
    <d v="2022-05-23T00:00:00"/>
    <n v="-676838540"/>
    <n v="7160"/>
    <x v="2"/>
    <m/>
    <n v="1"/>
    <d v="2022-05-20T00:00:00"/>
    <n v="-676838540"/>
    <s v="CB438"/>
    <n v="0"/>
    <x v="1"/>
    <s v="ok"/>
    <n v="1"/>
    <x v="1"/>
  </r>
  <r>
    <s v="0644"/>
    <n v="-658218700"/>
    <x v="0"/>
    <s v="0644-658218700EGRESO"/>
    <s v="0644-658218700EGRESO1"/>
    <x v="2"/>
    <n v="69800000644"/>
    <n v="698"/>
    <d v="2022-05-04T00:00:00"/>
    <n v="-658218700"/>
    <n v="7493"/>
    <x v="3"/>
    <m/>
    <n v="1"/>
    <d v="2022-05-20T00:00:00"/>
    <n v="-658218700"/>
    <s v="CB462"/>
    <n v="0"/>
    <x v="1"/>
    <s v="ok"/>
    <n v="1"/>
    <x v="2"/>
  </r>
  <r>
    <s v="0644"/>
    <n v="-379663000"/>
    <x v="0"/>
    <s v="0644-379663000EGRESO"/>
    <s v="0644-379663000EGRESO1"/>
    <x v="3"/>
    <n v="69800000644"/>
    <n v="698"/>
    <d v="2022-05-09T00:00:00"/>
    <n v="-379663000"/>
    <n v="2188"/>
    <x v="4"/>
    <m/>
    <n v="1"/>
    <d v="2022-05-12T00:00:00"/>
    <n v="-379663000"/>
    <s v="CB344"/>
    <n v="0"/>
    <x v="1"/>
    <s v="ok"/>
    <n v="1"/>
    <x v="3"/>
  </r>
  <r>
    <s v="0644"/>
    <n v="-327379000"/>
    <x v="0"/>
    <s v="0644-327379000EGRESO"/>
    <s v="0644-327379000EGRESO1"/>
    <x v="3"/>
    <n v="69800000644"/>
    <n v="698"/>
    <d v="2022-05-19T00:00:00"/>
    <n v="-327379000"/>
    <n v="2188"/>
    <x v="4"/>
    <m/>
    <n v="1"/>
    <d v="2022-05-24T00:00:00"/>
    <n v="-327379000"/>
    <s v="CB470"/>
    <n v="0"/>
    <x v="1"/>
    <s v="ok"/>
    <n v="1"/>
    <x v="0"/>
  </r>
  <r>
    <s v="0644"/>
    <n v="-304980082"/>
    <x v="0"/>
    <s v="0644-304980082EGRESO"/>
    <s v="0644-304980082EGRESO1"/>
    <x v="0"/>
    <n v="69800000644"/>
    <n v="698"/>
    <d v="2022-05-20T00:00:00"/>
    <n v="-304980082"/>
    <n v="7160"/>
    <x v="5"/>
    <m/>
    <n v="1"/>
    <d v="2022-05-19T00:00:00"/>
    <n v="-304980082"/>
    <s v="CB389"/>
    <n v="0"/>
    <x v="1"/>
    <s v="ok"/>
    <n v="1"/>
    <x v="0"/>
  </r>
  <r>
    <s v="0644"/>
    <n v="-255819537"/>
    <x v="0"/>
    <s v="0644-255819537EGRESO"/>
    <s v="0644-255819537EGRESO1"/>
    <x v="0"/>
    <n v="69800000644"/>
    <n v="698"/>
    <d v="2022-05-20T00:00:00"/>
    <n v="-255819537"/>
    <n v="7160"/>
    <x v="6"/>
    <m/>
    <n v="1"/>
    <d v="2022-05-19T00:00:00"/>
    <n v="-255819537"/>
    <s v="CB392"/>
    <n v="0"/>
    <x v="1"/>
    <s v="ok"/>
    <n v="1"/>
    <x v="0"/>
  </r>
  <r>
    <s v="0644"/>
    <n v="-242480988"/>
    <x v="0"/>
    <s v="0644-242480988EGRESO"/>
    <s v="0644-242480988EGRESO1"/>
    <x v="0"/>
    <n v="69800000644"/>
    <n v="698"/>
    <d v="2022-05-20T00:00:00"/>
    <n v="-242480988"/>
    <n v="7160"/>
    <x v="7"/>
    <m/>
    <n v="1"/>
    <d v="2022-05-20T00:00:00"/>
    <n v="-242480988"/>
    <s v="CB430"/>
    <n v="0"/>
    <x v="1"/>
    <s v="ok"/>
    <n v="1"/>
    <x v="0"/>
  </r>
  <r>
    <s v="0644"/>
    <n v="-241764972"/>
    <x v="0"/>
    <s v="0644-241764972EGRESO"/>
    <s v="0644-241764972EGRESO1"/>
    <x v="0"/>
    <n v="69800000644"/>
    <n v="698"/>
    <d v="2022-05-09T00:00:00"/>
    <n v="-241764972"/>
    <n v="7160"/>
    <x v="7"/>
    <m/>
    <n v="1"/>
    <d v="2022-05-06T00:00:00"/>
    <n v="-241764972"/>
    <s v="CB317"/>
    <n v="0"/>
    <x v="1"/>
    <s v="ok"/>
    <n v="1"/>
    <x v="3"/>
  </r>
  <r>
    <s v="0644"/>
    <n v="-221316200"/>
    <x v="0"/>
    <s v="0644-221316200EGRESO"/>
    <s v="0644-221316200EGRESO1"/>
    <x v="0"/>
    <n v="69800000644"/>
    <n v="698"/>
    <d v="2022-05-20T00:00:00"/>
    <n v="-221316200"/>
    <n v="7160"/>
    <x v="8"/>
    <m/>
    <n v="1"/>
    <d v="2022-05-19T00:00:00"/>
    <n v="-221316200"/>
    <s v="CB395"/>
    <n v="0"/>
    <x v="1"/>
    <s v="ok"/>
    <n v="1"/>
    <x v="0"/>
  </r>
  <r>
    <s v="0644"/>
    <n v="-200000000"/>
    <x v="0"/>
    <s v="0644-200000000EGRESO"/>
    <s v="0644-200000000EGRESO1"/>
    <x v="0"/>
    <n v="69800000644"/>
    <n v="698"/>
    <d v="2022-05-19T00:00:00"/>
    <n v="-200000000"/>
    <n v="1021"/>
    <x v="9"/>
    <m/>
    <n v="1"/>
    <d v="2022-05-09T00:00:00"/>
    <n v="-200000000"/>
    <s v="CB324"/>
    <n v="0"/>
    <x v="1"/>
    <s v="ok"/>
    <n v="1"/>
    <x v="0"/>
  </r>
  <r>
    <s v="0644"/>
    <n v="-200000000"/>
    <x v="0"/>
    <s v="0644-200000000EGRESO"/>
    <s v="0644-200000000EGRESO2"/>
    <x v="4"/>
    <n v="69800000644"/>
    <n v="698"/>
    <d v="2022-05-19T00:00:00"/>
    <n v="-200000000"/>
    <n v="4364"/>
    <x v="10"/>
    <m/>
    <n v="1"/>
    <d v="2022-05-18T00:00:00"/>
    <n v="-200000000"/>
    <s v="CB374"/>
    <n v="0"/>
    <x v="1"/>
    <s v="ok"/>
    <n v="1"/>
    <x v="0"/>
  </r>
  <r>
    <s v="0644"/>
    <n v="-200000000"/>
    <x v="0"/>
    <s v="0644-200000000EGRESO"/>
    <s v="0644-200000000EGRESO3"/>
    <x v="0"/>
    <n v="69800000644"/>
    <n v="698"/>
    <d v="2022-05-09T00:00:00"/>
    <n v="-200000000"/>
    <n v="1021"/>
    <x v="9"/>
    <m/>
    <n v="1"/>
    <d v="2022-05-18T00:00:00"/>
    <n v="-200000000"/>
    <s v="CB375"/>
    <n v="0"/>
    <x v="1"/>
    <s v="ok"/>
    <n v="1"/>
    <x v="3"/>
  </r>
  <r>
    <s v="0644"/>
    <n v="-198101473"/>
    <x v="0"/>
    <s v="0644-198101473EGRESO"/>
    <s v="0644-198101473EGRESO1"/>
    <x v="0"/>
    <n v="69800000644"/>
    <n v="698"/>
    <d v="2022-05-06T00:00:00"/>
    <n v="-198101473"/>
    <n v="7160"/>
    <x v="11"/>
    <m/>
    <n v="1"/>
    <d v="2022-05-05T00:00:00"/>
    <n v="-198101473"/>
    <s v="CB298"/>
    <n v="0"/>
    <x v="1"/>
    <s v="ok"/>
    <n v="1"/>
    <x v="2"/>
  </r>
  <r>
    <s v="0644"/>
    <n v="-162745957"/>
    <x v="0"/>
    <s v="0644-162745957EGRESO"/>
    <s v="0644-162745957EGRESO1"/>
    <x v="1"/>
    <n v="69800000644"/>
    <n v="276"/>
    <d v="2022-05-18T00:00:00"/>
    <n v="-162745957"/>
    <n v="3046"/>
    <x v="12"/>
    <m/>
    <n v="1"/>
    <d v="2022-05-24T00:00:00"/>
    <n v="-162745957"/>
    <s v="CB478"/>
    <n v="0"/>
    <x v="1"/>
    <s v="ok"/>
    <n v="1"/>
    <x v="0"/>
  </r>
  <r>
    <s v="0644"/>
    <n v="-147559000"/>
    <x v="0"/>
    <s v="0644-147559000EGRESO"/>
    <s v="0644-147559000EGRESO1"/>
    <x v="5"/>
    <n v="69800000644"/>
    <n v="698"/>
    <d v="2022-05-11T00:00:00"/>
    <n v="-147559000"/>
    <n v="7493"/>
    <x v="13"/>
    <m/>
    <n v="1"/>
    <d v="2022-05-12T00:00:00"/>
    <n v="-147559000"/>
    <s v="CB352"/>
    <n v="0"/>
    <x v="1"/>
    <s v="ok"/>
    <n v="1"/>
    <x v="3"/>
  </r>
  <r>
    <s v="0644"/>
    <n v="-143326833"/>
    <x v="0"/>
    <s v="0644-143326833EGRESO"/>
    <s v="0644-143326833EGRESO1"/>
    <x v="0"/>
    <n v="69800000644"/>
    <n v="698"/>
    <d v="2022-05-14T00:00:00"/>
    <n v="-143326833"/>
    <n v="7160"/>
    <x v="14"/>
    <m/>
    <n v="1"/>
    <d v="2022-05-13T00:00:00"/>
    <n v="-143326833"/>
    <s v="CB370"/>
    <n v="0"/>
    <x v="1"/>
    <s v="ok"/>
    <n v="1"/>
    <x v="3"/>
  </r>
  <r>
    <s v="0644"/>
    <n v="-116294976"/>
    <x v="0"/>
    <s v="0644-116294976EGRESO"/>
    <s v="0644-116294976EGRESO1"/>
    <x v="0"/>
    <n v="69800000644"/>
    <n v="698"/>
    <d v="2022-05-11T00:00:00"/>
    <n v="-116294976"/>
    <n v="7160"/>
    <x v="15"/>
    <m/>
    <n v="1"/>
    <d v="2022-05-11T00:00:00"/>
    <n v="-116294976"/>
    <s v="CB330"/>
    <n v="0"/>
    <x v="1"/>
    <s v="ok"/>
    <n v="1"/>
    <x v="3"/>
  </r>
  <r>
    <s v="0644"/>
    <n v="-106664090"/>
    <x v="0"/>
    <s v="0644-106664090EGRESO"/>
    <s v="0644-106664090EGRESO1"/>
    <x v="0"/>
    <n v="69800000644"/>
    <n v="698"/>
    <d v="2022-05-20T00:00:00"/>
    <n v="-106664090"/>
    <n v="7160"/>
    <x v="16"/>
    <m/>
    <n v="1"/>
    <d v="2022-05-20T00:00:00"/>
    <n v="-106664090"/>
    <s v="CB457"/>
    <n v="0"/>
    <x v="1"/>
    <s v="ok"/>
    <n v="1"/>
    <x v="0"/>
  </r>
  <r>
    <s v="0644"/>
    <n v="-95269667"/>
    <x v="0"/>
    <s v="0644-95269667EGRESO"/>
    <s v="0644-95269667EGRESO1"/>
    <x v="1"/>
    <n v="69800000644"/>
    <n v="698"/>
    <d v="2022-05-09T00:00:00"/>
    <n v="-95269667"/>
    <n v="7493"/>
    <x v="17"/>
    <m/>
    <n v="1"/>
    <d v="2022-05-12T00:00:00"/>
    <n v="-95269667"/>
    <s v="CB353"/>
    <n v="0"/>
    <x v="1"/>
    <s v="ok"/>
    <n v="1"/>
    <x v="3"/>
  </r>
  <r>
    <s v="0644"/>
    <n v="-80757451"/>
    <x v="0"/>
    <s v="0644-80757451EGRESO"/>
    <s v="0644-80757451EGRESO1"/>
    <x v="6"/>
    <n v="69800000644"/>
    <n v="698"/>
    <d v="2022-05-06T00:00:00"/>
    <n v="-80757451"/>
    <n v="7160"/>
    <x v="18"/>
    <m/>
    <n v="1"/>
    <d v="2022-05-05T00:00:00"/>
    <n v="-80757451"/>
    <s v="CB294"/>
    <n v="0"/>
    <x v="1"/>
    <s v="ok"/>
    <n v="1"/>
    <x v="2"/>
  </r>
  <r>
    <s v="0644"/>
    <n v="-80648944"/>
    <x v="0"/>
    <s v="0644-80648944EGRESO"/>
    <s v="0644-80648944EGRESO1"/>
    <x v="0"/>
    <n v="69800000644"/>
    <n v="698"/>
    <d v="2022-05-26T00:00:00"/>
    <n v="-80648944"/>
    <n v="7160"/>
    <x v="19"/>
    <m/>
    <n v="1"/>
    <d v="2022-05-25T00:00:00"/>
    <n v="-80648944"/>
    <s v="CB481"/>
    <n v="0"/>
    <x v="1"/>
    <s v="ok"/>
    <n v="1"/>
    <x v="1"/>
  </r>
  <r>
    <s v="0644"/>
    <n v="-80494013"/>
    <x v="0"/>
    <s v="0644-80494013EGRESO"/>
    <s v="0644-80494013EGRESO1"/>
    <x v="0"/>
    <n v="69800000644"/>
    <n v="698"/>
    <d v="2022-05-04T00:00:00"/>
    <n v="-80494013"/>
    <n v="7160"/>
    <x v="20"/>
    <m/>
    <n v="1"/>
    <d v="2022-05-03T00:00:00"/>
    <n v="-80494013"/>
    <s v="CB273"/>
    <n v="0"/>
    <x v="1"/>
    <s v="ok"/>
    <n v="1"/>
    <x v="2"/>
  </r>
  <r>
    <s v="0644"/>
    <n v="-74841297"/>
    <x v="0"/>
    <s v="0644-74841297EGRESO"/>
    <s v="0644-74841297EGRESO1"/>
    <x v="0"/>
    <n v="69800000644"/>
    <n v="698"/>
    <d v="2022-05-16T00:00:00"/>
    <n v="-74841297"/>
    <n v="7160"/>
    <x v="21"/>
    <m/>
    <n v="1"/>
    <d v="2022-05-13T00:00:00"/>
    <n v="-74841297"/>
    <s v="CB356"/>
    <n v="0"/>
    <x v="1"/>
    <s v="ok"/>
    <n v="1"/>
    <x v="0"/>
  </r>
  <r>
    <s v="0644"/>
    <n v="-72286830"/>
    <x v="0"/>
    <s v="0644-72286830EGRESO"/>
    <s v="0644-72286830EGRESO1"/>
    <x v="7"/>
    <n v="69800000644"/>
    <n v="25"/>
    <d v="2022-05-19T00:00:00"/>
    <n v="-72286830"/>
    <n v="7322"/>
    <x v="22"/>
    <m/>
    <n v="1"/>
    <e v="#N/A"/>
    <n v="0"/>
    <e v="#N/A"/>
    <n v="72286830"/>
    <x v="0"/>
    <n v="8"/>
    <n v="1"/>
    <x v="0"/>
  </r>
  <r>
    <s v="0644"/>
    <n v="-66346233"/>
    <x v="0"/>
    <s v="0644-66346233EGRESO"/>
    <s v="0644-66346233EGRESO1"/>
    <x v="0"/>
    <n v="69800000644"/>
    <n v="698"/>
    <d v="2022-05-16T00:00:00"/>
    <n v="-66346233"/>
    <n v="7160"/>
    <x v="23"/>
    <m/>
    <n v="1"/>
    <d v="2022-05-13T00:00:00"/>
    <n v="-66346233"/>
    <s v="CB367"/>
    <n v="0"/>
    <x v="1"/>
    <s v="ok"/>
    <n v="1"/>
    <x v="0"/>
  </r>
  <r>
    <s v="0644"/>
    <n v="-64149722"/>
    <x v="0"/>
    <s v="0644-64149722EGRESO"/>
    <s v="0644-64149722EGRESO1"/>
    <x v="0"/>
    <n v="69800000644"/>
    <n v="698"/>
    <d v="2022-05-02T00:00:00"/>
    <n v="-64149722"/>
    <n v="7160"/>
    <x v="24"/>
    <m/>
    <n v="1"/>
    <e v="#N/A"/>
    <n v="0"/>
    <e v="#N/A"/>
    <n v="64149722"/>
    <x v="0"/>
    <n v="25"/>
    <n v="1"/>
    <x v="2"/>
  </r>
  <r>
    <s v="0644"/>
    <n v="-61416618"/>
    <x v="0"/>
    <s v="0644-61416618EGRESO"/>
    <s v="0644-61416618EGRESO1"/>
    <x v="0"/>
    <n v="69800000644"/>
    <n v="698"/>
    <d v="2022-05-07T00:00:00"/>
    <n v="-61416618"/>
    <n v="7160"/>
    <x v="14"/>
    <m/>
    <n v="1"/>
    <e v="#N/A"/>
    <n v="0"/>
    <e v="#N/A"/>
    <n v="61416618"/>
    <x v="0"/>
    <n v="20"/>
    <n v="1"/>
    <x v="2"/>
  </r>
  <r>
    <s v="0644"/>
    <n v="-58677913"/>
    <x v="0"/>
    <s v="0644-58677913EGRESO"/>
    <s v="0644-58677913EGRESO1"/>
    <x v="8"/>
    <n v="69800000644"/>
    <n v="698"/>
    <d v="2022-05-04T00:00:00"/>
    <n v="-58677913"/>
    <n v="7552"/>
    <x v="25"/>
    <m/>
    <n v="1"/>
    <e v="#N/A"/>
    <n v="0"/>
    <e v="#N/A"/>
    <n v="58677913"/>
    <x v="0"/>
    <n v="23"/>
    <n v="1"/>
    <x v="2"/>
  </r>
  <r>
    <s v="0644"/>
    <n v="-55083000"/>
    <x v="0"/>
    <s v="0644-55083000EGRESO"/>
    <s v="0644-55083000EGRESO1"/>
    <x v="9"/>
    <n v="69800000644"/>
    <n v="698"/>
    <d v="2022-05-20T00:00:00"/>
    <n v="-55083000"/>
    <n v="7493"/>
    <x v="26"/>
    <m/>
    <n v="1"/>
    <d v="2022-05-24T00:00:00"/>
    <n v="-55083000"/>
    <s v="CB472"/>
    <n v="0"/>
    <x v="1"/>
    <s v="ok"/>
    <n v="1"/>
    <x v="0"/>
  </r>
  <r>
    <s v="0644"/>
    <n v="-50651339"/>
    <x v="0"/>
    <s v="0644-50651339EGRESO"/>
    <s v="0644-50651339EGRESO1"/>
    <x v="0"/>
    <n v="69800000644"/>
    <n v="698"/>
    <d v="2022-05-20T00:00:00"/>
    <n v="-50651339"/>
    <n v="7160"/>
    <x v="27"/>
    <m/>
    <n v="1"/>
    <d v="2022-05-20T00:00:00"/>
    <n v="-50651339"/>
    <s v="CB433"/>
    <n v="0"/>
    <x v="1"/>
    <s v="ok"/>
    <n v="1"/>
    <x v="0"/>
  </r>
  <r>
    <s v="0644"/>
    <n v="-49140256"/>
    <x v="0"/>
    <s v="0644-49140256EGRESO"/>
    <s v="0644-49140256EGRESO1"/>
    <x v="0"/>
    <n v="69800000644"/>
    <n v="698"/>
    <d v="2022-05-17T00:00:00"/>
    <n v="-49140256"/>
    <n v="7160"/>
    <x v="28"/>
    <m/>
    <n v="1"/>
    <d v="2022-05-17T00:00:00"/>
    <n v="-49140256"/>
    <s v="CB373"/>
    <n v="0"/>
    <x v="1"/>
    <s v="ok"/>
    <n v="1"/>
    <x v="0"/>
  </r>
  <r>
    <s v="0644"/>
    <n v="-47517000"/>
    <x v="0"/>
    <s v="0644-47517000EGRESO"/>
    <s v="0644-47517000EGRESO1"/>
    <x v="0"/>
    <n v="69800000644"/>
    <n v="698"/>
    <d v="2022-05-20T00:00:00"/>
    <n v="-47517000"/>
    <n v="7160"/>
    <x v="29"/>
    <m/>
    <n v="1"/>
    <d v="2022-05-19T00:00:00"/>
    <n v="-47517000"/>
    <s v="CB382"/>
    <n v="0"/>
    <x v="1"/>
    <s v="ok"/>
    <n v="1"/>
    <x v="0"/>
  </r>
  <r>
    <s v="0644"/>
    <n v="-39272130"/>
    <x v="0"/>
    <s v="0644-39272130EGRESO"/>
    <s v="0644-39272130EGRESO1"/>
    <x v="0"/>
    <n v="69800000644"/>
    <n v="698"/>
    <d v="2022-05-20T00:00:00"/>
    <n v="-39272130"/>
    <n v="7160"/>
    <x v="30"/>
    <m/>
    <n v="1"/>
    <d v="2022-05-19T00:00:00"/>
    <n v="-39272130"/>
    <s v="CB421"/>
    <n v="0"/>
    <x v="1"/>
    <s v="ok"/>
    <n v="1"/>
    <x v="0"/>
  </r>
  <r>
    <s v="0644"/>
    <n v="-38721978"/>
    <x v="0"/>
    <s v="0644-38721978EGRESO"/>
    <s v="0644-38721978EGRESO1"/>
    <x v="0"/>
    <n v="69800000644"/>
    <n v="698"/>
    <d v="2022-05-20T00:00:00"/>
    <n v="-38721978"/>
    <n v="7160"/>
    <x v="31"/>
    <m/>
    <n v="1"/>
    <d v="2022-05-19T00:00:00"/>
    <n v="-38721978"/>
    <s v="CB415"/>
    <n v="0"/>
    <x v="1"/>
    <s v="ok"/>
    <n v="1"/>
    <x v="0"/>
  </r>
  <r>
    <s v="0644"/>
    <n v="-11161469"/>
    <x v="0"/>
    <s v="0644-11161469EGRESO"/>
    <s v="0644-11161469EGRESO1"/>
    <x v="10"/>
    <n v="69800000644"/>
    <n v="698"/>
    <d v="2022-05-06T00:00:00"/>
    <n v="-11161469"/>
    <n v="7177"/>
    <x v="32"/>
    <m/>
    <n v="1"/>
    <e v="#N/A"/>
    <n v="0"/>
    <e v="#N/A"/>
    <n v="11161469"/>
    <x v="0"/>
    <n v="21"/>
    <n v="1"/>
    <x v="2"/>
  </r>
  <r>
    <s v="0644"/>
    <n v="-35851374"/>
    <x v="0"/>
    <s v="0644-35851374EGRESO"/>
    <s v="0644-35851374EGRESO1"/>
    <x v="0"/>
    <n v="69800000644"/>
    <n v="698"/>
    <d v="2022-05-14T00:00:00"/>
    <n v="-35851374"/>
    <n v="7160"/>
    <x v="33"/>
    <m/>
    <n v="1"/>
    <d v="2022-05-13T00:00:00"/>
    <n v="-35851374"/>
    <s v="CB354"/>
    <n v="0"/>
    <x v="1"/>
    <s v="ok"/>
    <n v="1"/>
    <x v="3"/>
  </r>
  <r>
    <s v="0644"/>
    <n v="-35497062"/>
    <x v="0"/>
    <s v="0644-35497062EGRESO"/>
    <s v="0644-35497062EGRESO1"/>
    <x v="0"/>
    <n v="69800000644"/>
    <n v="698"/>
    <d v="2022-05-20T00:00:00"/>
    <n v="-35497062"/>
    <n v="7160"/>
    <x v="34"/>
    <m/>
    <n v="1"/>
    <d v="2022-05-19T00:00:00"/>
    <n v="-35497062"/>
    <s v="CB397"/>
    <n v="0"/>
    <x v="1"/>
    <s v="ok"/>
    <n v="1"/>
    <x v="0"/>
  </r>
  <r>
    <s v="0644"/>
    <n v="-34616869"/>
    <x v="0"/>
    <s v="0644-34616869EGRESO"/>
    <s v="0644-34616869EGRESO1"/>
    <x v="0"/>
    <n v="69800000644"/>
    <n v="698"/>
    <d v="2022-05-20T00:00:00"/>
    <n v="-34616869"/>
    <n v="7160"/>
    <x v="35"/>
    <m/>
    <n v="1"/>
    <d v="2022-05-19T00:00:00"/>
    <n v="-34616869"/>
    <s v="CB398"/>
    <n v="0"/>
    <x v="1"/>
    <s v="ok"/>
    <n v="1"/>
    <x v="0"/>
  </r>
  <r>
    <s v="0644"/>
    <n v="-33116320"/>
    <x v="0"/>
    <s v="0644-33116320EGRESO"/>
    <s v="0644-33116320EGRESO1"/>
    <x v="4"/>
    <n v="69800000644"/>
    <n v="698"/>
    <d v="2022-05-20T00:00:00"/>
    <n v="-33116320"/>
    <n v="7160"/>
    <x v="36"/>
    <m/>
    <n v="1"/>
    <d v="2022-05-20T00:00:00"/>
    <n v="-33116320"/>
    <s v="CB447"/>
    <n v="0"/>
    <x v="1"/>
    <s v="ok"/>
    <n v="1"/>
    <x v="0"/>
  </r>
  <r>
    <s v="0644"/>
    <n v="-31928156"/>
    <x v="0"/>
    <s v="0644-31928156EGRESO"/>
    <s v="0644-31928156EGRESO1"/>
    <x v="0"/>
    <n v="69800000644"/>
    <n v="698"/>
    <d v="2022-05-20T00:00:00"/>
    <n v="-31928156"/>
    <n v="7160"/>
    <x v="37"/>
    <m/>
    <n v="1"/>
    <d v="2022-05-19T00:00:00"/>
    <n v="-31928156"/>
    <s v="CB387"/>
    <n v="0"/>
    <x v="1"/>
    <s v="ok"/>
    <n v="1"/>
    <x v="0"/>
  </r>
  <r>
    <s v="0644"/>
    <n v="-30720988"/>
    <x v="0"/>
    <s v="0644-30720988EGRESO"/>
    <s v="0644-30720988EGRESO1"/>
    <x v="0"/>
    <n v="69800000644"/>
    <n v="698"/>
    <d v="2022-05-20T00:00:00"/>
    <n v="-30720988"/>
    <n v="7160"/>
    <x v="38"/>
    <m/>
    <n v="1"/>
    <d v="2022-05-20T00:00:00"/>
    <n v="-30720988"/>
    <s v="CB431"/>
    <n v="0"/>
    <x v="1"/>
    <s v="ok"/>
    <n v="1"/>
    <x v="0"/>
  </r>
  <r>
    <s v="0644"/>
    <n v="-29838132"/>
    <x v="0"/>
    <s v="0644-29838132EGRESO"/>
    <s v="0644-29838132EGRESO1"/>
    <x v="0"/>
    <n v="69800000644"/>
    <n v="698"/>
    <d v="2022-05-13T00:00:00"/>
    <n v="-29838132"/>
    <n v="7160"/>
    <x v="24"/>
    <m/>
    <n v="1"/>
    <d v="2022-05-12T00:00:00"/>
    <n v="-29838132"/>
    <s v="CB334"/>
    <n v="0"/>
    <x v="1"/>
    <s v="ok"/>
    <n v="1"/>
    <x v="3"/>
  </r>
  <r>
    <s v="0644"/>
    <n v="-29497525"/>
    <x v="0"/>
    <s v="0644-29497525EGRESO"/>
    <s v="0644-29497525EGRESO1"/>
    <x v="0"/>
    <n v="69800000644"/>
    <n v="698"/>
    <d v="2022-05-20T00:00:00"/>
    <n v="-29497525"/>
    <n v="7160"/>
    <x v="39"/>
    <m/>
    <n v="1"/>
    <d v="2022-05-19T00:00:00"/>
    <n v="-29497525"/>
    <s v="CB419"/>
    <n v="0"/>
    <x v="1"/>
    <s v="ok"/>
    <n v="1"/>
    <x v="0"/>
  </r>
  <r>
    <s v="0644"/>
    <n v="-29391360"/>
    <x v="0"/>
    <s v="0644-29391360EGRESO"/>
    <s v="0644-29391360EGRESO1"/>
    <x v="0"/>
    <n v="69800000644"/>
    <n v="698"/>
    <d v="2022-05-20T00:00:00"/>
    <n v="-29391360"/>
    <n v="7160"/>
    <x v="40"/>
    <m/>
    <n v="1"/>
    <d v="2022-05-19T00:00:00"/>
    <n v="-29391360"/>
    <s v="CB380"/>
    <n v="0"/>
    <x v="1"/>
    <s v="ok"/>
    <n v="1"/>
    <x v="0"/>
  </r>
  <r>
    <s v="0644"/>
    <n v="-28220320"/>
    <x v="0"/>
    <s v="0644-28220320EGRESO"/>
    <s v="0644-28220320EGRESO1"/>
    <x v="4"/>
    <n v="69800000644"/>
    <n v="698"/>
    <d v="2022-05-16T00:00:00"/>
    <n v="-28220320"/>
    <n v="7160"/>
    <x v="41"/>
    <m/>
    <n v="1"/>
    <d v="2022-05-13T00:00:00"/>
    <n v="-28220320"/>
    <s v="CB366"/>
    <n v="0"/>
    <x v="1"/>
    <s v="ok"/>
    <n v="1"/>
    <x v="0"/>
  </r>
  <r>
    <s v="0644"/>
    <n v="-27695040"/>
    <x v="0"/>
    <s v="0644-27695040EGRESO"/>
    <s v="0644-27695040EGRESO1"/>
    <x v="0"/>
    <n v="69800000644"/>
    <n v="698"/>
    <d v="2022-05-16T00:00:00"/>
    <n v="-27695040"/>
    <n v="7160"/>
    <x v="42"/>
    <m/>
    <n v="1"/>
    <d v="2022-05-13T00:00:00"/>
    <n v="-27695040"/>
    <s v="CB355"/>
    <n v="0"/>
    <x v="1"/>
    <s v="ok"/>
    <n v="1"/>
    <x v="0"/>
  </r>
  <r>
    <s v="0644"/>
    <n v="-24705471"/>
    <x v="0"/>
    <s v="0644-24705471EGRESO"/>
    <s v="0644-24705471EGRESO1"/>
    <x v="0"/>
    <n v="69800000644"/>
    <n v="698"/>
    <d v="2022-05-20T00:00:00"/>
    <n v="-24705471"/>
    <n v="7160"/>
    <x v="43"/>
    <m/>
    <n v="1"/>
    <d v="2022-05-19T00:00:00"/>
    <n v="-24705471"/>
    <s v="CB411"/>
    <n v="0"/>
    <x v="1"/>
    <s v="ok"/>
    <n v="1"/>
    <x v="0"/>
  </r>
  <r>
    <s v="0644"/>
    <n v="-23252294"/>
    <x v="0"/>
    <s v="0644-23252294EGRESO"/>
    <s v="0644-23252294EGRESO1"/>
    <x v="0"/>
    <n v="69800000644"/>
    <n v="698"/>
    <d v="2022-05-20T00:00:00"/>
    <n v="-23252294"/>
    <n v="7160"/>
    <x v="44"/>
    <m/>
    <n v="1"/>
    <d v="2022-05-19T00:00:00"/>
    <n v="-23252294"/>
    <s v="CB404"/>
    <n v="0"/>
    <x v="1"/>
    <s v="ok"/>
    <n v="1"/>
    <x v="0"/>
  </r>
  <r>
    <s v="0644"/>
    <n v="-21895178"/>
    <x v="0"/>
    <s v="0644-21895178EGRESO"/>
    <s v="0644-21895178EGRESO1"/>
    <x v="0"/>
    <n v="69800000644"/>
    <n v="698"/>
    <d v="2022-05-16T00:00:00"/>
    <n v="-21895178"/>
    <n v="7160"/>
    <x v="45"/>
    <m/>
    <n v="1"/>
    <d v="2022-05-13T00:00:00"/>
    <n v="-21895178"/>
    <s v="CB360"/>
    <n v="0"/>
    <x v="1"/>
    <s v="ok"/>
    <n v="1"/>
    <x v="0"/>
  </r>
  <r>
    <s v="0644"/>
    <n v="-21462000"/>
    <x v="0"/>
    <s v="0644-21462000EGRESO"/>
    <s v="0644-21462000EGRESO1"/>
    <x v="0"/>
    <n v="69800000644"/>
    <n v="698"/>
    <d v="2022-05-20T00:00:00"/>
    <n v="-21462000"/>
    <n v="7160"/>
    <x v="46"/>
    <m/>
    <n v="1"/>
    <d v="2022-05-19T00:00:00"/>
    <n v="-21462000"/>
    <s v="CB401"/>
    <n v="0"/>
    <x v="1"/>
    <s v="ok"/>
    <n v="1"/>
    <x v="0"/>
  </r>
  <r>
    <s v="0644"/>
    <n v="-20847910"/>
    <x v="0"/>
    <s v="0644-20847910EGRESO"/>
    <s v="0644-20847910EGRESO1"/>
    <x v="11"/>
    <n v="69800000644"/>
    <n v="698"/>
    <d v="2022-05-13T00:00:00"/>
    <n v="-20847910"/>
    <n v="7711"/>
    <x v="47"/>
    <m/>
    <n v="1"/>
    <d v="2022-05-12T00:00:00"/>
    <n v="-20847910"/>
    <s v="CB342"/>
    <n v="0"/>
    <x v="1"/>
    <s v="ok"/>
    <n v="1"/>
    <x v="3"/>
  </r>
  <r>
    <s v="0644"/>
    <n v="-20784609"/>
    <x v="0"/>
    <s v="0644-20784609EGRESO"/>
    <s v="0644-20784609EGRESO1"/>
    <x v="0"/>
    <n v="69800000644"/>
    <n v="698"/>
    <d v="2022-05-09T00:00:00"/>
    <n v="-20784609"/>
    <n v="7160"/>
    <x v="48"/>
    <m/>
    <n v="1"/>
    <d v="2022-05-06T00:00:00"/>
    <n v="-20784609"/>
    <s v="CB312"/>
    <n v="0"/>
    <x v="1"/>
    <s v="ok"/>
    <n v="1"/>
    <x v="3"/>
  </r>
  <r>
    <s v="0644"/>
    <n v="-19324214"/>
    <x v="0"/>
    <s v="0644-19324214EGRESO"/>
    <s v="0644-19324214EGRESO1"/>
    <x v="0"/>
    <n v="69800000644"/>
    <n v="698"/>
    <d v="2022-05-20T00:00:00"/>
    <n v="-19324214"/>
    <n v="7160"/>
    <x v="49"/>
    <m/>
    <n v="1"/>
    <d v="2022-05-20T00:00:00"/>
    <n v="-19324214"/>
    <s v="CB425"/>
    <n v="0"/>
    <x v="1"/>
    <s v="ok"/>
    <n v="1"/>
    <x v="0"/>
  </r>
  <r>
    <s v="0644"/>
    <n v="-18176168"/>
    <x v="0"/>
    <s v="0644-18176168EGRESO"/>
    <s v="0644-18176168EGRESO1"/>
    <x v="0"/>
    <n v="69800000644"/>
    <n v="698"/>
    <d v="2022-05-09T00:00:00"/>
    <n v="-18176168"/>
    <n v="7160"/>
    <x v="50"/>
    <m/>
    <n v="1"/>
    <d v="2022-05-05T00:00:00"/>
    <n v="-18176168"/>
    <s v="CB299"/>
    <n v="0"/>
    <x v="1"/>
    <s v="ok"/>
    <n v="1"/>
    <x v="3"/>
  </r>
  <r>
    <s v="0644"/>
    <n v="-17471978"/>
    <x v="0"/>
    <s v="0644-17471978EGRESO"/>
    <s v="0644-17471978EGRESO1"/>
    <x v="0"/>
    <n v="69800000644"/>
    <n v="698"/>
    <d v="2022-05-07T00:00:00"/>
    <n v="-17471978"/>
    <n v="7160"/>
    <x v="51"/>
    <m/>
    <n v="1"/>
    <d v="2022-05-06T00:00:00"/>
    <n v="-17471978"/>
    <s v="CB318"/>
    <n v="0"/>
    <x v="1"/>
    <s v="ok"/>
    <n v="1"/>
    <x v="2"/>
  </r>
  <r>
    <s v="0644"/>
    <n v="-14671448"/>
    <x v="0"/>
    <s v="0644-14671448EGRESO"/>
    <s v="0644-14671448EGRESO1"/>
    <x v="0"/>
    <n v="69800000644"/>
    <n v="698"/>
    <d v="2022-05-16T00:00:00"/>
    <n v="-14671448"/>
    <n v="7160"/>
    <x v="52"/>
    <m/>
    <n v="1"/>
    <d v="2022-05-13T00:00:00"/>
    <n v="-14671448"/>
    <s v="CB362"/>
    <n v="0"/>
    <x v="1"/>
    <s v="ok"/>
    <n v="1"/>
    <x v="0"/>
  </r>
  <r>
    <s v="0644"/>
    <n v="-14250416"/>
    <x v="0"/>
    <s v="0644-14250416EGRESO"/>
    <s v="0644-14250416EGRESO1"/>
    <x v="0"/>
    <n v="69800000644"/>
    <n v="698"/>
    <d v="2022-05-20T00:00:00"/>
    <n v="-14250416"/>
    <n v="7160"/>
    <x v="53"/>
    <m/>
    <n v="1"/>
    <d v="2022-05-20T00:00:00"/>
    <n v="-14250416"/>
    <s v="CB441"/>
    <n v="0"/>
    <x v="1"/>
    <s v="ok"/>
    <n v="1"/>
    <x v="0"/>
  </r>
  <r>
    <s v="0644"/>
    <n v="-13478998"/>
    <x v="0"/>
    <s v="0644-13478998EGRESO"/>
    <s v="0644-13478998EGRESO1"/>
    <x v="0"/>
    <n v="69800000644"/>
    <n v="698"/>
    <d v="2022-05-20T00:00:00"/>
    <n v="-13478998"/>
    <n v="7160"/>
    <x v="54"/>
    <m/>
    <n v="1"/>
    <d v="2022-05-19T00:00:00"/>
    <n v="-13478998"/>
    <s v="CB414"/>
    <n v="0"/>
    <x v="1"/>
    <s v="ok"/>
    <n v="1"/>
    <x v="0"/>
  </r>
  <r>
    <s v="0644"/>
    <n v="-13432550"/>
    <x v="0"/>
    <s v="0644-13432550EGRESO"/>
    <s v="0644-13432550EGRESO1"/>
    <x v="0"/>
    <n v="69800000644"/>
    <n v="698"/>
    <d v="2022-05-20T00:00:00"/>
    <n v="-13432550"/>
    <n v="7160"/>
    <x v="55"/>
    <m/>
    <n v="1"/>
    <d v="2022-05-19T00:00:00"/>
    <n v="-13432550"/>
    <s v="CB407"/>
    <n v="0"/>
    <x v="1"/>
    <s v="ok"/>
    <n v="1"/>
    <x v="0"/>
  </r>
  <r>
    <s v="0644"/>
    <n v="-13397500"/>
    <x v="0"/>
    <s v="0644-13397500EGRESO"/>
    <s v="0644-13397500EGRESO1"/>
    <x v="0"/>
    <n v="69800000644"/>
    <n v="698"/>
    <d v="2022-05-20T00:00:00"/>
    <n v="-13397500"/>
    <n v="7160"/>
    <x v="56"/>
    <m/>
    <n v="1"/>
    <d v="2022-05-20T00:00:00"/>
    <n v="-13397500"/>
    <s v="CB427"/>
    <n v="0"/>
    <x v="1"/>
    <s v="ok"/>
    <n v="1"/>
    <x v="0"/>
  </r>
  <r>
    <s v="0644"/>
    <n v="-13364646"/>
    <x v="0"/>
    <s v="0644-13364646EGRESO"/>
    <s v="0644-13364646EGRESO1"/>
    <x v="0"/>
    <n v="69800000644"/>
    <n v="698"/>
    <d v="2022-05-20T00:00:00"/>
    <n v="-13364646"/>
    <n v="7160"/>
    <x v="57"/>
    <m/>
    <n v="1"/>
    <d v="2022-05-19T00:00:00"/>
    <n v="-13364646"/>
    <s v="CB396"/>
    <n v="0"/>
    <x v="1"/>
    <s v="ok"/>
    <n v="1"/>
    <x v="0"/>
  </r>
  <r>
    <s v="0644"/>
    <n v="-13100962"/>
    <x v="0"/>
    <s v="0644-13100962EGRESO"/>
    <s v="0644-13100962EGRESO1"/>
    <x v="4"/>
    <n v="69800000644"/>
    <n v="698"/>
    <d v="2022-05-20T00:00:00"/>
    <n v="-13100962"/>
    <n v="7160"/>
    <x v="36"/>
    <m/>
    <n v="1"/>
    <d v="2022-05-20T00:00:00"/>
    <n v="-13100962"/>
    <s v="CB443"/>
    <n v="0"/>
    <x v="1"/>
    <s v="ok"/>
    <n v="1"/>
    <x v="0"/>
  </r>
  <r>
    <s v="0644"/>
    <n v="-12855571"/>
    <x v="0"/>
    <s v="0644-12855571EGRESO"/>
    <s v="0644-12855571EGRESO1"/>
    <x v="0"/>
    <n v="69800000644"/>
    <n v="698"/>
    <d v="2022-05-20T00:00:00"/>
    <n v="-12855571"/>
    <n v="7160"/>
    <x v="58"/>
    <m/>
    <n v="1"/>
    <d v="2022-05-19T00:00:00"/>
    <n v="-12855571"/>
    <s v="CB418"/>
    <n v="0"/>
    <x v="1"/>
    <s v="ok"/>
    <n v="1"/>
    <x v="0"/>
  </r>
  <r>
    <s v="0644"/>
    <n v="-12276782"/>
    <x v="0"/>
    <s v="0644-12276782EGRESO"/>
    <s v="0644-12276782EGRESO1"/>
    <x v="0"/>
    <n v="69800000644"/>
    <n v="698"/>
    <d v="2022-05-16T00:00:00"/>
    <n v="-12276782"/>
    <n v="7160"/>
    <x v="59"/>
    <m/>
    <n v="1"/>
    <d v="2022-05-13T00:00:00"/>
    <n v="-12276782"/>
    <s v="CB368"/>
    <n v="0"/>
    <x v="1"/>
    <s v="ok"/>
    <n v="1"/>
    <x v="0"/>
  </r>
  <r>
    <s v="0644"/>
    <n v="-11926958"/>
    <x v="0"/>
    <s v="0644-11926958EGRESO"/>
    <s v="0644-11926958EGRESO1"/>
    <x v="0"/>
    <n v="69800000644"/>
    <n v="698"/>
    <d v="2022-05-20T00:00:00"/>
    <n v="-11926958"/>
    <n v="7160"/>
    <x v="60"/>
    <m/>
    <n v="1"/>
    <d v="2022-05-19T00:00:00"/>
    <n v="-11926958"/>
    <s v="CB376"/>
    <n v="0"/>
    <x v="1"/>
    <s v="ok"/>
    <n v="1"/>
    <x v="0"/>
  </r>
  <r>
    <s v="0644"/>
    <n v="-11544180.24"/>
    <x v="0"/>
    <s v="0644-11544180,24EGRESO"/>
    <s v="0644-11544180,24EGRESO1"/>
    <x v="12"/>
    <n v="69800000644"/>
    <n v="698"/>
    <d v="2022-05-20T00:00:00"/>
    <n v="-11544180.24"/>
    <n v="3339"/>
    <x v="61"/>
    <m/>
    <n v="1"/>
    <e v="#N/A"/>
    <n v="0"/>
    <e v="#N/A"/>
    <n v="11544180.24"/>
    <x v="0"/>
    <n v="7"/>
    <n v="1"/>
    <x v="0"/>
  </r>
  <r>
    <s v="0644"/>
    <n v="-11484152"/>
    <x v="0"/>
    <s v="0644-11484152EGRESO"/>
    <s v="0644-11484152EGRESO1"/>
    <x v="0"/>
    <n v="69800000644"/>
    <n v="698"/>
    <d v="2022-05-20T00:00:00"/>
    <n v="-11484152"/>
    <n v="7160"/>
    <x v="62"/>
    <m/>
    <n v="1"/>
    <d v="2022-05-19T00:00:00"/>
    <n v="-11484152"/>
    <s v="CB409"/>
    <n v="0"/>
    <x v="1"/>
    <s v="ok"/>
    <n v="1"/>
    <x v="0"/>
  </r>
  <r>
    <s v="0644"/>
    <n v="-11347272"/>
    <x v="0"/>
    <s v="0644-11347272EGRESO"/>
    <s v="0644-11347272EGRESO1"/>
    <x v="2"/>
    <n v="69800000644"/>
    <n v="698"/>
    <d v="2022-05-06T00:00:00"/>
    <n v="-11347272"/>
    <n v="7160"/>
    <x v="63"/>
    <m/>
    <n v="1"/>
    <d v="2022-05-05T00:00:00"/>
    <n v="-11347272"/>
    <s v="CB304"/>
    <n v="0"/>
    <x v="1"/>
    <s v="ok"/>
    <n v="1"/>
    <x v="2"/>
  </r>
  <r>
    <s v="0644"/>
    <n v="-6268552"/>
    <x v="0"/>
    <s v="0644-6268552EGRESO"/>
    <s v="0644-6268552EGRESO1"/>
    <x v="10"/>
    <n v="69800000644"/>
    <n v="698"/>
    <d v="2022-05-06T00:00:00"/>
    <n v="-6268552"/>
    <n v="7177"/>
    <x v="64"/>
    <m/>
    <n v="1"/>
    <e v="#N/A"/>
    <n v="0"/>
    <e v="#N/A"/>
    <n v="6268552"/>
    <x v="0"/>
    <n v="21"/>
    <n v="1"/>
    <x v="2"/>
  </r>
  <r>
    <s v="0644"/>
    <n v="-10726872"/>
    <x v="0"/>
    <s v="0644-10726872EGRESO"/>
    <s v="0644-10726872EGRESO1"/>
    <x v="4"/>
    <n v="69800000644"/>
    <n v="698"/>
    <d v="2022-05-16T00:00:00"/>
    <n v="-10726872"/>
    <n v="7160"/>
    <x v="65"/>
    <m/>
    <n v="1"/>
    <d v="2022-05-13T00:00:00"/>
    <n v="-10726872"/>
    <s v="CB371"/>
    <n v="0"/>
    <x v="1"/>
    <s v="ok"/>
    <n v="1"/>
    <x v="0"/>
  </r>
  <r>
    <s v="0644"/>
    <n v="-9679748"/>
    <x v="0"/>
    <s v="0644-9679748EGRESO"/>
    <s v="0644-9679748EGRESO1"/>
    <x v="0"/>
    <n v="69800000644"/>
    <n v="698"/>
    <d v="2022-05-06T00:00:00"/>
    <n v="-9679748"/>
    <n v="7493"/>
    <x v="66"/>
    <m/>
    <n v="1"/>
    <d v="2022-05-12T00:00:00"/>
    <n v="-9679748"/>
    <s v="CB347"/>
    <n v="0"/>
    <x v="1"/>
    <s v="ok"/>
    <n v="1"/>
    <x v="2"/>
  </r>
  <r>
    <s v="0644"/>
    <n v="-9625579"/>
    <x v="0"/>
    <s v="0644-9625579EGRESO"/>
    <s v="0644-9625579EGRESO1"/>
    <x v="0"/>
    <n v="69800000644"/>
    <n v="698"/>
    <d v="2022-05-20T00:00:00"/>
    <n v="-9625579"/>
    <n v="7160"/>
    <x v="67"/>
    <m/>
    <n v="1"/>
    <d v="2022-05-20T00:00:00"/>
    <n v="-9625579"/>
    <s v="CB437"/>
    <n v="0"/>
    <x v="1"/>
    <s v="ok"/>
    <n v="1"/>
    <x v="0"/>
  </r>
  <r>
    <s v="0644"/>
    <n v="-9521839"/>
    <x v="0"/>
    <s v="0644-9521839EGRESO"/>
    <s v="0644-9521839EGRESO1"/>
    <x v="0"/>
    <n v="69800000644"/>
    <n v="698"/>
    <d v="2022-05-20T00:00:00"/>
    <n v="-9521839"/>
    <n v="7160"/>
    <x v="68"/>
    <m/>
    <n v="1"/>
    <d v="2022-05-20T00:00:00"/>
    <n v="-9521839"/>
    <s v="CB436"/>
    <n v="0"/>
    <x v="1"/>
    <s v="ok"/>
    <n v="1"/>
    <x v="0"/>
  </r>
  <r>
    <s v="0644"/>
    <n v="-9475237"/>
    <x v="0"/>
    <s v="0644-9475237EGRESO"/>
    <s v="0644-9475237EGRESO1"/>
    <x v="11"/>
    <n v="69800000644"/>
    <n v="698"/>
    <d v="2022-05-05T00:00:00"/>
    <n v="-9475237"/>
    <n v="7711"/>
    <x v="69"/>
    <m/>
    <n v="1"/>
    <d v="2022-05-05T00:00:00"/>
    <n v="-9475237"/>
    <s v="CB277"/>
    <n v="0"/>
    <x v="1"/>
    <s v="ok"/>
    <n v="1"/>
    <x v="2"/>
  </r>
  <r>
    <s v="0644"/>
    <n v="-9330000"/>
    <x v="0"/>
    <s v="0644-9330000EGRESO"/>
    <s v="0644-9330000EGRESO1"/>
    <x v="0"/>
    <n v="69800000644"/>
    <n v="698"/>
    <d v="2022-05-05T00:00:00"/>
    <n v="-9330000"/>
    <n v="1021"/>
    <x v="70"/>
    <m/>
    <n v="1"/>
    <d v="2022-05-05T00:00:00"/>
    <n v="-9330000"/>
    <s v="CB274"/>
    <n v="0"/>
    <x v="1"/>
    <s v="ok"/>
    <n v="1"/>
    <x v="2"/>
  </r>
  <r>
    <s v="0644"/>
    <n v="-9067500"/>
    <x v="0"/>
    <s v="0644-9067500EGRESO"/>
    <s v="0644-9067500EGRESO1"/>
    <x v="0"/>
    <n v="69800000644"/>
    <n v="698"/>
    <d v="2022-05-20T00:00:00"/>
    <n v="-9067500"/>
    <n v="7160"/>
    <x v="71"/>
    <m/>
    <n v="1"/>
    <d v="2022-05-19T00:00:00"/>
    <n v="-9067500"/>
    <s v="CB402"/>
    <n v="0"/>
    <x v="1"/>
    <s v="ok"/>
    <n v="1"/>
    <x v="0"/>
  </r>
  <r>
    <s v="0644"/>
    <n v="-8988334"/>
    <x v="0"/>
    <s v="0644-8988334EGRESO"/>
    <s v="0644-8988334EGRESO1"/>
    <x v="0"/>
    <n v="69800000644"/>
    <n v="698"/>
    <d v="2022-05-14T00:00:00"/>
    <n v="-8988334"/>
    <n v="7160"/>
    <x v="72"/>
    <m/>
    <n v="1"/>
    <d v="2022-05-13T00:00:00"/>
    <n v="-8988334"/>
    <s v="CB365"/>
    <n v="0"/>
    <x v="1"/>
    <s v="ok"/>
    <n v="1"/>
    <x v="3"/>
  </r>
  <r>
    <s v="0644"/>
    <n v="-8903400"/>
    <x v="0"/>
    <s v="0644-8903400EGRESO"/>
    <s v="0644-8903400EGRESO1"/>
    <x v="0"/>
    <n v="69800000644"/>
    <n v="698"/>
    <d v="2022-05-20T00:00:00"/>
    <n v="-8903400"/>
    <n v="7160"/>
    <x v="73"/>
    <m/>
    <n v="1"/>
    <d v="2022-05-20T00:00:00"/>
    <n v="-8903400"/>
    <s v="CB451"/>
    <n v="0"/>
    <x v="1"/>
    <s v="ok"/>
    <n v="1"/>
    <x v="0"/>
  </r>
  <r>
    <s v="0644"/>
    <n v="-8203388"/>
    <x v="0"/>
    <s v="0644-8203388EGRESO"/>
    <s v="0644-8203388EGRESO1"/>
    <x v="0"/>
    <n v="69800000644"/>
    <n v="698"/>
    <d v="2022-05-07T00:00:00"/>
    <n v="-8203388"/>
    <n v="7160"/>
    <x v="15"/>
    <m/>
    <n v="1"/>
    <d v="2022-05-06T00:00:00"/>
    <n v="-8203388"/>
    <s v="CB319"/>
    <n v="0"/>
    <x v="1"/>
    <s v="ok"/>
    <n v="1"/>
    <x v="2"/>
  </r>
  <r>
    <s v="0644"/>
    <n v="-8048250"/>
    <x v="0"/>
    <s v="0644-8048250EGRESO"/>
    <s v="0644-8048250EGRESO1"/>
    <x v="0"/>
    <n v="69800000644"/>
    <n v="698"/>
    <d v="2022-05-20T00:00:00"/>
    <n v="-8048250"/>
    <n v="7160"/>
    <x v="74"/>
    <m/>
    <n v="1"/>
    <d v="2022-05-20T00:00:00"/>
    <n v="-8048250"/>
    <s v="CB446"/>
    <n v="0"/>
    <x v="1"/>
    <s v="ok"/>
    <n v="1"/>
    <x v="0"/>
  </r>
  <r>
    <s v="0644"/>
    <n v="-7971555"/>
    <x v="0"/>
    <s v="0644-7971555EGRESO"/>
    <s v="0644-7971555EGRESO1"/>
    <x v="0"/>
    <n v="69800000644"/>
    <n v="698"/>
    <d v="2022-05-16T00:00:00"/>
    <n v="-7971555"/>
    <n v="7160"/>
    <x v="75"/>
    <m/>
    <n v="1"/>
    <d v="2022-05-13T00:00:00"/>
    <n v="-7971555"/>
    <s v="CB363"/>
    <n v="0"/>
    <x v="1"/>
    <s v="ok"/>
    <n v="1"/>
    <x v="0"/>
  </r>
  <r>
    <s v="0644"/>
    <n v="-7719734"/>
    <x v="0"/>
    <s v="0644-7719734EGRESO"/>
    <s v="0644-7719734EGRESO1"/>
    <x v="0"/>
    <n v="69800000644"/>
    <n v="698"/>
    <d v="2022-05-20T00:00:00"/>
    <n v="-7719734"/>
    <n v="7160"/>
    <x v="76"/>
    <m/>
    <n v="1"/>
    <d v="2022-05-20T00:00:00"/>
    <n v="-7719734"/>
    <s v="CB440"/>
    <n v="0"/>
    <x v="1"/>
    <s v="ok"/>
    <n v="1"/>
    <x v="0"/>
  </r>
  <r>
    <s v="0644"/>
    <n v="-7297181"/>
    <x v="0"/>
    <s v="0644-7297181EGRESO"/>
    <s v="0644-7297181EGRESO1"/>
    <x v="0"/>
    <n v="69800000644"/>
    <n v="698"/>
    <d v="2022-05-20T00:00:00"/>
    <n v="-7297181"/>
    <n v="7160"/>
    <x v="77"/>
    <m/>
    <n v="1"/>
    <d v="2022-05-19T00:00:00"/>
    <n v="-7297181"/>
    <s v="CB417"/>
    <n v="0"/>
    <x v="1"/>
    <s v="ok"/>
    <n v="1"/>
    <x v="0"/>
  </r>
  <r>
    <s v="0644"/>
    <n v="-7203447"/>
    <x v="0"/>
    <s v="0644-7203447EGRESO"/>
    <s v="0644-7203447EGRESO1"/>
    <x v="0"/>
    <n v="69800000644"/>
    <n v="698"/>
    <d v="2022-05-06T00:00:00"/>
    <n v="-7203447"/>
    <n v="7493"/>
    <x v="78"/>
    <m/>
    <n v="1"/>
    <d v="2022-05-12T00:00:00"/>
    <n v="-7203447"/>
    <s v="CB346"/>
    <n v="0"/>
    <x v="1"/>
    <s v="ok"/>
    <n v="1"/>
    <x v="2"/>
  </r>
  <r>
    <s v="0644"/>
    <n v="-6657601"/>
    <x v="0"/>
    <s v="0644-6657601EGRESO"/>
    <s v="0644-6657601EGRESO1"/>
    <x v="0"/>
    <n v="69800000644"/>
    <n v="698"/>
    <d v="2022-05-06T00:00:00"/>
    <n v="-6657601"/>
    <n v="7160"/>
    <x v="79"/>
    <m/>
    <n v="1"/>
    <d v="2022-05-05T00:00:00"/>
    <n v="-6657601"/>
    <s v="CB290"/>
    <n v="0"/>
    <x v="1"/>
    <s v="ok"/>
    <n v="1"/>
    <x v="2"/>
  </r>
  <r>
    <s v="0644"/>
    <n v="-6426000"/>
    <x v="0"/>
    <s v="0644-6426000EGRESO"/>
    <s v="0644-6426000EGRESO1"/>
    <x v="0"/>
    <n v="69800000644"/>
    <n v="698"/>
    <d v="2022-05-20T00:00:00"/>
    <n v="-6426000"/>
    <n v="7160"/>
    <x v="80"/>
    <m/>
    <n v="1"/>
    <d v="2022-05-20T00:00:00"/>
    <n v="-6426000"/>
    <s v="CB434"/>
    <n v="0"/>
    <x v="1"/>
    <s v="ok"/>
    <n v="1"/>
    <x v="0"/>
  </r>
  <r>
    <s v="0644"/>
    <n v="-5375586"/>
    <x v="0"/>
    <s v="0644-5375586EGRESO"/>
    <s v="0644-5375586EGRESO1"/>
    <x v="10"/>
    <n v="69800000644"/>
    <n v="698"/>
    <d v="2022-05-06T00:00:00"/>
    <n v="-5375586"/>
    <n v="7177"/>
    <x v="81"/>
    <m/>
    <n v="1"/>
    <e v="#N/A"/>
    <n v="0"/>
    <e v="#N/A"/>
    <n v="5375586"/>
    <x v="0"/>
    <n v="21"/>
    <n v="1"/>
    <x v="2"/>
  </r>
  <r>
    <s v="0644"/>
    <n v="-5913138"/>
    <x v="0"/>
    <s v="0644-5913138EGRESO"/>
    <s v="0644-5913138EGRESO1"/>
    <x v="0"/>
    <n v="69800000644"/>
    <n v="698"/>
    <d v="2022-05-20T00:00:00"/>
    <n v="-5913138"/>
    <n v="7160"/>
    <x v="82"/>
    <m/>
    <n v="1"/>
    <d v="2022-05-20T00:00:00"/>
    <n v="-5913138"/>
    <s v="CB428"/>
    <n v="0"/>
    <x v="1"/>
    <s v="ok"/>
    <n v="1"/>
    <x v="0"/>
  </r>
  <r>
    <s v="0644"/>
    <n v="-5721342"/>
    <x v="0"/>
    <s v="0644-5721342EGRESO"/>
    <s v="0644-5721342EGRESO1"/>
    <x v="0"/>
    <n v="69800000644"/>
    <n v="698"/>
    <d v="2022-05-20T00:00:00"/>
    <n v="-5721342"/>
    <n v="7160"/>
    <x v="83"/>
    <m/>
    <n v="1"/>
    <d v="2022-05-19T00:00:00"/>
    <n v="-5721342"/>
    <s v="CB377"/>
    <n v="0"/>
    <x v="1"/>
    <s v="ok"/>
    <n v="1"/>
    <x v="0"/>
  </r>
  <r>
    <s v="0644"/>
    <n v="-5704024"/>
    <x v="0"/>
    <s v="0644-5704024EGRESO"/>
    <s v="0644-5704024EGRESO1"/>
    <x v="4"/>
    <n v="69800000644"/>
    <n v="698"/>
    <d v="2022-05-20T00:00:00"/>
    <n v="-5704024"/>
    <n v="7160"/>
    <x v="84"/>
    <m/>
    <n v="1"/>
    <d v="2022-05-19T00:00:00"/>
    <n v="-5704024"/>
    <s v="CB390"/>
    <n v="0"/>
    <x v="1"/>
    <s v="ok"/>
    <n v="1"/>
    <x v="0"/>
  </r>
  <r>
    <s v="0644"/>
    <n v="-5576835"/>
    <x v="0"/>
    <s v="0644-5576835EGRESO"/>
    <s v="0644-5576835EGRESO1"/>
    <x v="0"/>
    <n v="69800000644"/>
    <n v="698"/>
    <d v="2022-05-20T00:00:00"/>
    <n v="-5576835"/>
    <n v="7160"/>
    <x v="85"/>
    <m/>
    <n v="1"/>
    <d v="2022-05-19T00:00:00"/>
    <n v="-5576835"/>
    <s v="CB413"/>
    <n v="0"/>
    <x v="1"/>
    <s v="ok"/>
    <n v="1"/>
    <x v="0"/>
  </r>
  <r>
    <s v="0644"/>
    <n v="-3912686"/>
    <x v="0"/>
    <s v="0644-3912686EGRESO"/>
    <s v="0644-3912686EGRESO1"/>
    <x v="10"/>
    <n v="69800000644"/>
    <n v="698"/>
    <d v="2022-05-06T00:00:00"/>
    <n v="-3912686"/>
    <n v="7177"/>
    <x v="86"/>
    <m/>
    <n v="1"/>
    <e v="#N/A"/>
    <n v="0"/>
    <e v="#N/A"/>
    <n v="3912686"/>
    <x v="0"/>
    <n v="21"/>
    <n v="1"/>
    <x v="2"/>
  </r>
  <r>
    <s v="0644"/>
    <n v="-3618363"/>
    <x v="0"/>
    <s v="0644-3618363EGRESO"/>
    <s v="0644-3618363EGRESO1"/>
    <x v="10"/>
    <n v="69800000644"/>
    <n v="698"/>
    <d v="2022-05-06T00:00:00"/>
    <n v="-3618363"/>
    <n v="7177"/>
    <x v="87"/>
    <m/>
    <n v="1"/>
    <e v="#N/A"/>
    <n v="0"/>
    <e v="#N/A"/>
    <n v="3618363"/>
    <x v="0"/>
    <n v="21"/>
    <n v="1"/>
    <x v="2"/>
  </r>
  <r>
    <s v="0644"/>
    <n v="-5224816"/>
    <x v="0"/>
    <s v="0644-5224816EGRESO"/>
    <s v="0644-5224816EGRESO1"/>
    <x v="0"/>
    <n v="69800000644"/>
    <n v="698"/>
    <d v="2022-05-20T00:00:00"/>
    <n v="-5224816"/>
    <n v="7160"/>
    <x v="88"/>
    <m/>
    <n v="1"/>
    <d v="2022-05-19T00:00:00"/>
    <n v="-5224816"/>
    <s v="CB378"/>
    <n v="0"/>
    <x v="1"/>
    <s v="ok"/>
    <n v="1"/>
    <x v="0"/>
  </r>
  <r>
    <s v="0644"/>
    <n v="-5198252"/>
    <x v="0"/>
    <s v="0644-5198252EGRESO"/>
    <s v="0644-5198252EGRESO1"/>
    <x v="0"/>
    <n v="69800000644"/>
    <n v="698"/>
    <d v="2022-05-06T00:00:00"/>
    <n v="-5198252"/>
    <n v="7160"/>
    <x v="89"/>
    <m/>
    <n v="1"/>
    <d v="2022-05-05T00:00:00"/>
    <n v="-5198252"/>
    <s v="CB284"/>
    <n v="0"/>
    <x v="1"/>
    <s v="ok"/>
    <n v="1"/>
    <x v="2"/>
  </r>
  <r>
    <s v="0644"/>
    <n v="-5056653"/>
    <x v="0"/>
    <s v="0644-5056653EGRESO"/>
    <s v="0644-5056653EGRESO1"/>
    <x v="4"/>
    <n v="69800000644"/>
    <n v="698"/>
    <d v="2022-05-16T00:00:00"/>
    <n v="-5056653"/>
    <n v="7160"/>
    <x v="90"/>
    <m/>
    <n v="1"/>
    <d v="2022-05-13T00:00:00"/>
    <n v="-5056653"/>
    <s v="CB361"/>
    <n v="0"/>
    <x v="1"/>
    <s v="ok"/>
    <n v="1"/>
    <x v="0"/>
  </r>
  <r>
    <s v="0644"/>
    <n v="-4894222"/>
    <x v="0"/>
    <s v="0644-4894222EGRESO"/>
    <s v="0644-4894222EGRESO1"/>
    <x v="0"/>
    <n v="69800000644"/>
    <n v="698"/>
    <d v="2022-05-05T00:00:00"/>
    <n v="-4894222"/>
    <n v="7160"/>
    <x v="88"/>
    <m/>
    <n v="1"/>
    <d v="2022-05-05T00:00:00"/>
    <n v="-4894222"/>
    <s v="CB276"/>
    <n v="0"/>
    <x v="1"/>
    <s v="ok"/>
    <n v="1"/>
    <x v="2"/>
  </r>
  <r>
    <s v="0644"/>
    <n v="-2484741"/>
    <x v="0"/>
    <s v="0644-2484741EGRESO"/>
    <s v="0644-2484741EGRESO1"/>
    <x v="10"/>
    <n v="69800000644"/>
    <n v="698"/>
    <d v="2022-05-06T00:00:00"/>
    <n v="-2484741"/>
    <n v="7177"/>
    <x v="91"/>
    <m/>
    <n v="1"/>
    <e v="#N/A"/>
    <n v="0"/>
    <e v="#N/A"/>
    <n v="2484741"/>
    <x v="0"/>
    <n v="21"/>
    <n v="1"/>
    <x v="2"/>
  </r>
  <r>
    <s v="0644"/>
    <n v="-4593426"/>
    <x v="0"/>
    <s v="0644-4593426EGRESO"/>
    <s v="0644-4593426EGRESO1"/>
    <x v="0"/>
    <n v="69800000644"/>
    <n v="698"/>
    <d v="2022-05-16T00:00:00"/>
    <n v="-4593426"/>
    <n v="7160"/>
    <x v="92"/>
    <m/>
    <n v="1"/>
    <d v="2022-05-13T00:00:00"/>
    <n v="-4593426"/>
    <s v="CB364"/>
    <n v="0"/>
    <x v="1"/>
    <s v="ok"/>
    <n v="1"/>
    <x v="0"/>
  </r>
  <r>
    <s v="0644"/>
    <n v="-4500000"/>
    <x v="0"/>
    <s v="0644-4500000EGRESO"/>
    <s v="0644-4500000EGRESO1"/>
    <x v="0"/>
    <n v="69800000644"/>
    <n v="698"/>
    <d v="2022-05-20T00:00:00"/>
    <n v="-4500000"/>
    <n v="7160"/>
    <x v="93"/>
    <m/>
    <n v="1"/>
    <d v="2022-05-19T00:00:00"/>
    <n v="-4500000"/>
    <s v="CB399"/>
    <n v="0"/>
    <x v="1"/>
    <s v="ok"/>
    <n v="1"/>
    <x v="0"/>
  </r>
  <r>
    <s v="0644"/>
    <n v="-4264590"/>
    <x v="0"/>
    <s v="0644-4264590EGRESO"/>
    <s v="0644-4264590EGRESO1"/>
    <x v="0"/>
    <n v="69800000644"/>
    <n v="698"/>
    <d v="2022-05-20T00:00:00"/>
    <n v="-4264590"/>
    <n v="7160"/>
    <x v="94"/>
    <m/>
    <n v="1"/>
    <d v="2022-05-20T00:00:00"/>
    <n v="-4264590"/>
    <s v="CB426"/>
    <n v="0"/>
    <x v="1"/>
    <s v="ok"/>
    <n v="1"/>
    <x v="0"/>
  </r>
  <r>
    <s v="0644"/>
    <n v="-4227400"/>
    <x v="0"/>
    <s v="0644-4227400EGRESO"/>
    <s v="0644-4227400EGRESO1"/>
    <x v="0"/>
    <n v="69800000644"/>
    <n v="698"/>
    <d v="2022-05-07T00:00:00"/>
    <n v="-4227400"/>
    <n v="7160"/>
    <x v="95"/>
    <m/>
    <n v="1"/>
    <d v="2022-05-06T00:00:00"/>
    <n v="-4227400"/>
    <s v="CB316"/>
    <n v="0"/>
    <x v="1"/>
    <s v="ok"/>
    <n v="1"/>
    <x v="2"/>
  </r>
  <r>
    <s v="0644"/>
    <n v="-4164035"/>
    <x v="0"/>
    <s v="0644-4164035EGRESO"/>
    <s v="0644-4164035EGRESO1"/>
    <x v="0"/>
    <n v="69800000644"/>
    <n v="698"/>
    <d v="2022-05-14T00:00:00"/>
    <n v="-4164035"/>
    <n v="7160"/>
    <x v="96"/>
    <m/>
    <n v="1"/>
    <d v="2022-05-13T00:00:00"/>
    <n v="-4164035"/>
    <s v="CB357"/>
    <n v="0"/>
    <x v="1"/>
    <s v="ok"/>
    <n v="1"/>
    <x v="3"/>
  </r>
  <r>
    <s v="0644"/>
    <n v="-4100640"/>
    <x v="0"/>
    <s v="0644-4100640EGRESO"/>
    <s v="0644-4100640EGRESO1"/>
    <x v="0"/>
    <n v="69800000644"/>
    <n v="698"/>
    <d v="2022-05-04T00:00:00"/>
    <n v="-4100640"/>
    <n v="7160"/>
    <x v="97"/>
    <m/>
    <n v="1"/>
    <d v="2022-05-11T00:00:00"/>
    <n v="-4100640"/>
    <s v="CB332"/>
    <n v="0"/>
    <x v="1"/>
    <s v="ok"/>
    <n v="1"/>
    <x v="2"/>
  </r>
  <r>
    <s v="0644"/>
    <n v="-4046000"/>
    <x v="0"/>
    <s v="0644-4046000EGRESO"/>
    <s v="0644-4046000EGRESO1"/>
    <x v="0"/>
    <n v="69800000644"/>
    <n v="698"/>
    <d v="2022-05-20T00:00:00"/>
    <n v="-4046000"/>
    <n v="7160"/>
    <x v="98"/>
    <m/>
    <n v="1"/>
    <d v="2022-05-20T00:00:00"/>
    <n v="-4046000"/>
    <s v="CB452"/>
    <n v="0"/>
    <x v="1"/>
    <s v="ok"/>
    <n v="1"/>
    <x v="0"/>
  </r>
  <r>
    <s v="0644"/>
    <n v="-2342144"/>
    <x v="0"/>
    <s v="0644-2342144EGRESO"/>
    <s v="0644-2342144EGRESO1"/>
    <x v="10"/>
    <n v="69800000644"/>
    <n v="698"/>
    <d v="2022-05-06T00:00:00"/>
    <n v="-2342144"/>
    <n v="7177"/>
    <x v="99"/>
    <m/>
    <n v="1"/>
    <e v="#N/A"/>
    <n v="0"/>
    <e v="#N/A"/>
    <n v="2342144"/>
    <x v="0"/>
    <n v="21"/>
    <n v="1"/>
    <x v="2"/>
  </r>
  <r>
    <s v="0644"/>
    <n v="-2242166"/>
    <x v="0"/>
    <s v="0644-2242166EGRESO"/>
    <s v="0644-2242166EGRESO1"/>
    <x v="10"/>
    <n v="69800000644"/>
    <n v="698"/>
    <d v="2022-05-06T00:00:00"/>
    <n v="-2242166"/>
    <n v="7177"/>
    <x v="100"/>
    <m/>
    <n v="1"/>
    <e v="#N/A"/>
    <n v="0"/>
    <e v="#N/A"/>
    <n v="2242166"/>
    <x v="0"/>
    <n v="21"/>
    <n v="1"/>
    <x v="2"/>
  </r>
  <r>
    <s v="0644"/>
    <n v="-3878248.06"/>
    <x v="0"/>
    <s v="0644-3878248,06EGRESO"/>
    <s v="0644-3878248,06EGRESO1"/>
    <x v="12"/>
    <n v="69800000644"/>
    <n v="698"/>
    <d v="2022-05-09T00:00:00"/>
    <n v="-3878248.06"/>
    <n v="3339"/>
    <x v="61"/>
    <m/>
    <n v="1"/>
    <e v="#N/A"/>
    <n v="0"/>
    <e v="#N/A"/>
    <n v="3878248.06"/>
    <x v="0"/>
    <n v="18"/>
    <n v="1"/>
    <x v="3"/>
  </r>
  <r>
    <s v="0644"/>
    <n v="-3739256"/>
    <x v="0"/>
    <s v="0644-3739256EGRESO"/>
    <s v="0644-3739256EGRESO1"/>
    <x v="0"/>
    <n v="69800000644"/>
    <n v="698"/>
    <d v="2022-05-06T00:00:00"/>
    <n v="-3739256"/>
    <n v="7160"/>
    <x v="101"/>
    <m/>
    <n v="1"/>
    <d v="2022-05-05T00:00:00"/>
    <n v="-3739256"/>
    <s v="CB291"/>
    <n v="0"/>
    <x v="1"/>
    <s v="ok"/>
    <n v="1"/>
    <x v="2"/>
  </r>
  <r>
    <s v="0644"/>
    <n v="-3733179"/>
    <x v="0"/>
    <s v="0644-3733179EGRESO"/>
    <s v="0644-3733179EGRESO1"/>
    <x v="0"/>
    <n v="69800000644"/>
    <n v="698"/>
    <d v="2022-05-20T00:00:00"/>
    <n v="-3733179"/>
    <n v="7160"/>
    <x v="102"/>
    <m/>
    <n v="1"/>
    <d v="2022-05-19T00:00:00"/>
    <n v="-3733179"/>
    <s v="CB394"/>
    <n v="0"/>
    <x v="1"/>
    <s v="ok"/>
    <n v="1"/>
    <x v="0"/>
  </r>
  <r>
    <s v="0644"/>
    <n v="-2050146"/>
    <x v="0"/>
    <s v="0644-2050146EGRESO"/>
    <s v="0644-2050146EGRESO1"/>
    <x v="10"/>
    <n v="69800000644"/>
    <n v="698"/>
    <d v="2022-05-06T00:00:00"/>
    <n v="-2050146"/>
    <n v="7177"/>
    <x v="103"/>
    <m/>
    <n v="1"/>
    <e v="#N/A"/>
    <n v="0"/>
    <e v="#N/A"/>
    <n v="2050146"/>
    <x v="0"/>
    <n v="21"/>
    <n v="1"/>
    <x v="2"/>
  </r>
  <r>
    <s v="0644"/>
    <n v="-3591872"/>
    <x v="0"/>
    <s v="0644-3591872EGRESO"/>
    <s v="0644-3591872EGRESO1"/>
    <x v="0"/>
    <n v="69800000644"/>
    <n v="698"/>
    <d v="2022-05-20T00:00:00"/>
    <n v="-3591872"/>
    <n v="7160"/>
    <x v="104"/>
    <m/>
    <n v="1"/>
    <d v="2022-05-19T00:00:00"/>
    <n v="-3591872"/>
    <s v="CB388"/>
    <n v="0"/>
    <x v="1"/>
    <s v="ok"/>
    <n v="1"/>
    <x v="0"/>
  </r>
  <r>
    <s v="0644"/>
    <n v="-3491505"/>
    <x v="0"/>
    <s v="0644-3491505EGRESO"/>
    <s v="0644-3491505EGRESO1"/>
    <x v="0"/>
    <n v="69800000644"/>
    <n v="698"/>
    <d v="2022-05-20T00:00:00"/>
    <n v="-3491505"/>
    <n v="7160"/>
    <x v="105"/>
    <m/>
    <n v="1"/>
    <d v="2022-05-19T00:00:00"/>
    <n v="-3491505"/>
    <s v="CB379"/>
    <n v="0"/>
    <x v="1"/>
    <s v="ok"/>
    <n v="1"/>
    <x v="0"/>
  </r>
  <r>
    <s v="0644"/>
    <n v="-3446103"/>
    <x v="0"/>
    <s v="0644-3446103EGRESO"/>
    <s v="0644-3446103EGRESO1"/>
    <x v="0"/>
    <n v="69800000644"/>
    <n v="698"/>
    <d v="2022-05-13T00:00:00"/>
    <n v="-3446103"/>
    <n v="7160"/>
    <x v="106"/>
    <m/>
    <n v="1"/>
    <d v="2022-05-12T00:00:00"/>
    <n v="-3446103"/>
    <s v="CB333"/>
    <n v="0"/>
    <x v="1"/>
    <s v="ok"/>
    <n v="1"/>
    <x v="3"/>
  </r>
  <r>
    <s v="0644"/>
    <n v="-3343690"/>
    <x v="0"/>
    <s v="0644-3343690EGRESO"/>
    <s v="0644-3343690EGRESO1"/>
    <x v="0"/>
    <n v="69800000644"/>
    <n v="698"/>
    <d v="2022-05-06T00:00:00"/>
    <n v="-3343690"/>
    <n v="7160"/>
    <x v="107"/>
    <m/>
    <n v="1"/>
    <d v="2022-05-05T00:00:00"/>
    <n v="-3343690"/>
    <s v="CB288"/>
    <n v="0"/>
    <x v="1"/>
    <s v="ok"/>
    <n v="1"/>
    <x v="2"/>
  </r>
  <r>
    <s v="0644"/>
    <n v="-3328244.27"/>
    <x v="0"/>
    <s v="0644-3328244,27EGRESO"/>
    <s v="0644-3328244,27EGRESO1"/>
    <x v="12"/>
    <n v="69800000644"/>
    <n v="698"/>
    <d v="2022-05-24T00:00:00"/>
    <n v="-3328244.27"/>
    <n v="3339"/>
    <x v="61"/>
    <m/>
    <n v="1"/>
    <e v="#N/A"/>
    <n v="0"/>
    <e v="#N/A"/>
    <n v="3328244.27"/>
    <x v="0"/>
    <n v="3"/>
    <n v="1"/>
    <x v="1"/>
  </r>
  <r>
    <s v="0644"/>
    <n v="-3223755.71"/>
    <x v="0"/>
    <s v="0644-3223755,71EGRESO"/>
    <s v="0644-3223755,71EGRESO1"/>
    <x v="12"/>
    <n v="69800000644"/>
    <n v="698"/>
    <d v="2022-05-19T00:00:00"/>
    <n v="-3223755.71"/>
    <n v="3339"/>
    <x v="61"/>
    <m/>
    <n v="1"/>
    <e v="#N/A"/>
    <n v="0"/>
    <e v="#N/A"/>
    <n v="3223755.71"/>
    <x v="0"/>
    <n v="8"/>
    <n v="1"/>
    <x v="0"/>
  </r>
  <r>
    <s v="0644"/>
    <n v="-3209602.74"/>
    <x v="0"/>
    <s v="0644-3209602,74EGRESO"/>
    <s v="0644-3209602,74EGRESO1"/>
    <x v="12"/>
    <n v="69800000644"/>
    <n v="698"/>
    <d v="2022-05-04T00:00:00"/>
    <n v="-3209602.74"/>
    <n v="3339"/>
    <x v="61"/>
    <m/>
    <n v="1"/>
    <e v="#N/A"/>
    <n v="0"/>
    <e v="#N/A"/>
    <n v="3209602.74"/>
    <x v="0"/>
    <n v="23"/>
    <n v="1"/>
    <x v="2"/>
  </r>
  <r>
    <s v="0644"/>
    <n v="-3208035"/>
    <x v="0"/>
    <s v="0644-3208035EGRESO"/>
    <s v="0644-3208035EGRESO1"/>
    <x v="0"/>
    <n v="69800000644"/>
    <n v="698"/>
    <d v="2022-05-06T00:00:00"/>
    <n v="-3208035"/>
    <n v="7160"/>
    <x v="108"/>
    <m/>
    <n v="1"/>
    <d v="2022-05-05T00:00:00"/>
    <n v="-3208035"/>
    <s v="CB300"/>
    <n v="0"/>
    <x v="1"/>
    <s v="ok"/>
    <n v="1"/>
    <x v="2"/>
  </r>
  <r>
    <s v="0644"/>
    <n v="-3205224"/>
    <x v="0"/>
    <s v="0644-3205224EGRESO"/>
    <s v="0644-3205224EGRESO1"/>
    <x v="0"/>
    <n v="69800000644"/>
    <n v="698"/>
    <d v="2022-05-20T00:00:00"/>
    <n v="-3205224"/>
    <n v="7160"/>
    <x v="109"/>
    <m/>
    <n v="1"/>
    <d v="2022-05-06T00:00:00"/>
    <n v="-3205224"/>
    <s v="CB320"/>
    <n v="0"/>
    <x v="1"/>
    <s v="ok"/>
    <n v="1"/>
    <x v="0"/>
  </r>
  <r>
    <s v="0644"/>
    <n v="-3205224"/>
    <x v="0"/>
    <s v="0644-3205224EGRESO"/>
    <s v="0644-3205224EGRESO2"/>
    <x v="0"/>
    <n v="69800000644"/>
    <n v="698"/>
    <d v="2022-05-07T00:00:00"/>
    <n v="-3205224"/>
    <n v="7160"/>
    <x v="109"/>
    <m/>
    <n v="1"/>
    <d v="2022-05-20T00:00:00"/>
    <n v="-3205224"/>
    <s v="CB422"/>
    <n v="0"/>
    <x v="1"/>
    <s v="ok"/>
    <n v="1"/>
    <x v="2"/>
  </r>
  <r>
    <s v="0644"/>
    <n v="-3169263"/>
    <x v="0"/>
    <s v="0644-3169263EGRESO"/>
    <s v="0644-3169263EGRESO1"/>
    <x v="0"/>
    <n v="69800000644"/>
    <n v="698"/>
    <d v="2022-05-20T00:00:00"/>
    <n v="-3169263"/>
    <n v="7160"/>
    <x v="110"/>
    <m/>
    <n v="1"/>
    <d v="2022-05-20T00:00:00"/>
    <n v="-3169263"/>
    <s v="CB435"/>
    <n v="0"/>
    <x v="1"/>
    <s v="ok"/>
    <n v="1"/>
    <x v="0"/>
  </r>
  <r>
    <s v="0644"/>
    <n v="-3130176"/>
    <x v="0"/>
    <s v="0644-3130176EGRESO"/>
    <s v="0644-3130176EGRESO1"/>
    <x v="0"/>
    <n v="69800000644"/>
    <n v="698"/>
    <d v="2022-05-20T00:00:00"/>
    <n v="-3130176"/>
    <n v="7160"/>
    <x v="111"/>
    <m/>
    <n v="1"/>
    <d v="2022-05-19T00:00:00"/>
    <n v="-3130176"/>
    <s v="CB384"/>
    <n v="0"/>
    <x v="1"/>
    <s v="ok"/>
    <n v="1"/>
    <x v="0"/>
  </r>
  <r>
    <s v="0644"/>
    <n v="-2978000"/>
    <x v="0"/>
    <s v="0644-2978000EGRESO"/>
    <s v="0644-2978000EGRESO1"/>
    <x v="3"/>
    <n v="69800000644"/>
    <n v="698"/>
    <d v="2022-05-19T00:00:00"/>
    <n v="-2978000"/>
    <n v="2188"/>
    <x v="4"/>
    <m/>
    <n v="1"/>
    <d v="2022-05-24T00:00:00"/>
    <n v="-2978000"/>
    <s v="CB466"/>
    <n v="0"/>
    <x v="1"/>
    <s v="ok"/>
    <n v="1"/>
    <x v="0"/>
  </r>
  <r>
    <s v="0644"/>
    <n v="-2964913"/>
    <x v="0"/>
    <s v="0644-2964913EGRESO"/>
    <s v="0644-2964913EGRESO1"/>
    <x v="4"/>
    <n v="69800000644"/>
    <n v="698"/>
    <d v="2022-05-16T00:00:00"/>
    <n v="-2964913"/>
    <n v="7160"/>
    <x v="112"/>
    <m/>
    <n v="1"/>
    <d v="2022-05-13T00:00:00"/>
    <n v="-2964913"/>
    <s v="CB369"/>
    <n v="0"/>
    <x v="1"/>
    <s v="ok"/>
    <n v="1"/>
    <x v="0"/>
  </r>
  <r>
    <s v="0644"/>
    <n v="-1956591"/>
    <x v="0"/>
    <s v="0644-1956591EGRESO"/>
    <s v="0644-1956591EGRESO1"/>
    <x v="10"/>
    <n v="69800000644"/>
    <n v="698"/>
    <d v="2022-05-06T00:00:00"/>
    <n v="-1956591"/>
    <n v="7177"/>
    <x v="113"/>
    <m/>
    <n v="1"/>
    <e v="#N/A"/>
    <n v="0"/>
    <e v="#N/A"/>
    <n v="1956591"/>
    <x v="0"/>
    <n v="21"/>
    <n v="1"/>
    <x v="2"/>
  </r>
  <r>
    <s v="0644"/>
    <n v="-2886741.43"/>
    <x v="0"/>
    <s v="0644-2886741,43EGRESO"/>
    <s v="0644-2886741,43EGRESO1"/>
    <x v="12"/>
    <n v="69800000644"/>
    <n v="698"/>
    <d v="2022-05-23T00:00:00"/>
    <n v="-2886741.43"/>
    <n v="3339"/>
    <x v="61"/>
    <m/>
    <n v="1"/>
    <e v="#N/A"/>
    <n v="0"/>
    <e v="#N/A"/>
    <n v="2886741.43"/>
    <x v="0"/>
    <n v="4"/>
    <n v="1"/>
    <x v="1"/>
  </r>
  <r>
    <s v="0644"/>
    <n v="-1881441"/>
    <x v="0"/>
    <s v="0644-1881441EGRESO"/>
    <s v="0644-1881441EGRESO1"/>
    <x v="10"/>
    <n v="69800000644"/>
    <n v="698"/>
    <d v="2022-05-06T00:00:00"/>
    <n v="-1881441"/>
    <n v="7177"/>
    <x v="114"/>
    <m/>
    <n v="1"/>
    <e v="#N/A"/>
    <n v="0"/>
    <e v="#N/A"/>
    <n v="1881441"/>
    <x v="0"/>
    <n v="21"/>
    <n v="1"/>
    <x v="2"/>
  </r>
  <r>
    <s v="0644"/>
    <n v="-1284980"/>
    <x v="0"/>
    <s v="0644-1284980EGRESO"/>
    <s v="0644-1284980EGRESO1"/>
    <x v="10"/>
    <n v="69800000644"/>
    <n v="698"/>
    <d v="2022-05-06T00:00:00"/>
    <n v="-1284980"/>
    <n v="7177"/>
    <x v="115"/>
    <m/>
    <n v="1"/>
    <e v="#N/A"/>
    <n v="0"/>
    <e v="#N/A"/>
    <n v="1284980"/>
    <x v="0"/>
    <n v="21"/>
    <n v="1"/>
    <x v="2"/>
  </r>
  <r>
    <s v="0644"/>
    <n v="-2726007"/>
    <x v="0"/>
    <s v="0644-2726007EGRESO"/>
    <s v="0644-2726007EGRESO1"/>
    <x v="0"/>
    <n v="69800000644"/>
    <n v="698"/>
    <d v="2022-05-02T00:00:00"/>
    <n v="-2726007"/>
    <n v="7160"/>
    <x v="116"/>
    <m/>
    <n v="1"/>
    <e v="#N/A"/>
    <n v="0"/>
    <e v="#N/A"/>
    <n v="2726007"/>
    <x v="0"/>
    <n v="25"/>
    <n v="1"/>
    <x v="2"/>
  </r>
  <r>
    <s v="0644"/>
    <n v="-2707960"/>
    <x v="0"/>
    <s v="0644-2707960EGRESO"/>
    <s v="0644-2707960EGRESO1"/>
    <x v="0"/>
    <n v="69800000644"/>
    <n v="698"/>
    <d v="2022-05-20T00:00:00"/>
    <n v="-2707960"/>
    <n v="7160"/>
    <x v="117"/>
    <m/>
    <n v="1"/>
    <d v="2022-05-20T00:00:00"/>
    <n v="-2707960"/>
    <s v="CB423"/>
    <n v="0"/>
    <x v="1"/>
    <s v="ok"/>
    <n v="1"/>
    <x v="0"/>
  </r>
  <r>
    <s v="0644"/>
    <n v="-2519022"/>
    <x v="0"/>
    <s v="0644-2519022EGRESO"/>
    <s v="0644-2519022EGRESO1"/>
    <x v="0"/>
    <n v="69800000644"/>
    <n v="698"/>
    <d v="2022-05-06T00:00:00"/>
    <n v="-2519022"/>
    <n v="7160"/>
    <x v="118"/>
    <m/>
    <n v="1"/>
    <d v="2022-05-05T00:00:00"/>
    <n v="-2519022"/>
    <s v="CB285"/>
    <n v="0"/>
    <x v="1"/>
    <s v="ok"/>
    <n v="1"/>
    <x v="2"/>
  </r>
  <r>
    <s v="0644"/>
    <n v="-2488053"/>
    <x v="0"/>
    <s v="0644-2488053EGRESO"/>
    <s v="0644-2488053EGRESO1"/>
    <x v="0"/>
    <n v="69800000644"/>
    <n v="698"/>
    <d v="2022-05-20T00:00:00"/>
    <n v="-2488053"/>
    <n v="7160"/>
    <x v="119"/>
    <m/>
    <n v="1"/>
    <d v="2022-05-19T00:00:00"/>
    <n v="-2488053"/>
    <s v="CB403"/>
    <n v="0"/>
    <x v="1"/>
    <s v="ok"/>
    <n v="1"/>
    <x v="0"/>
  </r>
  <r>
    <s v="0644"/>
    <n v="-1004958"/>
    <x v="0"/>
    <s v="0644-1004958EGRESO"/>
    <s v="0644-1004958EGRESO1"/>
    <x v="10"/>
    <n v="69800000644"/>
    <n v="698"/>
    <d v="2022-05-06T00:00:00"/>
    <n v="-1004958"/>
    <n v="7177"/>
    <x v="120"/>
    <m/>
    <n v="1"/>
    <e v="#N/A"/>
    <n v="0"/>
    <e v="#N/A"/>
    <n v="1004958"/>
    <x v="0"/>
    <n v="21"/>
    <n v="1"/>
    <x v="2"/>
  </r>
  <r>
    <s v="0644"/>
    <n v="-700000"/>
    <x v="0"/>
    <s v="0644-700000EGRESO"/>
    <s v="0644-700000EGRESO1"/>
    <x v="10"/>
    <n v="69800000644"/>
    <n v="698"/>
    <d v="2022-05-06T00:00:00"/>
    <n v="-700000"/>
    <n v="7177"/>
    <x v="121"/>
    <m/>
    <n v="1"/>
    <d v="2022-05-05T00:00:00"/>
    <n v="-700000"/>
    <s v="CB296"/>
    <n v="0"/>
    <x v="1"/>
    <s v="ok"/>
    <n v="1"/>
    <x v="2"/>
  </r>
  <r>
    <s v="0644"/>
    <n v="-2400000"/>
    <x v="0"/>
    <s v="0644-2400000EGRESO"/>
    <s v="0644-2400000EGRESO1"/>
    <x v="0"/>
    <n v="69800000644"/>
    <n v="698"/>
    <d v="2022-05-06T00:00:00"/>
    <n v="-2400000"/>
    <n v="7160"/>
    <x v="122"/>
    <m/>
    <n v="1"/>
    <d v="2022-05-05T00:00:00"/>
    <n v="-2400000"/>
    <s v="CB289"/>
    <n v="0"/>
    <x v="1"/>
    <s v="ok"/>
    <n v="1"/>
    <x v="2"/>
  </r>
  <r>
    <s v="0644"/>
    <n v="-2388350"/>
    <x v="0"/>
    <s v="0644-2388350EGRESO"/>
    <s v="0644-2388350EGRESO1"/>
    <x v="0"/>
    <n v="69800000644"/>
    <n v="698"/>
    <d v="2022-05-05T00:00:00"/>
    <n v="-2388350"/>
    <n v="7711"/>
    <x v="123"/>
    <m/>
    <n v="1"/>
    <d v="2022-05-05T00:00:00"/>
    <n v="-2388350"/>
    <s v="CB279"/>
    <n v="0"/>
    <x v="1"/>
    <s v="ok"/>
    <n v="1"/>
    <x v="2"/>
  </r>
  <r>
    <s v="0644"/>
    <n v="-2351809"/>
    <x v="0"/>
    <s v="0644-2351809EGRESO"/>
    <s v="0644-2351809EGRESO1"/>
    <x v="2"/>
    <n v="69800000644"/>
    <n v="698"/>
    <d v="2022-05-12T00:00:00"/>
    <n v="-2351809"/>
    <n v="7160"/>
    <x v="63"/>
    <m/>
    <n v="1"/>
    <d v="2022-05-11T00:00:00"/>
    <n v="-2351809"/>
    <s v="CB329"/>
    <n v="0"/>
    <x v="1"/>
    <s v="ok"/>
    <n v="1"/>
    <x v="3"/>
  </r>
  <r>
    <s v="0644"/>
    <n v="-539589"/>
    <x v="0"/>
    <s v="0644-539589EGRESO"/>
    <s v="0644-539589EGRESO1"/>
    <x v="10"/>
    <n v="69800000644"/>
    <n v="698"/>
    <d v="2022-05-06T00:00:00"/>
    <n v="-539589"/>
    <n v="7177"/>
    <x v="124"/>
    <m/>
    <n v="1"/>
    <e v="#N/A"/>
    <n v="0"/>
    <e v="#N/A"/>
    <n v="539589"/>
    <x v="0"/>
    <n v="21"/>
    <n v="1"/>
    <x v="2"/>
  </r>
  <r>
    <s v="0644"/>
    <n v="-2123376"/>
    <x v="0"/>
    <s v="0644-2123376EGRESO"/>
    <s v="0644-2123376EGRESO1"/>
    <x v="10"/>
    <n v="69800000644"/>
    <n v="698"/>
    <d v="2022-05-07T00:00:00"/>
    <n v="-2123376"/>
    <n v="7177"/>
    <x v="125"/>
    <m/>
    <n v="1"/>
    <e v="#N/A"/>
    <n v="0"/>
    <e v="#N/A"/>
    <n v="2123376"/>
    <x v="0"/>
    <n v="20"/>
    <n v="1"/>
    <x v="2"/>
  </r>
  <r>
    <s v="0644"/>
    <n v="-2235066"/>
    <x v="0"/>
    <s v="0644-2235066EGRESO"/>
    <s v="0644-2235066EGRESO1"/>
    <x v="0"/>
    <n v="69800000644"/>
    <n v="698"/>
    <d v="2022-05-20T00:00:00"/>
    <n v="-2235066"/>
    <n v="7160"/>
    <x v="126"/>
    <m/>
    <n v="1"/>
    <d v="2022-05-19T00:00:00"/>
    <n v="-2235066"/>
    <s v="CB412"/>
    <n v="0"/>
    <x v="1"/>
    <s v="ok"/>
    <n v="1"/>
    <x v="0"/>
  </r>
  <r>
    <s v="0644"/>
    <n v="-2171783"/>
    <x v="0"/>
    <s v="0644-2171783EGRESO"/>
    <s v="0644-2171783EGRESO1"/>
    <x v="0"/>
    <n v="69800000644"/>
    <n v="698"/>
    <d v="2022-05-09T00:00:00"/>
    <n v="-2171783"/>
    <n v="7160"/>
    <x v="127"/>
    <m/>
    <n v="1"/>
    <d v="2022-05-06T00:00:00"/>
    <n v="-2171783"/>
    <s v="CB314"/>
    <n v="0"/>
    <x v="1"/>
    <s v="ok"/>
    <n v="1"/>
    <x v="3"/>
  </r>
  <r>
    <s v="0644"/>
    <n v="-1216978"/>
    <x v="0"/>
    <s v="0644-1216978EGRESO"/>
    <s v="0644-1216978EGRESO1"/>
    <x v="10"/>
    <n v="69800000644"/>
    <n v="698"/>
    <d v="2022-05-07T00:00:00"/>
    <n v="-1216978"/>
    <n v="7177"/>
    <x v="128"/>
    <m/>
    <n v="1"/>
    <e v="#N/A"/>
    <n v="0"/>
    <e v="#N/A"/>
    <n v="1216978"/>
    <x v="0"/>
    <n v="20"/>
    <n v="1"/>
    <x v="2"/>
  </r>
  <r>
    <s v="0644"/>
    <n v="-1177563"/>
    <x v="0"/>
    <s v="0644-1177563EGRESO"/>
    <s v="0644-1177563EGRESO1"/>
    <x v="10"/>
    <n v="69800000644"/>
    <n v="698"/>
    <d v="2022-05-07T00:00:00"/>
    <n v="-1177563"/>
    <n v="7177"/>
    <x v="125"/>
    <m/>
    <n v="1"/>
    <d v="2022-05-06T00:00:00"/>
    <n v="-1177563"/>
    <s v="CB321"/>
    <n v="0"/>
    <x v="1"/>
    <s v="ok"/>
    <n v="1"/>
    <x v="2"/>
  </r>
  <r>
    <s v="0644"/>
    <n v="-2070000"/>
    <x v="0"/>
    <s v="0644-2070000EGRESO"/>
    <s v="0644-2070000EGRESO1"/>
    <x v="0"/>
    <n v="69800000644"/>
    <n v="698"/>
    <d v="2022-05-20T00:00:00"/>
    <n v="-2070000"/>
    <n v="7160"/>
    <x v="95"/>
    <m/>
    <n v="1"/>
    <d v="2022-05-19T00:00:00"/>
    <n v="-2070000"/>
    <s v="CB405"/>
    <n v="0"/>
    <x v="1"/>
    <s v="ok"/>
    <n v="1"/>
    <x v="0"/>
  </r>
  <r>
    <s v="0644"/>
    <n v="-694614"/>
    <x v="0"/>
    <s v="0644-694614EGRESO"/>
    <s v="0644-694614EGRESO1"/>
    <x v="10"/>
    <n v="69800000644"/>
    <n v="698"/>
    <d v="2022-05-07T00:00:00"/>
    <n v="-694614"/>
    <n v="7177"/>
    <x v="129"/>
    <m/>
    <n v="1"/>
    <e v="#N/A"/>
    <n v="0"/>
    <e v="#N/A"/>
    <n v="694614"/>
    <x v="0"/>
    <n v="20"/>
    <n v="1"/>
    <x v="2"/>
  </r>
  <r>
    <s v="0644"/>
    <n v="-584212"/>
    <x v="0"/>
    <s v="0644-584212EGRESO"/>
    <s v="0644-584212EGRESO1"/>
    <x v="10"/>
    <n v="69800000644"/>
    <n v="698"/>
    <d v="2022-05-07T00:00:00"/>
    <n v="-584212"/>
    <n v="7177"/>
    <x v="130"/>
    <m/>
    <n v="1"/>
    <e v="#N/A"/>
    <n v="0"/>
    <e v="#N/A"/>
    <n v="584212"/>
    <x v="0"/>
    <n v="20"/>
    <n v="1"/>
    <x v="2"/>
  </r>
  <r>
    <s v="0644"/>
    <n v="-2000000"/>
    <x v="0"/>
    <s v="0644-2000000EGRESO"/>
    <s v="0644-2000000EGRESO1"/>
    <x v="0"/>
    <n v="69800000644"/>
    <n v="698"/>
    <d v="2022-05-02T00:00:00"/>
    <n v="-2000000"/>
    <n v="7160"/>
    <x v="98"/>
    <m/>
    <n v="1"/>
    <d v="2022-05-05T00:00:00"/>
    <n v="-2000000"/>
    <s v="CB307"/>
    <n v="0"/>
    <x v="1"/>
    <s v="ok"/>
    <n v="1"/>
    <x v="2"/>
  </r>
  <r>
    <s v="0644"/>
    <n v="-2000000"/>
    <x v="0"/>
    <s v="0644-2000000EGRESO"/>
    <s v="0644-2000000EGRESO2"/>
    <x v="13"/>
    <n v="69800000644"/>
    <n v="698"/>
    <d v="2022-05-05T00:00:00"/>
    <n v="-2000000"/>
    <n v="7655"/>
    <x v="131"/>
    <m/>
    <n v="1"/>
    <e v="#N/A"/>
    <n v="0"/>
    <e v="#N/A"/>
    <n v="2000000"/>
    <x v="0"/>
    <n v="22"/>
    <n v="1"/>
    <x v="2"/>
  </r>
  <r>
    <s v="0644"/>
    <n v="-375581"/>
    <x v="0"/>
    <s v="0644-375581EGRESO"/>
    <s v="0644-375581EGRESO1"/>
    <x v="10"/>
    <n v="69800000644"/>
    <n v="698"/>
    <d v="2022-05-07T00:00:00"/>
    <n v="-375581"/>
    <n v="7177"/>
    <x v="132"/>
    <m/>
    <n v="1"/>
    <e v="#N/A"/>
    <n v="0"/>
    <e v="#N/A"/>
    <n v="375581"/>
    <x v="0"/>
    <n v="20"/>
    <n v="1"/>
    <x v="2"/>
  </r>
  <r>
    <s v="0644"/>
    <n v="-292577"/>
    <x v="0"/>
    <s v="0644-292577EGRESO"/>
    <s v="0644-292577EGRESO1"/>
    <x v="10"/>
    <n v="69800000644"/>
    <n v="698"/>
    <d v="2022-05-07T00:00:00"/>
    <n v="-292577"/>
    <n v="7177"/>
    <x v="133"/>
    <m/>
    <n v="1"/>
    <e v="#N/A"/>
    <n v="0"/>
    <e v="#N/A"/>
    <n v="292577"/>
    <x v="0"/>
    <n v="20"/>
    <n v="1"/>
    <x v="2"/>
  </r>
  <r>
    <s v="0644"/>
    <n v="-1961732"/>
    <x v="0"/>
    <s v="0644-1961732EGRESO"/>
    <s v="0644-1961732EGRESO1"/>
    <x v="4"/>
    <n v="69800000644"/>
    <n v="698"/>
    <d v="2022-05-20T00:00:00"/>
    <n v="-1961732"/>
    <n v="7160"/>
    <x v="134"/>
    <m/>
    <n v="1"/>
    <d v="2022-05-20T00:00:00"/>
    <n v="-1961732"/>
    <s v="CB442"/>
    <n v="0"/>
    <x v="1"/>
    <s v="ok"/>
    <n v="1"/>
    <x v="0"/>
  </r>
  <r>
    <s v="0644"/>
    <n v="-62290"/>
    <x v="0"/>
    <s v="0644-62290EGRESO"/>
    <s v="0644-62290EGRESO1"/>
    <x v="10"/>
    <n v="69800000644"/>
    <n v="698"/>
    <d v="2022-05-07T00:00:00"/>
    <n v="-62290"/>
    <n v="7177"/>
    <x v="135"/>
    <m/>
    <n v="1"/>
    <e v="#N/A"/>
    <n v="0"/>
    <e v="#N/A"/>
    <n v="62290"/>
    <x v="0"/>
    <n v="20"/>
    <n v="1"/>
    <x v="2"/>
  </r>
  <r>
    <s v="0644"/>
    <n v="-46229"/>
    <x v="0"/>
    <s v="0644-46229EGRESO"/>
    <s v="0644-46229EGRESO1"/>
    <x v="10"/>
    <n v="69800000644"/>
    <n v="698"/>
    <d v="2022-05-07T00:00:00"/>
    <n v="-46229"/>
    <n v="7177"/>
    <x v="136"/>
    <m/>
    <n v="1"/>
    <e v="#N/A"/>
    <n v="0"/>
    <e v="#N/A"/>
    <n v="46229"/>
    <x v="0"/>
    <n v="20"/>
    <n v="1"/>
    <x v="2"/>
  </r>
  <r>
    <s v="0644"/>
    <n v="-2041529"/>
    <x v="0"/>
    <s v="0644-2041529EGRESO"/>
    <s v="0644-2041529EGRESO1"/>
    <x v="10"/>
    <n v="69800000644"/>
    <n v="698"/>
    <d v="2022-05-09T00:00:00"/>
    <n v="-2041529"/>
    <n v="7177"/>
    <x v="137"/>
    <m/>
    <n v="1"/>
    <e v="#N/A"/>
    <n v="0"/>
    <e v="#N/A"/>
    <n v="2041529"/>
    <x v="0"/>
    <n v="18"/>
    <n v="1"/>
    <x v="3"/>
  </r>
  <r>
    <s v="0644"/>
    <n v="-1973705"/>
    <x v="0"/>
    <s v="0644-1973705EGRESO"/>
    <s v="0644-1973705EGRESO1"/>
    <x v="10"/>
    <n v="69800000644"/>
    <n v="698"/>
    <d v="2022-05-09T00:00:00"/>
    <n v="-1973705"/>
    <n v="7177"/>
    <x v="138"/>
    <m/>
    <n v="1"/>
    <e v="#N/A"/>
    <n v="0"/>
    <e v="#N/A"/>
    <n v="1973705"/>
    <x v="0"/>
    <n v="18"/>
    <n v="1"/>
    <x v="3"/>
  </r>
  <r>
    <s v="0644"/>
    <n v="-1902070"/>
    <x v="0"/>
    <s v="0644-1902070EGRESO"/>
    <s v="0644-1902070EGRESO1"/>
    <x v="10"/>
    <n v="69800000644"/>
    <n v="698"/>
    <d v="2022-05-09T00:00:00"/>
    <n v="-1902070"/>
    <n v="7177"/>
    <x v="139"/>
    <m/>
    <n v="1"/>
    <e v="#N/A"/>
    <n v="0"/>
    <e v="#N/A"/>
    <n v="1902070"/>
    <x v="0"/>
    <n v="18"/>
    <n v="1"/>
    <x v="3"/>
  </r>
  <r>
    <s v="0644"/>
    <n v="-1800004"/>
    <x v="0"/>
    <s v="0644-1800004EGRESO"/>
    <s v="0644-1800004EGRESO1"/>
    <x v="0"/>
    <n v="69800000644"/>
    <n v="698"/>
    <d v="2022-05-03T00:00:00"/>
    <n v="-1800004"/>
    <n v="7160"/>
    <x v="140"/>
    <m/>
    <n v="1"/>
    <d v="2022-05-11T00:00:00"/>
    <n v="-1800004"/>
    <s v="CB331"/>
    <n v="0"/>
    <x v="1"/>
    <s v="ok"/>
    <n v="1"/>
    <x v="2"/>
  </r>
  <r>
    <s v="0644"/>
    <n v="-1849163"/>
    <x v="0"/>
    <s v="0644-1849163EGRESO"/>
    <s v="0644-1849163EGRESO1"/>
    <x v="10"/>
    <n v="69800000644"/>
    <n v="698"/>
    <d v="2022-05-09T00:00:00"/>
    <n v="-1849163"/>
    <n v="7177"/>
    <x v="141"/>
    <m/>
    <n v="1"/>
    <e v="#N/A"/>
    <n v="0"/>
    <e v="#N/A"/>
    <n v="1849163"/>
    <x v="0"/>
    <n v="18"/>
    <n v="1"/>
    <x v="3"/>
  </r>
  <r>
    <s v="0644"/>
    <n v="-1597830"/>
    <x v="0"/>
    <s v="0644-1597830EGRESO"/>
    <s v="0644-1597830EGRESO1"/>
    <x v="11"/>
    <n v="69800000644"/>
    <n v="698"/>
    <d v="2022-05-03T00:00:00"/>
    <n v="-1597830"/>
    <n v="7493"/>
    <x v="142"/>
    <m/>
    <n v="1"/>
    <d v="2022-05-12T00:00:00"/>
    <n v="-1597830"/>
    <s v="CB351"/>
    <n v="0"/>
    <x v="1"/>
    <s v="ok"/>
    <n v="1"/>
    <x v="2"/>
  </r>
  <r>
    <s v="0644"/>
    <n v="-1566934"/>
    <x v="0"/>
    <s v="0644-1566934EGRESO"/>
    <s v="0644-1566934EGRESO1"/>
    <x v="4"/>
    <n v="69800000644"/>
    <n v="698"/>
    <d v="2022-05-20T00:00:00"/>
    <n v="-1566934"/>
    <n v="7160"/>
    <x v="143"/>
    <m/>
    <n v="1"/>
    <d v="2022-05-20T00:00:00"/>
    <n v="-1566934"/>
    <s v="CB429"/>
    <n v="0"/>
    <x v="1"/>
    <s v="ok"/>
    <n v="1"/>
    <x v="0"/>
  </r>
  <r>
    <s v="0644"/>
    <n v="-1564350.1"/>
    <x v="0"/>
    <s v="0644-1564350,1EGRESO"/>
    <s v="0644-1564350,1EGRESO1"/>
    <x v="12"/>
    <n v="69800000644"/>
    <n v="698"/>
    <d v="2022-05-06T00:00:00"/>
    <n v="-1564350.1"/>
    <n v="3339"/>
    <x v="61"/>
    <m/>
    <n v="1"/>
    <e v="#N/A"/>
    <n v="0"/>
    <e v="#N/A"/>
    <n v="1564350.1"/>
    <x v="0"/>
    <n v="21"/>
    <n v="1"/>
    <x v="2"/>
  </r>
  <r>
    <s v="0644"/>
    <n v="-1500000"/>
    <x v="0"/>
    <s v="0644-1500000EGRESO"/>
    <s v="0644-1500000EGRESO1"/>
    <x v="0"/>
    <n v="69800000644"/>
    <n v="698"/>
    <d v="2022-05-20T00:00:00"/>
    <n v="-1500000"/>
    <n v="7160"/>
    <x v="144"/>
    <m/>
    <n v="1"/>
    <d v="2022-05-20T00:00:00"/>
    <n v="-1500000"/>
    <s v="CB449"/>
    <n v="0"/>
    <x v="1"/>
    <s v="ok"/>
    <n v="1"/>
    <x v="0"/>
  </r>
  <r>
    <s v="0644"/>
    <n v="-1486287"/>
    <x v="0"/>
    <s v="0644-1486287EGRESO"/>
    <s v="0644-1486287EGRESO1"/>
    <x v="0"/>
    <n v="69800000644"/>
    <n v="698"/>
    <d v="2022-05-02T00:00:00"/>
    <n v="-1486287"/>
    <n v="7160"/>
    <x v="145"/>
    <m/>
    <n v="1"/>
    <e v="#N/A"/>
    <n v="0"/>
    <e v="#N/A"/>
    <n v="1486287"/>
    <x v="0"/>
    <n v="25"/>
    <n v="1"/>
    <x v="2"/>
  </r>
  <r>
    <s v="0644"/>
    <n v="-1619996"/>
    <x v="0"/>
    <s v="0644-1619996EGRESO"/>
    <s v="0644-1619996EGRESO1"/>
    <x v="10"/>
    <n v="69800000644"/>
    <n v="698"/>
    <d v="2022-05-09T00:00:00"/>
    <n v="-1619996"/>
    <n v="7177"/>
    <x v="146"/>
    <m/>
    <n v="1"/>
    <e v="#N/A"/>
    <n v="0"/>
    <e v="#N/A"/>
    <n v="1619996"/>
    <x v="0"/>
    <n v="18"/>
    <n v="1"/>
    <x v="3"/>
  </r>
  <r>
    <s v="0644"/>
    <n v="-1433010"/>
    <x v="0"/>
    <s v="0644-1433010EGRESO"/>
    <s v="0644-1433010EGRESO1"/>
    <x v="0"/>
    <n v="69800000644"/>
    <n v="698"/>
    <d v="2022-05-20T00:00:00"/>
    <n v="-1433010"/>
    <n v="7160"/>
    <x v="147"/>
    <m/>
    <n v="1"/>
    <d v="2022-05-19T00:00:00"/>
    <n v="-1433010"/>
    <s v="CB393"/>
    <n v="0"/>
    <x v="1"/>
    <s v="ok"/>
    <n v="1"/>
    <x v="0"/>
  </r>
  <r>
    <s v="0644"/>
    <n v="-1424544"/>
    <x v="0"/>
    <s v="0644-1424544EGRESO"/>
    <s v="0644-1424544EGRESO1"/>
    <x v="0"/>
    <n v="69800000644"/>
    <n v="698"/>
    <d v="2022-05-20T00:00:00"/>
    <n v="-1424544"/>
    <n v="7160"/>
    <x v="148"/>
    <m/>
    <n v="1"/>
    <d v="2022-05-20T00:00:00"/>
    <n v="-1424544"/>
    <s v="CB444"/>
    <n v="0"/>
    <x v="1"/>
    <s v="ok"/>
    <n v="1"/>
    <x v="0"/>
  </r>
  <r>
    <s v="0644"/>
    <n v="-250000"/>
    <x v="0"/>
    <s v="0644-250000EGRESO"/>
    <s v="0644-250000EGRESO1"/>
    <x v="10"/>
    <n v="69800000644"/>
    <n v="698"/>
    <d v="2022-05-11T00:00:00"/>
    <n v="-250000"/>
    <n v="7177"/>
    <x v="149"/>
    <m/>
    <n v="1"/>
    <d v="2022-05-10T00:00:00"/>
    <n v="-250000"/>
    <s v="CB326"/>
    <n v="0"/>
    <x v="1"/>
    <s v="ok"/>
    <n v="1"/>
    <x v="3"/>
  </r>
  <r>
    <s v="0644"/>
    <n v="-4752477"/>
    <x v="0"/>
    <s v="0644-4752477EGRESO"/>
    <s v="0644-4752477EGRESO1"/>
    <x v="10"/>
    <n v="69800000644"/>
    <n v="698"/>
    <d v="2022-05-20T00:00:00"/>
    <n v="-4752477"/>
    <n v="7177"/>
    <x v="150"/>
    <m/>
    <n v="1"/>
    <e v="#N/A"/>
    <n v="0"/>
    <e v="#N/A"/>
    <n v="4752477"/>
    <x v="0"/>
    <n v="7"/>
    <n v="1"/>
    <x v="0"/>
  </r>
  <r>
    <s v="0644"/>
    <n v="-1353487"/>
    <x v="0"/>
    <s v="0644-1353487EGRESO"/>
    <s v="0644-1353487EGRESO1"/>
    <x v="0"/>
    <n v="69800000644"/>
    <n v="698"/>
    <d v="2022-05-20T00:00:00"/>
    <n v="-1353487"/>
    <n v="7160"/>
    <x v="151"/>
    <m/>
    <n v="1"/>
    <d v="2022-05-19T00:00:00"/>
    <n v="-1353487"/>
    <s v="CB391"/>
    <n v="0"/>
    <x v="1"/>
    <s v="ok"/>
    <n v="1"/>
    <x v="0"/>
  </r>
  <r>
    <s v="0644"/>
    <n v="-1315859"/>
    <x v="0"/>
    <s v="0644-1315859EGRESO"/>
    <s v="0644-1315859EGRESO1"/>
    <x v="11"/>
    <n v="69800000644"/>
    <n v="698"/>
    <d v="2022-05-19T00:00:00"/>
    <n v="-1315859"/>
    <n v="7493"/>
    <x v="152"/>
    <m/>
    <n v="1"/>
    <d v="2022-05-24T00:00:00"/>
    <n v="-1315859"/>
    <s v="CB471"/>
    <n v="0"/>
    <x v="1"/>
    <s v="ok"/>
    <n v="1"/>
    <x v="0"/>
  </r>
  <r>
    <s v="0644"/>
    <n v="-1311929"/>
    <x v="0"/>
    <s v="0644-1311929EGRESO"/>
    <s v="0644-1311929EGRESO1"/>
    <x v="0"/>
    <n v="69800000644"/>
    <n v="698"/>
    <d v="2022-05-20T00:00:00"/>
    <n v="-1311929"/>
    <n v="7160"/>
    <x v="153"/>
    <m/>
    <n v="1"/>
    <d v="2022-05-20T00:00:00"/>
    <n v="-1311929"/>
    <s v="CB450"/>
    <n v="0"/>
    <x v="1"/>
    <s v="ok"/>
    <n v="1"/>
    <x v="0"/>
  </r>
  <r>
    <s v="0644"/>
    <n v="-4018980"/>
    <x v="0"/>
    <s v="0644-4018980EGRESO"/>
    <s v="0644-4018980EGRESO1"/>
    <x v="10"/>
    <n v="69800000644"/>
    <n v="698"/>
    <d v="2022-05-20T00:00:00"/>
    <n v="-4018980"/>
    <n v="7177"/>
    <x v="154"/>
    <m/>
    <n v="1"/>
    <e v="#N/A"/>
    <n v="0"/>
    <e v="#N/A"/>
    <n v="4018980"/>
    <x v="0"/>
    <n v="7"/>
    <n v="1"/>
    <x v="0"/>
  </r>
  <r>
    <s v="0644"/>
    <n v="-1269356"/>
    <x v="0"/>
    <s v="0644-1269356EGRESO"/>
    <s v="0644-1269356EGRESO1"/>
    <x v="0"/>
    <n v="69800000644"/>
    <n v="698"/>
    <d v="2022-05-09T00:00:00"/>
    <n v="-1269356"/>
    <n v="7160"/>
    <x v="83"/>
    <m/>
    <n v="1"/>
    <d v="2022-05-06T00:00:00"/>
    <n v="-1269356"/>
    <s v="CB313"/>
    <n v="0"/>
    <x v="1"/>
    <s v="ok"/>
    <n v="1"/>
    <x v="3"/>
  </r>
  <r>
    <s v="0644"/>
    <n v="-1242509"/>
    <x v="0"/>
    <s v="0644-1242509EGRESO"/>
    <s v="0644-1242509EGRESO1"/>
    <x v="0"/>
    <n v="69800000644"/>
    <n v="698"/>
    <d v="2022-05-06T00:00:00"/>
    <n v="-1242509"/>
    <n v="7160"/>
    <x v="155"/>
    <m/>
    <n v="1"/>
    <d v="2022-05-05T00:00:00"/>
    <n v="-1242509"/>
    <s v="CB283"/>
    <n v="0"/>
    <x v="1"/>
    <s v="ok"/>
    <n v="1"/>
    <x v="2"/>
  </r>
  <r>
    <s v="0644"/>
    <n v="-1233838"/>
    <x v="0"/>
    <s v="0644-1233838EGRESO"/>
    <s v="0644-1233838EGRESO1"/>
    <x v="0"/>
    <n v="69800000644"/>
    <n v="698"/>
    <d v="2022-05-20T00:00:00"/>
    <n v="-1233838"/>
    <n v="7160"/>
    <x v="156"/>
    <m/>
    <n v="1"/>
    <d v="2022-05-19T00:00:00"/>
    <n v="-1233838"/>
    <s v="CB410"/>
    <n v="0"/>
    <x v="1"/>
    <s v="ok"/>
    <n v="1"/>
    <x v="0"/>
  </r>
  <r>
    <s v="0644"/>
    <n v="-2941021"/>
    <x v="0"/>
    <s v="0644-2941021EGRESO"/>
    <s v="0644-2941021EGRESO1"/>
    <x v="10"/>
    <n v="69800000644"/>
    <n v="698"/>
    <d v="2022-05-20T00:00:00"/>
    <n v="-2941021"/>
    <n v="7177"/>
    <x v="157"/>
    <m/>
    <n v="1"/>
    <e v="#N/A"/>
    <n v="0"/>
    <e v="#N/A"/>
    <n v="2941021"/>
    <x v="0"/>
    <n v="7"/>
    <n v="1"/>
    <x v="0"/>
  </r>
  <r>
    <s v="0644"/>
    <n v="-2797712"/>
    <x v="0"/>
    <s v="0644-2797712EGRESO"/>
    <s v="0644-2797712EGRESO1"/>
    <x v="10"/>
    <n v="69800000644"/>
    <n v="698"/>
    <d v="2022-05-20T00:00:00"/>
    <n v="-2797712"/>
    <n v="7177"/>
    <x v="158"/>
    <m/>
    <n v="1"/>
    <e v="#N/A"/>
    <n v="0"/>
    <e v="#N/A"/>
    <n v="2797712"/>
    <x v="0"/>
    <n v="7"/>
    <n v="1"/>
    <x v="0"/>
  </r>
  <r>
    <s v="0644"/>
    <n v="-1148103"/>
    <x v="0"/>
    <s v="0644-1148103EGRESO"/>
    <s v="0644-1148103EGRESO1"/>
    <x v="0"/>
    <n v="69800000644"/>
    <n v="698"/>
    <d v="2022-05-20T00:00:00"/>
    <n v="-1148103"/>
    <n v="7160"/>
    <x v="159"/>
    <m/>
    <n v="1"/>
    <d v="2022-05-20T00:00:00"/>
    <n v="-1148103"/>
    <s v="CB432"/>
    <n v="0"/>
    <x v="1"/>
    <s v="ok"/>
    <n v="1"/>
    <x v="0"/>
  </r>
  <r>
    <s v="0644"/>
    <n v="-2753492"/>
    <x v="0"/>
    <s v="0644-2753492EGRESO"/>
    <s v="0644-2753492EGRESO1"/>
    <x v="10"/>
    <n v="69800000644"/>
    <n v="698"/>
    <d v="2022-05-20T00:00:00"/>
    <n v="-2753492"/>
    <n v="7177"/>
    <x v="160"/>
    <m/>
    <n v="1"/>
    <e v="#N/A"/>
    <n v="0"/>
    <e v="#N/A"/>
    <n v="2753492"/>
    <x v="0"/>
    <n v="7"/>
    <n v="1"/>
    <x v="0"/>
  </r>
  <r>
    <s v="0644"/>
    <n v="-1137829"/>
    <x v="0"/>
    <s v="0644-1137829EGRESO"/>
    <s v="0644-1137829EGRESO1"/>
    <x v="0"/>
    <n v="69800000644"/>
    <n v="698"/>
    <d v="2022-05-06T00:00:00"/>
    <n v="-1137829"/>
    <n v="7160"/>
    <x v="161"/>
    <m/>
    <n v="1"/>
    <d v="2022-05-05T00:00:00"/>
    <n v="-1137829"/>
    <s v="CB282"/>
    <n v="0"/>
    <x v="1"/>
    <s v="ok"/>
    <n v="1"/>
    <x v="2"/>
  </r>
  <r>
    <s v="0644"/>
    <n v="-2426393"/>
    <x v="0"/>
    <s v="0644-2426393EGRESO"/>
    <s v="0644-2426393EGRESO1"/>
    <x v="10"/>
    <n v="69800000644"/>
    <n v="698"/>
    <d v="2022-05-20T00:00:00"/>
    <n v="-2426393"/>
    <n v="7177"/>
    <x v="162"/>
    <m/>
    <n v="1"/>
    <e v="#N/A"/>
    <n v="0"/>
    <e v="#N/A"/>
    <n v="2426393"/>
    <x v="0"/>
    <n v="7"/>
    <n v="1"/>
    <x v="0"/>
  </r>
  <r>
    <s v="0644"/>
    <n v="-1110694.42"/>
    <x v="0"/>
    <s v="0644-1110694,42EGRESO"/>
    <s v="0644-1110694,42EGRESO1"/>
    <x v="12"/>
    <n v="69800000644"/>
    <n v="698"/>
    <d v="2022-05-16T00:00:00"/>
    <n v="-1110694.42"/>
    <n v="3339"/>
    <x v="61"/>
    <m/>
    <n v="1"/>
    <e v="#N/A"/>
    <n v="0"/>
    <e v="#N/A"/>
    <n v="1110694.42"/>
    <x v="0"/>
    <n v="11"/>
    <n v="1"/>
    <x v="0"/>
  </r>
  <r>
    <s v="0644"/>
    <n v="-1110504"/>
    <x v="0"/>
    <s v="0644-1110504EGRESO"/>
    <s v="0644-1110504EGRESO1"/>
    <x v="4"/>
    <n v="69800000644"/>
    <n v="698"/>
    <d v="2022-05-20T00:00:00"/>
    <n v="-1110504"/>
    <n v="7177"/>
    <x v="163"/>
    <m/>
    <n v="1"/>
    <e v="#N/A"/>
    <n v="0"/>
    <e v="#N/A"/>
    <n v="1110504"/>
    <x v="0"/>
    <n v="7"/>
    <n v="1"/>
    <x v="0"/>
  </r>
  <r>
    <s v="0644"/>
    <n v="-1059229.24"/>
    <x v="0"/>
    <s v="0644-1059229,24EGRESO"/>
    <s v="0644-1059229,24EGRESO1"/>
    <x v="12"/>
    <n v="69800000644"/>
    <n v="698"/>
    <d v="2022-05-11T00:00:00"/>
    <n v="-1059229.24"/>
    <n v="3339"/>
    <x v="61"/>
    <m/>
    <n v="1"/>
    <e v="#N/A"/>
    <n v="0"/>
    <e v="#N/A"/>
    <n v="1059229.24"/>
    <x v="0"/>
    <n v="16"/>
    <n v="1"/>
    <x v="3"/>
  </r>
  <r>
    <s v="0644"/>
    <n v="-1023320"/>
    <x v="0"/>
    <s v="0644-1023320EGRESO"/>
    <s v="0644-1023320EGRESO1"/>
    <x v="11"/>
    <n v="69800000644"/>
    <n v="698"/>
    <d v="2022-05-03T00:00:00"/>
    <n v="-1023320"/>
    <n v="7493"/>
    <x v="142"/>
    <m/>
    <n v="1"/>
    <d v="2022-05-12T00:00:00"/>
    <n v="-1023320"/>
    <s v="CB350"/>
    <n v="0"/>
    <x v="1"/>
    <s v="ok"/>
    <n v="1"/>
    <x v="2"/>
  </r>
  <r>
    <s v="0644"/>
    <n v="-1012367"/>
    <x v="0"/>
    <s v="0644-1012367EGRESO"/>
    <s v="0644-1012367EGRESO1"/>
    <x v="0"/>
    <n v="69800000644"/>
    <n v="698"/>
    <d v="2022-05-06T00:00:00"/>
    <n v="-1012367"/>
    <n v="7160"/>
    <x v="164"/>
    <m/>
    <n v="1"/>
    <d v="2022-05-05T00:00:00"/>
    <n v="-1012367"/>
    <s v="CB281"/>
    <n v="0"/>
    <x v="1"/>
    <s v="ok"/>
    <n v="1"/>
    <x v="2"/>
  </r>
  <r>
    <s v="0644"/>
    <n v="-1971091"/>
    <x v="0"/>
    <s v="0644-1971091EGRESO"/>
    <s v="0644-1971091EGRESO1"/>
    <x v="10"/>
    <n v="69800000644"/>
    <n v="698"/>
    <d v="2022-05-20T00:00:00"/>
    <n v="-1971091"/>
    <n v="7177"/>
    <x v="165"/>
    <m/>
    <n v="1"/>
    <e v="#N/A"/>
    <n v="0"/>
    <e v="#N/A"/>
    <n v="1971091"/>
    <x v="0"/>
    <n v="7"/>
    <n v="1"/>
    <x v="0"/>
  </r>
  <r>
    <s v="0644"/>
    <n v="-977620"/>
    <x v="0"/>
    <s v="0644-977620EGRESO"/>
    <s v="0644-977620EGRESO1"/>
    <x v="0"/>
    <n v="69800000644"/>
    <n v="698"/>
    <d v="2022-05-05T00:00:00"/>
    <n v="-977620"/>
    <n v="1021"/>
    <x v="70"/>
    <m/>
    <n v="1"/>
    <d v="2022-05-05T00:00:00"/>
    <n v="-977620"/>
    <s v="CB275"/>
    <n v="0"/>
    <x v="1"/>
    <s v="ok"/>
    <n v="1"/>
    <x v="2"/>
  </r>
  <r>
    <s v="0644"/>
    <n v="-968149"/>
    <x v="0"/>
    <s v="0644-968149EGRESO"/>
    <s v="0644-968149EGRESO1"/>
    <x v="0"/>
    <n v="69800000644"/>
    <n v="698"/>
    <d v="2022-05-20T00:00:00"/>
    <n v="-968149"/>
    <n v="7160"/>
    <x v="166"/>
    <m/>
    <n v="1"/>
    <d v="2022-05-19T00:00:00"/>
    <n v="-968149"/>
    <s v="CB420"/>
    <n v="0"/>
    <x v="1"/>
    <s v="ok"/>
    <n v="1"/>
    <x v="0"/>
  </r>
  <r>
    <s v="0644"/>
    <n v="-952816"/>
    <x v="0"/>
    <s v="0644-952816EGRESO"/>
    <s v="0644-952816EGRESO1"/>
    <x v="0"/>
    <n v="69800000644"/>
    <n v="698"/>
    <d v="2022-05-06T00:00:00"/>
    <n v="-952816"/>
    <n v="7160"/>
    <x v="167"/>
    <m/>
    <n v="1"/>
    <d v="2022-05-05T00:00:00"/>
    <n v="-952816"/>
    <s v="CB280"/>
    <n v="0"/>
    <x v="1"/>
    <s v="ok"/>
    <n v="1"/>
    <x v="2"/>
  </r>
  <r>
    <s v="0644"/>
    <n v="-832448"/>
    <x v="0"/>
    <s v="0644-832448EGRESO"/>
    <s v="0644-832448EGRESO1"/>
    <x v="4"/>
    <n v="69800000644"/>
    <n v="698"/>
    <d v="2022-05-20T00:00:00"/>
    <n v="-832448"/>
    <n v="7160"/>
    <x v="168"/>
    <m/>
    <n v="1"/>
    <d v="2022-05-19T00:00:00"/>
    <n v="-832448"/>
    <s v="CB408"/>
    <n v="0"/>
    <x v="1"/>
    <s v="ok"/>
    <n v="1"/>
    <x v="0"/>
  </r>
  <r>
    <s v="0644"/>
    <n v="-1815746"/>
    <x v="0"/>
    <s v="0644-1815746EGRESO"/>
    <s v="0644-1815746EGRESO1"/>
    <x v="10"/>
    <n v="69800000644"/>
    <n v="698"/>
    <d v="2022-05-20T00:00:00"/>
    <n v="-1815746"/>
    <n v="7177"/>
    <x v="169"/>
    <m/>
    <n v="1"/>
    <e v="#N/A"/>
    <n v="0"/>
    <e v="#N/A"/>
    <n v="1815746"/>
    <x v="0"/>
    <n v="7"/>
    <n v="1"/>
    <x v="0"/>
  </r>
  <r>
    <s v="0644"/>
    <n v="-769531.61"/>
    <x v="0"/>
    <s v="0644-769531,61EGRESO"/>
    <s v="0644-769531,61EGRESO1"/>
    <x v="12"/>
    <n v="69800000644"/>
    <n v="698"/>
    <d v="2022-05-14T00:00:00"/>
    <n v="-769531.61"/>
    <n v="3339"/>
    <x v="61"/>
    <m/>
    <n v="1"/>
    <e v="#N/A"/>
    <n v="0"/>
    <e v="#N/A"/>
    <n v="769531.61"/>
    <x v="0"/>
    <n v="13"/>
    <n v="1"/>
    <x v="3"/>
  </r>
  <r>
    <s v="0644"/>
    <n v="-743989"/>
    <x v="0"/>
    <s v="0644-743989EGRESO"/>
    <s v="0644-743989EGRESO1"/>
    <x v="14"/>
    <n v="69800000644"/>
    <n v="698"/>
    <d v="2022-05-12T00:00:00"/>
    <n v="-743989"/>
    <n v="7540"/>
    <x v="170"/>
    <m/>
    <n v="1"/>
    <d v="2022-05-12T00:00:00"/>
    <n v="-743989"/>
    <s v="CB335"/>
    <n v="0"/>
    <x v="1"/>
    <s v="ok"/>
    <n v="1"/>
    <x v="3"/>
  </r>
  <r>
    <s v="0644"/>
    <n v="-1468662"/>
    <x v="0"/>
    <s v="0644-1468662EGRESO"/>
    <s v="0644-1468662EGRESO1"/>
    <x v="10"/>
    <n v="69800000644"/>
    <n v="698"/>
    <d v="2022-05-20T00:00:00"/>
    <n v="-1468662"/>
    <n v="7177"/>
    <x v="171"/>
    <m/>
    <n v="1"/>
    <e v="#N/A"/>
    <n v="0"/>
    <e v="#N/A"/>
    <n v="1468662"/>
    <x v="0"/>
    <n v="7"/>
    <n v="1"/>
    <x v="0"/>
  </r>
  <r>
    <s v="0644"/>
    <n v="-1414440"/>
    <x v="0"/>
    <s v="0644-1414440EGRESO"/>
    <s v="0644-1414440EGRESO1"/>
    <x v="10"/>
    <n v="69800000644"/>
    <n v="698"/>
    <d v="2022-05-20T00:00:00"/>
    <n v="-1414440"/>
    <n v="7177"/>
    <x v="172"/>
    <m/>
    <n v="1"/>
    <e v="#N/A"/>
    <n v="0"/>
    <e v="#N/A"/>
    <n v="1414440"/>
    <x v="0"/>
    <n v="7"/>
    <n v="1"/>
    <x v="0"/>
  </r>
  <r>
    <s v="0644"/>
    <n v="-700000"/>
    <x v="0"/>
    <s v="0644-700000EGRESO"/>
    <s v="0644-700000EGRESO2"/>
    <x v="0"/>
    <n v="69800000644"/>
    <n v="698"/>
    <d v="2022-05-06T00:00:00"/>
    <n v="-700000"/>
    <n v="7160"/>
    <x v="173"/>
    <m/>
    <n v="1"/>
    <e v="#N/A"/>
    <n v="0"/>
    <e v="#N/A"/>
    <n v="700000"/>
    <x v="0"/>
    <n v="21"/>
    <n v="1"/>
    <x v="2"/>
  </r>
  <r>
    <s v="0644"/>
    <n v="-695864"/>
    <x v="0"/>
    <s v="0644-695864EGRESO"/>
    <s v="0644-695864EGRESO1"/>
    <x v="15"/>
    <n v="69800000644"/>
    <n v="698"/>
    <d v="2022-05-06T00:00:00"/>
    <n v="-695864"/>
    <n v="7160"/>
    <x v="174"/>
    <m/>
    <n v="1"/>
    <d v="2022-05-05T00:00:00"/>
    <n v="-695864"/>
    <s v="CB301"/>
    <n v="0"/>
    <x v="1"/>
    <s v="ok"/>
    <n v="1"/>
    <x v="2"/>
  </r>
  <r>
    <s v="0644"/>
    <n v="-1362175"/>
    <x v="0"/>
    <s v="0644-1362175EGRESO"/>
    <s v="0644-1362175EGRESO1"/>
    <x v="10"/>
    <n v="69800000644"/>
    <n v="698"/>
    <d v="2022-05-20T00:00:00"/>
    <n v="-1362175"/>
    <n v="7177"/>
    <x v="175"/>
    <m/>
    <n v="1"/>
    <e v="#N/A"/>
    <n v="0"/>
    <e v="#N/A"/>
    <n v="1362175"/>
    <x v="0"/>
    <n v="7"/>
    <n v="1"/>
    <x v="0"/>
  </r>
  <r>
    <s v="0644"/>
    <n v="-682240"/>
    <x v="0"/>
    <s v="0644-682240EGRESO"/>
    <s v="0644-682240EGRESO1"/>
    <x v="0"/>
    <n v="69800000644"/>
    <n v="698"/>
    <d v="2022-05-06T00:00:00"/>
    <n v="-682240"/>
    <n v="7160"/>
    <x v="176"/>
    <m/>
    <n v="1"/>
    <d v="2022-05-05T00:00:00"/>
    <n v="-682240"/>
    <s v="CB293"/>
    <n v="0"/>
    <x v="1"/>
    <s v="ok"/>
    <n v="1"/>
    <x v="2"/>
  </r>
  <r>
    <s v="0644"/>
    <n v="-1148032"/>
    <x v="0"/>
    <s v="0644-1148032EGRESO"/>
    <s v="0644-1148032EGRESO1"/>
    <x v="10"/>
    <n v="69800000644"/>
    <n v="698"/>
    <d v="2022-05-20T00:00:00"/>
    <n v="-1148032"/>
    <n v="7177"/>
    <x v="177"/>
    <m/>
    <n v="1"/>
    <e v="#N/A"/>
    <n v="0"/>
    <e v="#N/A"/>
    <n v="1148032"/>
    <x v="0"/>
    <n v="7"/>
    <n v="1"/>
    <x v="0"/>
  </r>
  <r>
    <s v="0644"/>
    <n v="-650983.81999999995"/>
    <x v="0"/>
    <s v="0644-650983,82EGRESO"/>
    <s v="0644-650983,82EGRESO1"/>
    <x v="12"/>
    <n v="69800000644"/>
    <n v="698"/>
    <d v="2022-05-18T00:00:00"/>
    <n v="-650983.81999999995"/>
    <n v="3339"/>
    <x v="61"/>
    <m/>
    <n v="1"/>
    <e v="#N/A"/>
    <n v="0"/>
    <e v="#N/A"/>
    <n v="650983.81999999995"/>
    <x v="0"/>
    <n v="9"/>
    <n v="1"/>
    <x v="0"/>
  </r>
  <r>
    <s v="0644"/>
    <n v="-1125345"/>
    <x v="0"/>
    <s v="0644-1125345EGRESO"/>
    <s v="0644-1125345EGRESO1"/>
    <x v="10"/>
    <n v="69800000644"/>
    <n v="698"/>
    <d v="2022-05-20T00:00:00"/>
    <n v="-1125345"/>
    <n v="7177"/>
    <x v="178"/>
    <m/>
    <n v="1"/>
    <e v="#N/A"/>
    <n v="0"/>
    <e v="#N/A"/>
    <n v="1125345"/>
    <x v="0"/>
    <n v="7"/>
    <n v="1"/>
    <x v="0"/>
  </r>
  <r>
    <s v="0644"/>
    <n v="-627187"/>
    <x v="0"/>
    <s v="0644-627187EGRESO"/>
    <s v="0644-627187EGRESO1"/>
    <x v="4"/>
    <n v="69800000644"/>
    <n v="698"/>
    <d v="2022-05-20T00:00:00"/>
    <n v="-627187"/>
    <n v="7160"/>
    <x v="179"/>
    <m/>
    <n v="1"/>
    <d v="2022-05-20T00:00:00"/>
    <n v="-627187"/>
    <s v="CB445"/>
    <n v="0"/>
    <x v="1"/>
    <s v="ok"/>
    <n v="1"/>
    <x v="0"/>
  </r>
  <r>
    <s v="0644"/>
    <n v="-797085"/>
    <x v="0"/>
    <s v="0644-797085EGRESO"/>
    <s v="0644-797085EGRESO1"/>
    <x v="10"/>
    <n v="69800000644"/>
    <n v="698"/>
    <d v="2022-05-20T00:00:00"/>
    <n v="-797085"/>
    <n v="7177"/>
    <x v="180"/>
    <m/>
    <n v="1"/>
    <e v="#N/A"/>
    <n v="0"/>
    <e v="#N/A"/>
    <n v="797085"/>
    <x v="0"/>
    <n v="7"/>
    <n v="1"/>
    <x v="0"/>
  </r>
  <r>
    <s v="0644"/>
    <n v="-733109"/>
    <x v="0"/>
    <s v="0644-733109EGRESO"/>
    <s v="0644-733109EGRESO1"/>
    <x v="10"/>
    <n v="69800000644"/>
    <n v="698"/>
    <d v="2022-05-20T00:00:00"/>
    <n v="-733109"/>
    <n v="7177"/>
    <x v="181"/>
    <m/>
    <n v="1"/>
    <e v="#N/A"/>
    <n v="0"/>
    <e v="#N/A"/>
    <n v="733109"/>
    <x v="0"/>
    <n v="7"/>
    <n v="1"/>
    <x v="0"/>
  </r>
  <r>
    <s v="0644"/>
    <n v="-622600"/>
    <x v="0"/>
    <s v="0644-622600EGRESO"/>
    <s v="0644-622600EGRESO1"/>
    <x v="0"/>
    <n v="69800000644"/>
    <n v="698"/>
    <d v="2022-05-06T00:00:00"/>
    <n v="-622600"/>
    <n v="7160"/>
    <x v="182"/>
    <m/>
    <n v="1"/>
    <d v="2022-05-05T00:00:00"/>
    <n v="-622600"/>
    <s v="CB292"/>
    <n v="0"/>
    <x v="1"/>
    <s v="ok"/>
    <n v="1"/>
    <x v="2"/>
  </r>
  <r>
    <s v="0644"/>
    <n v="-606115"/>
    <x v="0"/>
    <s v="0644-606115EGRESO"/>
    <s v="0644-606115EGRESO1"/>
    <x v="15"/>
    <n v="69800000644"/>
    <n v="698"/>
    <d v="2022-05-06T00:00:00"/>
    <n v="-606115"/>
    <n v="7160"/>
    <x v="183"/>
    <m/>
    <n v="1"/>
    <d v="2022-05-05T00:00:00"/>
    <n v="-606115"/>
    <s v="CB302"/>
    <n v="0"/>
    <x v="1"/>
    <s v="ok"/>
    <n v="1"/>
    <x v="2"/>
  </r>
  <r>
    <s v="0644"/>
    <n v="-595303"/>
    <x v="0"/>
    <s v="0644-595303EGRESO"/>
    <s v="0644-595303EGRESO1"/>
    <x v="0"/>
    <n v="69800000644"/>
    <n v="698"/>
    <d v="2022-05-20T00:00:00"/>
    <n v="-595303"/>
    <n v="7160"/>
    <x v="184"/>
    <m/>
    <n v="1"/>
    <d v="2022-05-19T00:00:00"/>
    <n v="-595303"/>
    <s v="CB381"/>
    <n v="0"/>
    <x v="1"/>
    <s v="ok"/>
    <n v="1"/>
    <x v="0"/>
  </r>
  <r>
    <s v="0644"/>
    <n v="-659094"/>
    <x v="0"/>
    <s v="0644-659094EGRESO"/>
    <s v="0644-659094EGRESO1"/>
    <x v="10"/>
    <n v="69800000644"/>
    <n v="698"/>
    <d v="2022-05-20T00:00:00"/>
    <n v="-659094"/>
    <n v="7177"/>
    <x v="185"/>
    <m/>
    <n v="1"/>
    <e v="#N/A"/>
    <n v="0"/>
    <e v="#N/A"/>
    <n v="659094"/>
    <x v="0"/>
    <n v="7"/>
    <n v="1"/>
    <x v="0"/>
  </r>
  <r>
    <s v="0644"/>
    <n v="-578500"/>
    <x v="0"/>
    <s v="0644-578500EGRESO"/>
    <s v="0644-578500EGRESO1"/>
    <x v="4"/>
    <n v="69800000644"/>
    <n v="698"/>
    <d v="2022-05-20T00:00:00"/>
    <n v="-578500"/>
    <n v="7160"/>
    <x v="186"/>
    <m/>
    <n v="1"/>
    <d v="2022-05-20T00:00:00"/>
    <n v="-578500"/>
    <s v="CB448"/>
    <n v="0"/>
    <x v="1"/>
    <s v="ok"/>
    <n v="1"/>
    <x v="0"/>
  </r>
  <r>
    <s v="0644"/>
    <n v="-560462"/>
    <x v="0"/>
    <s v="0644-560462EGRESO"/>
    <s v="0644-560462EGRESO1"/>
    <x v="0"/>
    <n v="69800000644"/>
    <n v="698"/>
    <d v="2022-05-06T00:00:00"/>
    <n v="-560462"/>
    <n v="7160"/>
    <x v="187"/>
    <m/>
    <n v="1"/>
    <d v="2022-05-05T00:00:00"/>
    <n v="-560462"/>
    <s v="CB286"/>
    <n v="0"/>
    <x v="1"/>
    <s v="ok"/>
    <n v="1"/>
    <x v="2"/>
  </r>
  <r>
    <s v="0644"/>
    <n v="-645066"/>
    <x v="0"/>
    <s v="0644-645066EGRESO"/>
    <s v="0644-645066EGRESO1"/>
    <x v="10"/>
    <n v="69800000644"/>
    <n v="698"/>
    <d v="2022-05-20T00:00:00"/>
    <n v="-645066"/>
    <n v="7177"/>
    <x v="188"/>
    <m/>
    <n v="1"/>
    <e v="#N/A"/>
    <n v="0"/>
    <e v="#N/A"/>
    <n v="645066"/>
    <x v="0"/>
    <n v="7"/>
    <n v="1"/>
    <x v="0"/>
  </r>
  <r>
    <s v="0644"/>
    <n v="-537910"/>
    <x v="0"/>
    <s v="0644-537910EGRESO"/>
    <s v="0644-537910EGRESO1"/>
    <x v="0"/>
    <n v="69800000644"/>
    <n v="698"/>
    <d v="2022-05-20T00:00:00"/>
    <n v="-537910"/>
    <n v="7160"/>
    <x v="189"/>
    <m/>
    <n v="1"/>
    <d v="2022-05-20T00:00:00"/>
    <n v="-537910"/>
    <s v="CB439"/>
    <n v="0"/>
    <x v="1"/>
    <s v="ok"/>
    <n v="1"/>
    <x v="0"/>
  </r>
  <r>
    <s v="0644"/>
    <n v="-626964"/>
    <x v="0"/>
    <s v="0644-626964EGRESO"/>
    <s v="0644-626964EGRESO1"/>
    <x v="10"/>
    <n v="69800000644"/>
    <n v="698"/>
    <d v="2022-05-20T00:00:00"/>
    <n v="-626964"/>
    <n v="7177"/>
    <x v="190"/>
    <m/>
    <n v="1"/>
    <e v="#N/A"/>
    <n v="0"/>
    <e v="#N/A"/>
    <n v="626964"/>
    <x v="0"/>
    <n v="7"/>
    <n v="1"/>
    <x v="0"/>
  </r>
  <r>
    <s v="0644"/>
    <n v="-526616"/>
    <x v="0"/>
    <s v="0644-526616EGRESO"/>
    <s v="0644-526616EGRESO1"/>
    <x v="0"/>
    <n v="69800000644"/>
    <n v="698"/>
    <d v="2022-05-06T00:00:00"/>
    <n v="-526616"/>
    <n v="7160"/>
    <x v="191"/>
    <m/>
    <n v="1"/>
    <d v="2022-05-05T00:00:00"/>
    <n v="-526616"/>
    <s v="CB305"/>
    <n v="0"/>
    <x v="1"/>
    <s v="ok"/>
    <n v="1"/>
    <x v="2"/>
  </r>
  <r>
    <s v="0644"/>
    <n v="-517611"/>
    <x v="0"/>
    <s v="0644-517611EGRESO"/>
    <s v="0644-517611EGRESO1"/>
    <x v="15"/>
    <n v="69800000644"/>
    <n v="698"/>
    <d v="2022-05-11T00:00:00"/>
    <n v="-517611"/>
    <n v="7160"/>
    <x v="174"/>
    <m/>
    <n v="1"/>
    <d v="2022-05-11T00:00:00"/>
    <n v="-517611"/>
    <s v="CB328"/>
    <n v="0"/>
    <x v="1"/>
    <s v="ok"/>
    <n v="1"/>
    <x v="3"/>
  </r>
  <r>
    <s v="0644"/>
    <n v="-514881"/>
    <x v="0"/>
    <s v="0644-514881EGRESO"/>
    <s v="0644-514881EGRESO1"/>
    <x v="0"/>
    <n v="69800000644"/>
    <n v="698"/>
    <d v="2022-05-26T00:00:00"/>
    <n v="-514881"/>
    <n v="7160"/>
    <x v="19"/>
    <m/>
    <n v="1"/>
    <d v="2022-05-25T00:00:00"/>
    <n v="-514881"/>
    <s v="CB479"/>
    <n v="0"/>
    <x v="1"/>
    <s v="ok"/>
    <n v="1"/>
    <x v="1"/>
  </r>
  <r>
    <s v="0644"/>
    <n v="-508580"/>
    <x v="0"/>
    <s v="0644-508580EGRESO"/>
    <s v="0644-508580EGRESO1"/>
    <x v="11"/>
    <n v="69800000644"/>
    <n v="698"/>
    <d v="2022-05-19T00:00:00"/>
    <n v="-508580"/>
    <n v="7711"/>
    <x v="47"/>
    <m/>
    <n v="1"/>
    <d v="2022-05-24T00:00:00"/>
    <n v="-508580"/>
    <s v="CB475"/>
    <n v="0"/>
    <x v="1"/>
    <s v="ok"/>
    <n v="1"/>
    <x v="0"/>
  </r>
  <r>
    <s v="0644"/>
    <n v="-453083"/>
    <x v="0"/>
    <s v="0644-453083EGRESO"/>
    <s v="0644-453083EGRESO1"/>
    <x v="11"/>
    <n v="69800000644"/>
    <n v="698"/>
    <d v="2022-05-19T00:00:00"/>
    <n v="-453083"/>
    <n v="7493"/>
    <x v="192"/>
    <m/>
    <n v="1"/>
    <d v="2022-05-24T00:00:00"/>
    <n v="-453083"/>
    <s v="CB469"/>
    <n v="0"/>
    <x v="1"/>
    <s v="ok"/>
    <n v="1"/>
    <x v="0"/>
  </r>
  <r>
    <s v="0644"/>
    <n v="-428940.5"/>
    <x v="0"/>
    <s v="0644-428940,5EGRESO"/>
    <s v="0644-428940,5EGRESO1"/>
    <x v="0"/>
    <n v="69800000644"/>
    <n v="698"/>
    <d v="2022-05-02T00:00:00"/>
    <n v="-428940.5"/>
    <n v="7160"/>
    <x v="193"/>
    <m/>
    <n v="1"/>
    <e v="#N/A"/>
    <n v="0"/>
    <e v="#N/A"/>
    <n v="428940.5"/>
    <x v="0"/>
    <n v="25"/>
    <n v="1"/>
    <x v="2"/>
  </r>
  <r>
    <s v="0644"/>
    <n v="-422536.29"/>
    <x v="0"/>
    <s v="0644-422536,29EGRESO"/>
    <s v="0644-422536,29EGRESO1"/>
    <x v="0"/>
    <n v="69800000644"/>
    <n v="698"/>
    <d v="2022-05-02T00:00:00"/>
    <n v="-422536.29"/>
    <n v="7160"/>
    <x v="194"/>
    <m/>
    <n v="1"/>
    <e v="#N/A"/>
    <n v="0"/>
    <e v="#N/A"/>
    <n v="422536.29"/>
    <x v="0"/>
    <n v="25"/>
    <n v="1"/>
    <x v="2"/>
  </r>
  <r>
    <s v="0644"/>
    <n v="-421885"/>
    <x v="0"/>
    <s v="0644-421885EGRESO"/>
    <s v="0644-421885EGRESO1"/>
    <x v="0"/>
    <n v="69800000644"/>
    <n v="698"/>
    <d v="2022-05-06T00:00:00"/>
    <n v="-421885"/>
    <n v="7160"/>
    <x v="195"/>
    <m/>
    <n v="1"/>
    <d v="2022-05-05T00:00:00"/>
    <n v="-421885"/>
    <s v="CB287"/>
    <n v="0"/>
    <x v="1"/>
    <s v="ok"/>
    <n v="1"/>
    <x v="2"/>
  </r>
  <r>
    <s v="0644"/>
    <n v="-420628"/>
    <x v="0"/>
    <s v="0644-420628EGRESO"/>
    <s v="0644-420628EGRESO1"/>
    <x v="0"/>
    <n v="69800000644"/>
    <n v="698"/>
    <d v="2022-05-20T00:00:00"/>
    <n v="-420628"/>
    <n v="7160"/>
    <x v="196"/>
    <m/>
    <n v="1"/>
    <d v="2022-05-20T00:00:00"/>
    <n v="-420628"/>
    <s v="CB424"/>
    <n v="0"/>
    <x v="1"/>
    <s v="ok"/>
    <n v="1"/>
    <x v="0"/>
  </r>
  <r>
    <s v="0644"/>
    <n v="-405100"/>
    <x v="0"/>
    <s v="0644-405100EGRESO"/>
    <s v="0644-405100EGRESO1"/>
    <x v="2"/>
    <n v="69800000644"/>
    <n v="698"/>
    <d v="2022-05-04T00:00:00"/>
    <n v="-405100"/>
    <n v="7493"/>
    <x v="3"/>
    <m/>
    <n v="1"/>
    <e v="#N/A"/>
    <n v="0"/>
    <e v="#N/A"/>
    <n v="405100"/>
    <x v="0"/>
    <n v="23"/>
    <n v="1"/>
    <x v="2"/>
  </r>
  <r>
    <s v="0644"/>
    <n v="-404437.55"/>
    <x v="0"/>
    <s v="0644-404437,55EGRESO"/>
    <s v="0644-404437,55EGRESO1"/>
    <x v="12"/>
    <n v="69800000644"/>
    <n v="698"/>
    <d v="2022-05-07T00:00:00"/>
    <n v="-404437.55"/>
    <n v="3339"/>
    <x v="61"/>
    <m/>
    <n v="1"/>
    <e v="#N/A"/>
    <n v="0"/>
    <e v="#N/A"/>
    <n v="404437.55"/>
    <x v="0"/>
    <n v="20"/>
    <n v="1"/>
    <x v="2"/>
  </r>
  <r>
    <s v="0644"/>
    <n v="-400480"/>
    <x v="0"/>
    <s v="0644-400480EGRESO"/>
    <s v="0644-400480EGRESO1"/>
    <x v="14"/>
    <n v="69800000644"/>
    <n v="698"/>
    <d v="2022-05-19T00:00:00"/>
    <n v="-400480"/>
    <n v="7540"/>
    <x v="170"/>
    <m/>
    <n v="1"/>
    <d v="2022-05-24T00:00:00"/>
    <n v="-400480"/>
    <s v="CB474"/>
    <n v="0"/>
    <x v="1"/>
    <s v="ok"/>
    <n v="1"/>
    <x v="0"/>
  </r>
  <r>
    <s v="0644"/>
    <n v="-399800"/>
    <x v="0"/>
    <s v="0644-399800EGRESO"/>
    <s v="0644-399800EGRESO1"/>
    <x v="2"/>
    <n v="69800000644"/>
    <n v="698"/>
    <d v="2022-05-04T00:00:00"/>
    <n v="-399800"/>
    <n v="7493"/>
    <x v="3"/>
    <m/>
    <n v="1"/>
    <e v="#N/A"/>
    <n v="0"/>
    <e v="#N/A"/>
    <n v="399800"/>
    <x v="0"/>
    <n v="23"/>
    <n v="1"/>
    <x v="2"/>
  </r>
  <r>
    <s v="0644"/>
    <n v="-383200"/>
    <x v="0"/>
    <s v="0644-383200EGRESO"/>
    <s v="0644-383200EGRESO1"/>
    <x v="2"/>
    <n v="69800000644"/>
    <n v="698"/>
    <d v="2022-05-09T00:00:00"/>
    <n v="-383200"/>
    <n v="7493"/>
    <x v="3"/>
    <m/>
    <n v="1"/>
    <e v="#N/A"/>
    <n v="0"/>
    <e v="#N/A"/>
    <n v="383200"/>
    <x v="0"/>
    <n v="18"/>
    <n v="1"/>
    <x v="3"/>
  </r>
  <r>
    <s v="0644"/>
    <n v="-626232"/>
    <x v="0"/>
    <s v="0644-626232EGRESO"/>
    <s v="0644-626232EGRESO1"/>
    <x v="10"/>
    <n v="69800000644"/>
    <n v="698"/>
    <d v="2022-05-20T00:00:00"/>
    <n v="-626232"/>
    <n v="7177"/>
    <x v="197"/>
    <m/>
    <n v="1"/>
    <e v="#N/A"/>
    <n v="0"/>
    <e v="#N/A"/>
    <n v="626232"/>
    <x v="0"/>
    <n v="7"/>
    <n v="1"/>
    <x v="0"/>
  </r>
  <r>
    <s v="0644"/>
    <n v="-536698"/>
    <x v="0"/>
    <s v="0644-536698EGRESO"/>
    <s v="0644-536698EGRESO1"/>
    <x v="10"/>
    <n v="69800000644"/>
    <n v="698"/>
    <d v="2022-05-20T00:00:00"/>
    <n v="-536698"/>
    <n v="7177"/>
    <x v="198"/>
    <m/>
    <n v="1"/>
    <e v="#N/A"/>
    <n v="0"/>
    <e v="#N/A"/>
    <n v="536698"/>
    <x v="0"/>
    <n v="7"/>
    <n v="1"/>
    <x v="0"/>
  </r>
  <r>
    <s v="0644"/>
    <n v="-371470"/>
    <x v="0"/>
    <s v="0644-371470EGRESO"/>
    <s v="0644-371470EGRESO1"/>
    <x v="14"/>
    <n v="69800000644"/>
    <n v="698"/>
    <d v="2022-05-05T00:00:00"/>
    <n v="-371470"/>
    <n v="7540"/>
    <x v="170"/>
    <m/>
    <n v="1"/>
    <d v="2022-05-05T00:00:00"/>
    <n v="-371470"/>
    <s v="CB278"/>
    <n v="0"/>
    <x v="1"/>
    <s v="ok"/>
    <n v="1"/>
    <x v="2"/>
  </r>
  <r>
    <s v="0644"/>
    <n v="-361568"/>
    <x v="0"/>
    <s v="0644-361568EGRESO"/>
    <s v="0644-361568EGRESO1"/>
    <x v="16"/>
    <n v="69800000644"/>
    <n v="698"/>
    <d v="2022-05-06T00:00:00"/>
    <n v="-361568"/>
    <n v="2437"/>
    <x v="199"/>
    <m/>
    <n v="1"/>
    <d v="2022-05-06T00:00:00"/>
    <n v="-361568"/>
    <s v="CB311"/>
    <n v="0"/>
    <x v="1"/>
    <s v="ok"/>
    <n v="1"/>
    <x v="2"/>
  </r>
  <r>
    <s v="0644"/>
    <n v="-357600"/>
    <x v="0"/>
    <s v="0644-357600EGRESO"/>
    <s v="0644-357600EGRESO1"/>
    <x v="2"/>
    <n v="69800000644"/>
    <n v="698"/>
    <d v="2022-05-09T00:00:00"/>
    <n v="-357600"/>
    <n v="7493"/>
    <x v="3"/>
    <m/>
    <n v="1"/>
    <e v="#N/A"/>
    <n v="0"/>
    <e v="#N/A"/>
    <n v="357600"/>
    <x v="0"/>
    <n v="18"/>
    <n v="1"/>
    <x v="3"/>
  </r>
  <r>
    <s v="0644"/>
    <n v="-347108"/>
    <x v="0"/>
    <s v="0644-347108EGRESO"/>
    <s v="0644-347108EGRESO1"/>
    <x v="16"/>
    <n v="69800000644"/>
    <n v="698"/>
    <d v="2022-05-06T00:00:00"/>
    <n v="-347108"/>
    <n v="2437"/>
    <x v="199"/>
    <m/>
    <n v="1"/>
    <d v="2022-05-06T00:00:00"/>
    <n v="-347108"/>
    <s v="CB310"/>
    <n v="0"/>
    <x v="1"/>
    <s v="ok"/>
    <n v="1"/>
    <x v="2"/>
  </r>
  <r>
    <s v="0644"/>
    <n v="-329093"/>
    <x v="0"/>
    <s v="0644-329093EGRESO"/>
    <s v="0644-329093EGRESO1"/>
    <x v="0"/>
    <n v="69800000644"/>
    <n v="698"/>
    <d v="2022-05-20T00:00:00"/>
    <n v="-329093"/>
    <n v="7160"/>
    <x v="200"/>
    <m/>
    <n v="1"/>
    <d v="2022-05-19T00:00:00"/>
    <n v="-329093"/>
    <s v="CB400"/>
    <n v="0"/>
    <x v="1"/>
    <s v="ok"/>
    <n v="1"/>
    <x v="0"/>
  </r>
  <r>
    <s v="0644"/>
    <n v="-328701"/>
    <x v="0"/>
    <s v="0644-328701EGRESO"/>
    <s v="0644-328701EGRESO1"/>
    <x v="0"/>
    <n v="69800000644"/>
    <n v="698"/>
    <d v="2022-05-20T00:00:00"/>
    <n v="-328701"/>
    <n v="7160"/>
    <x v="201"/>
    <m/>
    <n v="1"/>
    <d v="2022-05-19T00:00:00"/>
    <n v="-328701"/>
    <s v="CB383"/>
    <n v="0"/>
    <x v="1"/>
    <s v="ok"/>
    <n v="1"/>
    <x v="0"/>
  </r>
  <r>
    <s v="0644"/>
    <n v="-320940"/>
    <x v="0"/>
    <s v="0644-320940EGRESO"/>
    <s v="0644-320940EGRESO1"/>
    <x v="11"/>
    <n v="69800000644"/>
    <n v="698"/>
    <d v="2022-05-13T00:00:00"/>
    <n v="-320940"/>
    <n v="7493"/>
    <x v="192"/>
    <m/>
    <n v="1"/>
    <d v="2022-05-24T00:00:00"/>
    <n v="-320940"/>
    <s v="CB463"/>
    <n v="0"/>
    <x v="1"/>
    <s v="ok"/>
    <n v="1"/>
    <x v="3"/>
  </r>
  <r>
    <s v="0644"/>
    <n v="-297500"/>
    <x v="0"/>
    <s v="0644-297500EGRESO"/>
    <s v="0644-297500EGRESO1"/>
    <x v="0"/>
    <n v="69800000644"/>
    <n v="698"/>
    <d v="2022-05-20T00:00:00"/>
    <n v="-297500"/>
    <n v="7160"/>
    <x v="202"/>
    <m/>
    <n v="1"/>
    <d v="2022-05-19T00:00:00"/>
    <n v="-297500"/>
    <s v="CB385"/>
    <n v="0"/>
    <x v="1"/>
    <s v="ok"/>
    <n v="1"/>
    <x v="0"/>
  </r>
  <r>
    <s v="0644"/>
    <n v="-379667"/>
    <x v="0"/>
    <s v="0644-379667EGRESO"/>
    <s v="0644-379667EGRESO1"/>
    <x v="10"/>
    <n v="69800000644"/>
    <n v="698"/>
    <d v="2022-05-20T00:00:00"/>
    <n v="-379667"/>
    <n v="7177"/>
    <x v="203"/>
    <m/>
    <n v="1"/>
    <e v="#N/A"/>
    <n v="0"/>
    <e v="#N/A"/>
    <n v="379667"/>
    <x v="0"/>
    <n v="7"/>
    <n v="1"/>
    <x v="0"/>
  </r>
  <r>
    <s v="0644"/>
    <n v="-285828.12"/>
    <x v="0"/>
    <s v="0644-285828,12EGRESO"/>
    <s v="0644-285828,12EGRESO1"/>
    <x v="12"/>
    <n v="69800000644"/>
    <n v="698"/>
    <d v="2022-05-02T00:00:00"/>
    <n v="-285828.12"/>
    <n v="3339"/>
    <x v="61"/>
    <m/>
    <n v="1"/>
    <e v="#N/A"/>
    <n v="0"/>
    <e v="#N/A"/>
    <n v="285828.12"/>
    <x v="0"/>
    <n v="25"/>
    <n v="1"/>
    <x v="2"/>
  </r>
  <r>
    <s v="0644"/>
    <n v="-272901"/>
    <x v="0"/>
    <s v="0644-272901EGRESO"/>
    <s v="0644-272901EGRESO1"/>
    <x v="11"/>
    <n v="69800000644"/>
    <n v="698"/>
    <d v="2022-05-19T00:00:00"/>
    <n v="-272901"/>
    <n v="7493"/>
    <x v="192"/>
    <m/>
    <n v="1"/>
    <d v="2022-05-24T00:00:00"/>
    <n v="-272901"/>
    <s v="CB467"/>
    <n v="0"/>
    <x v="1"/>
    <s v="ok"/>
    <n v="1"/>
    <x v="0"/>
  </r>
  <r>
    <s v="0644"/>
    <n v="-267900"/>
    <x v="0"/>
    <s v="0644-267900EGRESO"/>
    <s v="0644-267900EGRESO1"/>
    <x v="2"/>
    <n v="69800000644"/>
    <n v="698"/>
    <d v="2022-05-16T00:00:00"/>
    <n v="-267900"/>
    <n v="7493"/>
    <x v="3"/>
    <m/>
    <n v="1"/>
    <d v="2022-05-24T00:00:00"/>
    <n v="-267900"/>
    <s v="CB465"/>
    <n v="0"/>
    <x v="1"/>
    <s v="ok"/>
    <n v="1"/>
    <x v="0"/>
  </r>
  <r>
    <s v="0644"/>
    <n v="-266650"/>
    <x v="0"/>
    <s v="0644-266650EGRESO"/>
    <s v="0644-266650EGRESO1"/>
    <x v="16"/>
    <n v="69800000644"/>
    <n v="698"/>
    <d v="2022-05-20T00:00:00"/>
    <n v="-266650"/>
    <n v="2437"/>
    <x v="199"/>
    <m/>
    <n v="1"/>
    <d v="2022-05-20T00:00:00"/>
    <n v="-266650"/>
    <s v="CB453"/>
    <n v="0"/>
    <x v="1"/>
    <s v="ok"/>
    <n v="1"/>
    <x v="0"/>
  </r>
  <r>
    <s v="0644"/>
    <n v="-258700"/>
    <x v="0"/>
    <s v="0644-258700EGRESO"/>
    <s v="0644-258700EGRESO1"/>
    <x v="16"/>
    <n v="69800000644"/>
    <n v="698"/>
    <d v="2022-05-20T00:00:00"/>
    <n v="-258700"/>
    <n v="2437"/>
    <x v="199"/>
    <m/>
    <n v="1"/>
    <d v="2022-05-20T00:00:00"/>
    <n v="-258700"/>
    <s v="CB454"/>
    <n v="0"/>
    <x v="1"/>
    <s v="ok"/>
    <n v="1"/>
    <x v="0"/>
  </r>
  <r>
    <s v="0644"/>
    <n v="-36968131"/>
    <x v="0"/>
    <s v="0644-36968131EGRESO"/>
    <s v="0644-36968131EGRESO1"/>
    <x v="10"/>
    <n v="69800000644"/>
    <n v="698"/>
    <d v="2022-05-23T00:00:00"/>
    <n v="-36968131"/>
    <n v="7177"/>
    <x v="204"/>
    <m/>
    <n v="1"/>
    <e v="#N/A"/>
    <n v="0"/>
    <e v="#N/A"/>
    <n v="36968131"/>
    <x v="0"/>
    <n v="4"/>
    <n v="1"/>
    <x v="1"/>
  </r>
  <r>
    <s v="0644"/>
    <n v="-241880"/>
    <x v="0"/>
    <s v="0644-241880EGRESO"/>
    <s v="0644-241880EGRESO1"/>
    <x v="11"/>
    <n v="69800000644"/>
    <n v="698"/>
    <d v="2022-05-06T00:00:00"/>
    <n v="-241880"/>
    <n v="7493"/>
    <x v="205"/>
    <m/>
    <n v="1"/>
    <d v="2022-05-12T00:00:00"/>
    <n v="-241880"/>
    <s v="CB348"/>
    <n v="0"/>
    <x v="1"/>
    <s v="ok"/>
    <n v="1"/>
    <x v="2"/>
  </r>
  <r>
    <s v="0644"/>
    <n v="-235839"/>
    <x v="0"/>
    <s v="0644-235839EGRESO"/>
    <s v="0644-235839EGRESO1"/>
    <x v="15"/>
    <n v="69800000644"/>
    <n v="698"/>
    <d v="2022-05-06T00:00:00"/>
    <n v="-235839"/>
    <n v="7160"/>
    <x v="206"/>
    <m/>
    <n v="1"/>
    <d v="2022-05-05T00:00:00"/>
    <n v="-235839"/>
    <s v="CB303"/>
    <n v="0"/>
    <x v="1"/>
    <s v="ok"/>
    <n v="1"/>
    <x v="2"/>
  </r>
  <r>
    <s v="0644"/>
    <n v="-217887.89"/>
    <x v="0"/>
    <s v="0644-217887,89EGRESO"/>
    <s v="0644-217887,89EGRESO1"/>
    <x v="12"/>
    <n v="69800000644"/>
    <n v="698"/>
    <d v="2022-05-13T00:00:00"/>
    <n v="-217887.89"/>
    <n v="3339"/>
    <x v="61"/>
    <m/>
    <n v="1"/>
    <e v="#N/A"/>
    <n v="0"/>
    <e v="#N/A"/>
    <n v="217887.89"/>
    <x v="0"/>
    <n v="14"/>
    <n v="1"/>
    <x v="3"/>
  </r>
  <r>
    <s v="0644"/>
    <n v="-200000"/>
    <x v="0"/>
    <s v="0644-200000EGRESO"/>
    <s v="0644-200000EGRESO1"/>
    <x v="0"/>
    <n v="69800000644"/>
    <n v="698"/>
    <d v="2022-05-03T00:00:00"/>
    <n v="-200000"/>
    <n v="7160"/>
    <x v="207"/>
    <m/>
    <n v="1"/>
    <d v="2022-05-10T00:00:00"/>
    <n v="-200000"/>
    <s v="CB327"/>
    <n v="0"/>
    <x v="1"/>
    <s v="ok"/>
    <n v="1"/>
    <x v="2"/>
  </r>
  <r>
    <s v="0644"/>
    <n v="-199079"/>
    <x v="0"/>
    <s v="0644-199079EGRESO"/>
    <s v="0644-199079EGRESO1"/>
    <x v="0"/>
    <n v="69800000644"/>
    <n v="698"/>
    <d v="2022-05-06T00:00:00"/>
    <n v="-199079"/>
    <n v="7160"/>
    <x v="208"/>
    <m/>
    <n v="1"/>
    <d v="2022-05-05T00:00:00"/>
    <n v="-199079"/>
    <s v="CB306"/>
    <n v="0"/>
    <x v="1"/>
    <s v="ok"/>
    <n v="1"/>
    <x v="2"/>
  </r>
  <r>
    <s v="0644"/>
    <n v="-197720"/>
    <x v="0"/>
    <s v="0644-197720EGRESO"/>
    <s v="0644-197720EGRESO1"/>
    <x v="5"/>
    <n v="69800000644"/>
    <n v="698"/>
    <d v="2022-05-06T00:00:00"/>
    <n v="-197720"/>
    <n v="7493"/>
    <x v="209"/>
    <m/>
    <n v="1"/>
    <d v="2022-05-12T00:00:00"/>
    <n v="-197720"/>
    <s v="CB345"/>
    <n v="0"/>
    <x v="1"/>
    <s v="ok"/>
    <n v="1"/>
    <x v="2"/>
  </r>
  <r>
    <s v="0644"/>
    <n v="-195082.64"/>
    <x v="0"/>
    <s v="0644-195082,64EGRESO"/>
    <s v="0644-195082,64EGRESO1"/>
    <x v="12"/>
    <n v="69800000644"/>
    <n v="698"/>
    <d v="2022-05-17T00:00:00"/>
    <n v="-195082.64"/>
    <n v="3339"/>
    <x v="61"/>
    <m/>
    <n v="1"/>
    <e v="#N/A"/>
    <n v="0"/>
    <e v="#N/A"/>
    <n v="195082.64"/>
    <x v="0"/>
    <n v="10"/>
    <n v="1"/>
    <x v="0"/>
  </r>
  <r>
    <s v="0644"/>
    <n v="-191653"/>
    <x v="0"/>
    <s v="0644-191653EGRESO"/>
    <s v="0644-191653EGRESO1"/>
    <x v="0"/>
    <n v="69800000644"/>
    <n v="698"/>
    <d v="2022-05-20T00:00:00"/>
    <n v="-191653"/>
    <n v="7160"/>
    <x v="210"/>
    <m/>
    <n v="1"/>
    <d v="2022-05-19T00:00:00"/>
    <n v="-191653"/>
    <s v="CB416"/>
    <n v="0"/>
    <x v="1"/>
    <s v="ok"/>
    <n v="1"/>
    <x v="0"/>
  </r>
  <r>
    <s v="0644"/>
    <n v="-186400"/>
    <x v="0"/>
    <s v="0644-186400EGRESO"/>
    <s v="0644-186400EGRESO1"/>
    <x v="4"/>
    <n v="69800000644"/>
    <n v="698"/>
    <d v="2022-05-20T00:00:00"/>
    <n v="-186400"/>
    <n v="7160"/>
    <x v="211"/>
    <m/>
    <n v="1"/>
    <d v="2022-05-19T00:00:00"/>
    <n v="-186400"/>
    <s v="CB386"/>
    <n v="0"/>
    <x v="1"/>
    <s v="ok"/>
    <n v="1"/>
    <x v="0"/>
  </r>
  <r>
    <s v="0644"/>
    <n v="-180547"/>
    <x v="0"/>
    <s v="0644-180547EGRESO"/>
    <s v="0644-180547EGRESO1"/>
    <x v="0"/>
    <n v="69800000644"/>
    <n v="698"/>
    <d v="2022-05-11T00:00:00"/>
    <n v="-180547"/>
    <n v="7160"/>
    <x v="195"/>
    <m/>
    <n v="1"/>
    <d v="2022-05-10T00:00:00"/>
    <n v="-180547"/>
    <s v="CB325"/>
    <n v="0"/>
    <x v="1"/>
    <s v="ok"/>
    <n v="1"/>
    <x v="3"/>
  </r>
  <r>
    <s v="0644"/>
    <n v="-179300"/>
    <x v="0"/>
    <s v="0644-179300EGRESO"/>
    <s v="0644-179300EGRESO1"/>
    <x v="2"/>
    <n v="69800000644"/>
    <n v="698"/>
    <d v="2022-05-06T00:00:00"/>
    <n v="-179300"/>
    <n v="7493"/>
    <x v="3"/>
    <m/>
    <n v="1"/>
    <e v="#N/A"/>
    <n v="0"/>
    <e v="#N/A"/>
    <n v="179300"/>
    <x v="0"/>
    <n v="21"/>
    <n v="1"/>
    <x v="2"/>
  </r>
  <r>
    <s v="0644"/>
    <n v="-176700"/>
    <x v="0"/>
    <s v="0644-176700EGRESO"/>
    <s v="0644-176700EGRESO1"/>
    <x v="2"/>
    <n v="69800000644"/>
    <n v="698"/>
    <d v="2022-05-06T00:00:00"/>
    <n v="-176700"/>
    <n v="7493"/>
    <x v="3"/>
    <m/>
    <n v="1"/>
    <e v="#N/A"/>
    <n v="0"/>
    <e v="#N/A"/>
    <n v="176700"/>
    <x v="0"/>
    <n v="21"/>
    <n v="1"/>
    <x v="2"/>
  </r>
  <r>
    <s v="0644"/>
    <n v="-176524"/>
    <x v="0"/>
    <s v="0644-176524EGRESO"/>
    <s v="0644-176524EGRESO1"/>
    <x v="2"/>
    <n v="69800000644"/>
    <n v="698"/>
    <d v="2022-05-23T00:00:00"/>
    <n v="-176524"/>
    <n v="7160"/>
    <x v="63"/>
    <m/>
    <n v="1"/>
    <d v="2022-05-20T00:00:00"/>
    <n v="-176524"/>
    <s v="CB460"/>
    <n v="0"/>
    <x v="1"/>
    <s v="ok"/>
    <n v="1"/>
    <x v="1"/>
  </r>
  <r>
    <s v="0644"/>
    <n v="-175422.55"/>
    <x v="0"/>
    <s v="0644-175422,55EGRESO"/>
    <s v="0644-175422,55EGRESO1"/>
    <x v="0"/>
    <n v="69800000644"/>
    <n v="698"/>
    <d v="2022-05-02T00:00:00"/>
    <n v="-175422.55"/>
    <n v="7160"/>
    <x v="212"/>
    <m/>
    <n v="1"/>
    <e v="#N/A"/>
    <n v="0"/>
    <e v="#N/A"/>
    <n v="175422.55"/>
    <x v="0"/>
    <n v="25"/>
    <n v="1"/>
    <x v="2"/>
  </r>
  <r>
    <s v="0644"/>
    <n v="-172700"/>
    <x v="0"/>
    <s v="0644-172700EGRESO"/>
    <s v="0644-172700EGRESO1"/>
    <x v="2"/>
    <n v="69800000644"/>
    <n v="698"/>
    <d v="2022-05-09T00:00:00"/>
    <n v="-172700"/>
    <n v="7493"/>
    <x v="3"/>
    <m/>
    <n v="1"/>
    <e v="#N/A"/>
    <n v="0"/>
    <e v="#N/A"/>
    <n v="172700"/>
    <x v="0"/>
    <n v="18"/>
    <n v="1"/>
    <x v="3"/>
  </r>
  <r>
    <s v="0644"/>
    <n v="-154460"/>
    <x v="0"/>
    <s v="0644-154460EGRESO"/>
    <s v="0644-154460EGRESO1"/>
    <x v="11"/>
    <n v="69800000644"/>
    <n v="698"/>
    <d v="2022-05-12T00:00:00"/>
    <n v="-154460"/>
    <n v="7711"/>
    <x v="47"/>
    <m/>
    <n v="1"/>
    <d v="2022-05-12T00:00:00"/>
    <n v="-154460"/>
    <s v="CB338"/>
    <n v="0"/>
    <x v="1"/>
    <s v="ok"/>
    <n v="1"/>
    <x v="3"/>
  </r>
  <r>
    <s v="0644"/>
    <n v="-148657"/>
    <x v="0"/>
    <s v="0644-148657EGRESO"/>
    <s v="0644-148657EGRESO1"/>
    <x v="0"/>
    <n v="69800000644"/>
    <n v="698"/>
    <d v="2022-05-20T00:00:00"/>
    <n v="-148657"/>
    <n v="7160"/>
    <x v="213"/>
    <m/>
    <n v="1"/>
    <d v="2022-05-19T00:00:00"/>
    <n v="-148657"/>
    <s v="CB406"/>
    <n v="0"/>
    <x v="1"/>
    <s v="ok"/>
    <n v="1"/>
    <x v="0"/>
  </r>
  <r>
    <s v="0644"/>
    <n v="-141251.15"/>
    <x v="0"/>
    <s v="0644-141251,15EGRESO"/>
    <s v="0644-141251,15EGRESO1"/>
    <x v="4"/>
    <n v="69800000644"/>
    <n v="698"/>
    <d v="2022-05-23T00:00:00"/>
    <n v="-141251.15"/>
    <n v="7160"/>
    <x v="214"/>
    <m/>
    <n v="1"/>
    <d v="2022-05-20T00:00:00"/>
    <n v="-141251.15"/>
    <s v="CB456"/>
    <n v="0"/>
    <x v="1"/>
    <s v="ok"/>
    <n v="1"/>
    <x v="1"/>
  </r>
  <r>
    <s v="0644"/>
    <n v="-139928"/>
    <x v="0"/>
    <s v="0644-139928EGRESO"/>
    <s v="0644-139928EGRESO1"/>
    <x v="17"/>
    <n v="69800000644"/>
    <n v="25"/>
    <d v="2022-05-19T00:00:00"/>
    <n v="-139928"/>
    <n v="7305"/>
    <x v="215"/>
    <m/>
    <n v="1"/>
    <e v="#N/A"/>
    <n v="0"/>
    <e v="#N/A"/>
    <n v="139928"/>
    <x v="0"/>
    <n v="8"/>
    <n v="1"/>
    <x v="0"/>
  </r>
  <r>
    <s v="0644"/>
    <n v="-139090"/>
    <x v="0"/>
    <s v="0644-139090EGRESO"/>
    <s v="0644-139090EGRESO1"/>
    <x v="11"/>
    <n v="69800000644"/>
    <n v="698"/>
    <d v="2022-05-12T00:00:00"/>
    <n v="-139090"/>
    <n v="7711"/>
    <x v="47"/>
    <m/>
    <n v="1"/>
    <d v="2022-05-12T00:00:00"/>
    <n v="-139090"/>
    <s v="CB339"/>
    <n v="0"/>
    <x v="1"/>
    <s v="ok"/>
    <n v="1"/>
    <x v="3"/>
  </r>
  <r>
    <s v="0644"/>
    <n v="-125570"/>
    <x v="0"/>
    <s v="0644-125570EGRESO"/>
    <s v="0644-125570EGRESO1"/>
    <x v="11"/>
    <n v="69800000644"/>
    <n v="698"/>
    <d v="2022-05-12T00:00:00"/>
    <n v="-125570"/>
    <n v="7711"/>
    <x v="47"/>
    <m/>
    <n v="1"/>
    <d v="2022-05-12T00:00:00"/>
    <n v="-125570"/>
    <s v="CB340"/>
    <n v="0"/>
    <x v="1"/>
    <s v="ok"/>
    <n v="1"/>
    <x v="3"/>
  </r>
  <r>
    <s v="0644"/>
    <n v="-118874.54"/>
    <x v="0"/>
    <s v="0644-118874,54EGRESO"/>
    <s v="0644-118874,54EGRESO1"/>
    <x v="17"/>
    <n v="69800000644"/>
    <n v="698"/>
    <d v="2022-05-20T00:00:00"/>
    <n v="-118874.54"/>
    <n v="609"/>
    <x v="216"/>
    <m/>
    <n v="1"/>
    <e v="#N/A"/>
    <n v="0"/>
    <e v="#N/A"/>
    <n v="118874.54"/>
    <x v="0"/>
    <n v="7"/>
    <n v="1"/>
    <x v="0"/>
  </r>
  <r>
    <s v="0644"/>
    <n v="-117885.42"/>
    <x v="0"/>
    <s v="0644-117885,42EGRESO"/>
    <s v="0644-117885,42EGRESO1"/>
    <x v="12"/>
    <n v="69800000644"/>
    <n v="698"/>
    <d v="2022-05-05T00:00:00"/>
    <n v="-117885.42"/>
    <n v="3339"/>
    <x v="61"/>
    <m/>
    <n v="1"/>
    <e v="#N/A"/>
    <n v="0"/>
    <e v="#N/A"/>
    <n v="117885.42"/>
    <x v="0"/>
    <n v="22"/>
    <n v="1"/>
    <x v="2"/>
  </r>
  <r>
    <s v="0644"/>
    <n v="-104400"/>
    <x v="0"/>
    <s v="0644-104400EGRESO"/>
    <s v="0644-104400EGRESO1"/>
    <x v="0"/>
    <n v="69800000644"/>
    <n v="698"/>
    <d v="2022-05-06T00:00:00"/>
    <n v="-104400"/>
    <n v="7160"/>
    <x v="217"/>
    <m/>
    <n v="1"/>
    <d v="2022-05-05T00:00:00"/>
    <n v="-104400"/>
    <s v="CB295"/>
    <n v="0"/>
    <x v="1"/>
    <s v="ok"/>
    <n v="1"/>
    <x v="2"/>
  </r>
  <r>
    <s v="0644"/>
    <n v="-104320"/>
    <x v="0"/>
    <s v="0644-104320EGRESO"/>
    <s v="0644-104320EGRESO1"/>
    <x v="11"/>
    <n v="69800000644"/>
    <n v="698"/>
    <d v="2022-05-12T00:00:00"/>
    <n v="-104320"/>
    <n v="7711"/>
    <x v="47"/>
    <m/>
    <n v="1"/>
    <d v="2022-05-12T00:00:00"/>
    <n v="-104320"/>
    <s v="CB336"/>
    <n v="0"/>
    <x v="1"/>
    <s v="ok"/>
    <n v="1"/>
    <x v="3"/>
  </r>
  <r>
    <s v="0644"/>
    <n v="-99599"/>
    <x v="0"/>
    <s v="0644-99599EGRESO"/>
    <s v="0644-99599EGRESO1"/>
    <x v="11"/>
    <n v="69800000644"/>
    <n v="698"/>
    <d v="2022-05-19T00:00:00"/>
    <n v="-99599"/>
    <n v="7493"/>
    <x v="192"/>
    <m/>
    <n v="1"/>
    <d v="2022-05-24T00:00:00"/>
    <n v="-99599"/>
    <s v="CB468"/>
    <n v="0"/>
    <x v="1"/>
    <s v="ok"/>
    <n v="1"/>
    <x v="0"/>
  </r>
  <r>
    <s v="0644"/>
    <n v="-80300"/>
    <x v="0"/>
    <s v="0644-80300EGRESO"/>
    <s v="0644-80300EGRESO1"/>
    <x v="2"/>
    <n v="69800000644"/>
    <n v="698"/>
    <d v="2022-05-06T00:00:00"/>
    <n v="-80300"/>
    <n v="7493"/>
    <x v="3"/>
    <m/>
    <n v="1"/>
    <e v="#N/A"/>
    <n v="0"/>
    <e v="#N/A"/>
    <n v="80300"/>
    <x v="0"/>
    <n v="21"/>
    <n v="1"/>
    <x v="2"/>
  </r>
  <r>
    <s v="0644"/>
    <n v="-77200"/>
    <x v="0"/>
    <s v="0644-77200EGRESO"/>
    <s v="0644-77200EGRESO1"/>
    <x v="0"/>
    <n v="69800000644"/>
    <n v="698"/>
    <d v="2022-05-06T00:00:00"/>
    <n v="-77200"/>
    <n v="7160"/>
    <x v="207"/>
    <m/>
    <n v="1"/>
    <d v="2022-05-05T00:00:00"/>
    <n v="-77200"/>
    <s v="CB297"/>
    <n v="0"/>
    <x v="1"/>
    <s v="ok"/>
    <n v="1"/>
    <x v="2"/>
  </r>
  <r>
    <s v="0644"/>
    <n v="-70588"/>
    <x v="0"/>
    <s v="0644-70588EGRESO"/>
    <s v="0644-70588EGRESO1"/>
    <x v="14"/>
    <n v="69800000644"/>
    <n v="698"/>
    <d v="2022-05-19T00:00:00"/>
    <n v="-70588"/>
    <n v="7540"/>
    <x v="170"/>
    <m/>
    <n v="1"/>
    <d v="2022-05-24T00:00:00"/>
    <n v="-70588"/>
    <s v="CB476"/>
    <n v="0"/>
    <x v="1"/>
    <s v="ok"/>
    <n v="1"/>
    <x v="0"/>
  </r>
  <r>
    <s v="0644"/>
    <n v="-69200"/>
    <x v="0"/>
    <s v="0644-69200EGRESO"/>
    <s v="0644-69200EGRESO1"/>
    <x v="17"/>
    <n v="69800000644"/>
    <n v="698"/>
    <d v="2022-05-26T00:00:00"/>
    <n v="-69200"/>
    <n v="3818"/>
    <x v="218"/>
    <m/>
    <n v="1"/>
    <e v="#N/A"/>
    <n v="0"/>
    <e v="#N/A"/>
    <n v="69200"/>
    <x v="0"/>
    <n v="1"/>
    <n v="1"/>
    <x v="1"/>
  </r>
  <r>
    <s v="0644"/>
    <n v="-5381171"/>
    <x v="0"/>
    <s v="0644-5381171EGRESO"/>
    <s v="0644-5381171EGRESO1"/>
    <x v="10"/>
    <n v="69800000644"/>
    <n v="698"/>
    <d v="2022-05-23T00:00:00"/>
    <n v="-5381171"/>
    <n v="7177"/>
    <x v="219"/>
    <m/>
    <n v="1"/>
    <e v="#N/A"/>
    <n v="0"/>
    <e v="#N/A"/>
    <n v="5381171"/>
    <x v="0"/>
    <n v="4"/>
    <n v="1"/>
    <x v="1"/>
  </r>
  <r>
    <s v="0644"/>
    <n v="-58870"/>
    <x v="0"/>
    <s v="0644-58870EGRESO"/>
    <s v="0644-58870EGRESO1"/>
    <x v="11"/>
    <n v="69800000644"/>
    <n v="698"/>
    <d v="2022-05-12T00:00:00"/>
    <n v="-58870"/>
    <n v="7711"/>
    <x v="47"/>
    <m/>
    <n v="1"/>
    <d v="2022-05-12T00:00:00"/>
    <n v="-58870"/>
    <s v="CB341"/>
    <n v="0"/>
    <x v="1"/>
    <s v="ok"/>
    <n v="1"/>
    <x v="3"/>
  </r>
  <r>
    <s v="0644"/>
    <n v="-58000"/>
    <x v="0"/>
    <s v="0644-58000EGRESO"/>
    <s v="0644-58000EGRESO1"/>
    <x v="0"/>
    <n v="69800000644"/>
    <n v="698"/>
    <d v="2022-05-16T00:00:00"/>
    <n v="-58000"/>
    <n v="7160"/>
    <x v="220"/>
    <m/>
    <n v="1"/>
    <d v="2022-05-13T00:00:00"/>
    <n v="-58000"/>
    <s v="CB358"/>
    <n v="0"/>
    <x v="1"/>
    <s v="ok"/>
    <n v="1"/>
    <x v="0"/>
  </r>
  <r>
    <s v="0644"/>
    <n v="-56800"/>
    <x v="0"/>
    <s v="0644-56800EGRESO"/>
    <s v="0644-56800EGRESO1"/>
    <x v="2"/>
    <n v="69800000644"/>
    <n v="698"/>
    <d v="2022-05-09T00:00:00"/>
    <n v="-56800"/>
    <n v="7493"/>
    <x v="3"/>
    <m/>
    <n v="1"/>
    <e v="#N/A"/>
    <n v="0"/>
    <e v="#N/A"/>
    <n v="56800"/>
    <x v="0"/>
    <n v="18"/>
    <n v="1"/>
    <x v="3"/>
  </r>
  <r>
    <s v="0644"/>
    <n v="-47800"/>
    <x v="0"/>
    <s v="0644-47800EGRESO"/>
    <s v="0644-47800EGRESO1"/>
    <x v="2"/>
    <n v="69800000644"/>
    <n v="698"/>
    <d v="2022-05-09T00:00:00"/>
    <n v="-47800"/>
    <n v="7493"/>
    <x v="3"/>
    <m/>
    <n v="1"/>
    <e v="#N/A"/>
    <n v="0"/>
    <e v="#N/A"/>
    <n v="47800"/>
    <x v="0"/>
    <n v="18"/>
    <n v="1"/>
    <x v="3"/>
  </r>
  <r>
    <s v="0644"/>
    <n v="-47094.95"/>
    <x v="0"/>
    <s v="0644-47094,95EGRESO"/>
    <s v="0644-47094,95EGRESO1"/>
    <x v="17"/>
    <n v="69800000644"/>
    <n v="698"/>
    <d v="2022-05-20T00:00:00"/>
    <n v="-47094.95"/>
    <n v="7371"/>
    <x v="221"/>
    <m/>
    <n v="1"/>
    <e v="#N/A"/>
    <n v="0"/>
    <e v="#N/A"/>
    <n v="47094.95"/>
    <x v="0"/>
    <n v="7"/>
    <n v="1"/>
    <x v="0"/>
  </r>
  <r>
    <s v="0644"/>
    <n v="-2154779"/>
    <x v="0"/>
    <s v="0644-2154779EGRESO"/>
    <s v="0644-2154779EGRESO1"/>
    <x v="10"/>
    <n v="69800000644"/>
    <n v="698"/>
    <d v="2022-05-23T00:00:00"/>
    <n v="-2154779"/>
    <n v="7177"/>
    <x v="222"/>
    <m/>
    <n v="1"/>
    <e v="#N/A"/>
    <n v="0"/>
    <e v="#N/A"/>
    <n v="2154779"/>
    <x v="0"/>
    <n v="4"/>
    <n v="1"/>
    <x v="1"/>
  </r>
  <r>
    <s v="0644"/>
    <n v="-45452.03"/>
    <x v="0"/>
    <s v="0644-45452,03EGRESO"/>
    <s v="0644-45452,03EGRESO1"/>
    <x v="17"/>
    <n v="69800000644"/>
    <n v="698"/>
    <d v="2022-05-06T00:00:00"/>
    <n v="-45452.03"/>
    <n v="609"/>
    <x v="216"/>
    <m/>
    <n v="1"/>
    <e v="#N/A"/>
    <n v="0"/>
    <e v="#N/A"/>
    <n v="45452.03"/>
    <x v="0"/>
    <n v="21"/>
    <n v="1"/>
    <x v="2"/>
  </r>
  <r>
    <s v="0644"/>
    <n v="-45452.03"/>
    <x v="0"/>
    <s v="0644-45452,03EGRESO"/>
    <s v="0644-45452,03EGRESO2"/>
    <x v="17"/>
    <n v="69800000644"/>
    <n v="698"/>
    <d v="2022-05-16T00:00:00"/>
    <n v="-45452.03"/>
    <n v="609"/>
    <x v="216"/>
    <m/>
    <n v="1"/>
    <e v="#N/A"/>
    <n v="0"/>
    <e v="#N/A"/>
    <n v="45452.03"/>
    <x v="0"/>
    <n v="11"/>
    <n v="1"/>
    <x v="0"/>
  </r>
  <r>
    <s v="0644"/>
    <n v="-43000"/>
    <x v="0"/>
    <s v="0644-43000EGRESO"/>
    <s v="0644-43000EGRESO1"/>
    <x v="0"/>
    <n v="69800000644"/>
    <n v="698"/>
    <d v="2022-05-14T00:00:00"/>
    <n v="-43000"/>
    <n v="7160"/>
    <x v="223"/>
    <m/>
    <n v="1"/>
    <d v="2022-05-13T00:00:00"/>
    <n v="-43000"/>
    <s v="CB359"/>
    <n v="0"/>
    <x v="1"/>
    <s v="ok"/>
    <n v="1"/>
    <x v="3"/>
  </r>
  <r>
    <s v="0644"/>
    <n v="-33900"/>
    <x v="0"/>
    <s v="0644-33900EGRESO"/>
    <s v="0644-33900EGRESO1"/>
    <x v="5"/>
    <n v="69800000644"/>
    <n v="698"/>
    <d v="2022-05-16T00:00:00"/>
    <n v="-33900"/>
    <n v="7493"/>
    <x v="224"/>
    <m/>
    <n v="1"/>
    <d v="2022-05-24T00:00:00"/>
    <n v="-33900"/>
    <s v="CB464"/>
    <n v="0"/>
    <x v="1"/>
    <s v="ok"/>
    <n v="1"/>
    <x v="0"/>
  </r>
  <r>
    <s v="0644"/>
    <n v="-31534.99"/>
    <x v="0"/>
    <s v="0644-31534,99EGRESO"/>
    <s v="0644-31534,99EGRESO1"/>
    <x v="18"/>
    <n v="69800000644"/>
    <n v="698"/>
    <d v="2022-05-20T00:00:00"/>
    <n v="-31534.99"/>
    <n v="1233"/>
    <x v="225"/>
    <m/>
    <n v="1"/>
    <e v="#N/A"/>
    <n v="0"/>
    <e v="#N/A"/>
    <n v="31534.99"/>
    <x v="0"/>
    <n v="7"/>
    <n v="1"/>
    <x v="0"/>
  </r>
  <r>
    <s v="0644"/>
    <n v="-30700"/>
    <x v="0"/>
    <s v="0644-30700EGRESO"/>
    <s v="0644-30700EGRESO1"/>
    <x v="2"/>
    <n v="69800000644"/>
    <n v="698"/>
    <d v="2022-05-04T00:00:00"/>
    <n v="-30700"/>
    <n v="7493"/>
    <x v="3"/>
    <m/>
    <n v="1"/>
    <e v="#N/A"/>
    <n v="0"/>
    <e v="#N/A"/>
    <n v="30700"/>
    <x v="0"/>
    <n v="23"/>
    <n v="1"/>
    <x v="2"/>
  </r>
  <r>
    <s v="0644"/>
    <n v="-30100"/>
    <x v="0"/>
    <s v="0644-30100EGRESO"/>
    <s v="0644-30100EGRESO1"/>
    <x v="2"/>
    <n v="69800000644"/>
    <n v="698"/>
    <d v="2022-05-06T00:00:00"/>
    <n v="-30100"/>
    <n v="7493"/>
    <x v="3"/>
    <m/>
    <n v="1"/>
    <e v="#N/A"/>
    <n v="0"/>
    <e v="#N/A"/>
    <n v="30100"/>
    <x v="0"/>
    <n v="21"/>
    <n v="1"/>
    <x v="2"/>
  </r>
  <r>
    <s v="0644"/>
    <n v="-29700"/>
    <x v="0"/>
    <s v="0644-29700EGRESO"/>
    <s v="0644-29700EGRESO1"/>
    <x v="2"/>
    <n v="69800000644"/>
    <n v="698"/>
    <d v="2022-05-04T00:00:00"/>
    <n v="-29700"/>
    <n v="7493"/>
    <x v="3"/>
    <m/>
    <n v="1"/>
    <e v="#N/A"/>
    <n v="0"/>
    <e v="#N/A"/>
    <n v="29700"/>
    <x v="0"/>
    <n v="23"/>
    <n v="1"/>
    <x v="2"/>
  </r>
  <r>
    <s v="0644"/>
    <n v="-29300"/>
    <x v="0"/>
    <s v="0644-29300EGRESO"/>
    <s v="0644-29300EGRESO1"/>
    <x v="2"/>
    <n v="69800000644"/>
    <n v="698"/>
    <d v="2022-05-04T00:00:00"/>
    <n v="-29300"/>
    <n v="7493"/>
    <x v="3"/>
    <m/>
    <n v="1"/>
    <e v="#N/A"/>
    <n v="0"/>
    <e v="#N/A"/>
    <n v="29300"/>
    <x v="0"/>
    <n v="23"/>
    <n v="1"/>
    <x v="2"/>
  </r>
  <r>
    <s v="0644"/>
    <n v="-27379.82"/>
    <x v="0"/>
    <s v="0644-27379,82EGRESO"/>
    <s v="0644-27379,82EGRESO1"/>
    <x v="17"/>
    <n v="69800000644"/>
    <n v="698"/>
    <d v="2022-05-05T00:00:00"/>
    <n v="-27379.82"/>
    <n v="1043"/>
    <x v="226"/>
    <m/>
    <n v="1"/>
    <e v="#N/A"/>
    <n v="0"/>
    <e v="#N/A"/>
    <n v="27379.82"/>
    <x v="0"/>
    <n v="22"/>
    <n v="1"/>
    <x v="2"/>
  </r>
  <r>
    <s v="0644"/>
    <n v="-23704"/>
    <x v="0"/>
    <s v="0644-23704EGRESO"/>
    <s v="0644-23704EGRESO1"/>
    <x v="0"/>
    <n v="69800000644"/>
    <n v="698"/>
    <d v="2022-05-26T00:00:00"/>
    <n v="-23704"/>
    <n v="7160"/>
    <x v="19"/>
    <m/>
    <n v="1"/>
    <d v="2022-05-25T00:00:00"/>
    <n v="-23704"/>
    <s v="CB480"/>
    <n v="0"/>
    <x v="1"/>
    <s v="ok"/>
    <n v="1"/>
    <x v="1"/>
  </r>
  <r>
    <s v="0644"/>
    <n v="-20977.86"/>
    <x v="0"/>
    <s v="0644-20977,86EGRESO"/>
    <s v="0644-20977,86EGRESO1"/>
    <x v="17"/>
    <n v="69800000644"/>
    <n v="698"/>
    <d v="2022-05-02T00:00:00"/>
    <n v="-20977.86"/>
    <n v="609"/>
    <x v="216"/>
    <m/>
    <n v="1"/>
    <e v="#N/A"/>
    <n v="0"/>
    <e v="#N/A"/>
    <n v="20977.86"/>
    <x v="0"/>
    <n v="25"/>
    <n v="1"/>
    <x v="2"/>
  </r>
  <r>
    <s v="0644"/>
    <n v="-18497.419999999998"/>
    <x v="0"/>
    <s v="0644-18497,42EGRESO"/>
    <s v="0644-18497,42EGRESO1"/>
    <x v="12"/>
    <n v="69800000644"/>
    <n v="698"/>
    <d v="2022-05-03T00:00:00"/>
    <n v="-18497.419999999998"/>
    <n v="3339"/>
    <x v="61"/>
    <m/>
    <n v="1"/>
    <e v="#N/A"/>
    <n v="0"/>
    <e v="#N/A"/>
    <n v="18497.419999999998"/>
    <x v="0"/>
    <n v="24"/>
    <n v="1"/>
    <x v="2"/>
  </r>
  <r>
    <s v="0644"/>
    <n v="-17481.55"/>
    <x v="0"/>
    <s v="0644-17481,55EGRESO"/>
    <s v="0644-17481,55EGRESO1"/>
    <x v="17"/>
    <n v="69800000644"/>
    <n v="698"/>
    <d v="2022-05-06T00:00:00"/>
    <n v="-17481.55"/>
    <n v="609"/>
    <x v="216"/>
    <m/>
    <n v="1"/>
    <e v="#N/A"/>
    <n v="0"/>
    <e v="#N/A"/>
    <n v="17481.55"/>
    <x v="0"/>
    <n v="21"/>
    <n v="1"/>
    <x v="2"/>
  </r>
  <r>
    <s v="0644"/>
    <n v="-17481.55"/>
    <x v="0"/>
    <s v="0644-17481,55EGRESO"/>
    <s v="0644-17481,55EGRESO2"/>
    <x v="17"/>
    <n v="69800000644"/>
    <n v="698"/>
    <d v="2022-05-09T00:00:00"/>
    <n v="-17481.55"/>
    <n v="609"/>
    <x v="216"/>
    <m/>
    <n v="1"/>
    <e v="#N/A"/>
    <n v="0"/>
    <e v="#N/A"/>
    <n v="17481.55"/>
    <x v="0"/>
    <n v="18"/>
    <n v="1"/>
    <x v="3"/>
  </r>
  <r>
    <s v="0644"/>
    <n v="-16870"/>
    <x v="0"/>
    <s v="0644-16870EGRESO"/>
    <s v="0644-16870EGRESO1"/>
    <x v="0"/>
    <n v="69800000644"/>
    <n v="698"/>
    <d v="2022-05-02T00:00:00"/>
    <n v="-16870"/>
    <n v="7160"/>
    <x v="227"/>
    <m/>
    <n v="1"/>
    <e v="#N/A"/>
    <n v="0"/>
    <e v="#N/A"/>
    <n v="16870"/>
    <x v="0"/>
    <n v="25"/>
    <n v="1"/>
    <x v="2"/>
  </r>
  <r>
    <s v="0644"/>
    <n v="-15350"/>
    <x v="0"/>
    <s v="0644-15350EGRESO"/>
    <s v="0644-15350EGRESO1"/>
    <x v="11"/>
    <n v="69800000644"/>
    <n v="698"/>
    <d v="2022-05-12T00:00:00"/>
    <n v="-15350"/>
    <n v="7711"/>
    <x v="47"/>
    <m/>
    <n v="1"/>
    <d v="2022-05-12T00:00:00"/>
    <n v="-15350"/>
    <s v="CB337"/>
    <n v="0"/>
    <x v="1"/>
    <s v="ok"/>
    <n v="1"/>
    <x v="3"/>
  </r>
  <r>
    <s v="0644"/>
    <n v="-14949.57"/>
    <x v="0"/>
    <s v="0644-14949,57EGRESO"/>
    <s v="0644-14949,57EGRESO1"/>
    <x v="17"/>
    <n v="69800000644"/>
    <n v="698"/>
    <d v="2022-05-19T00:00:00"/>
    <n v="-14949.57"/>
    <n v="4733"/>
    <x v="228"/>
    <m/>
    <n v="1"/>
    <e v="#N/A"/>
    <n v="0"/>
    <e v="#N/A"/>
    <n v="14949.57"/>
    <x v="0"/>
    <n v="8"/>
    <n v="1"/>
    <x v="0"/>
  </r>
  <r>
    <s v="0644"/>
    <n v="-14848.63"/>
    <x v="0"/>
    <s v="0644-14848,63EGRESO"/>
    <s v="0644-14848,63EGRESO1"/>
    <x v="12"/>
    <n v="69800000644"/>
    <n v="698"/>
    <d v="2022-05-12T00:00:00"/>
    <n v="-14848.63"/>
    <n v="3339"/>
    <x v="61"/>
    <m/>
    <n v="1"/>
    <e v="#N/A"/>
    <n v="0"/>
    <e v="#N/A"/>
    <n v="14848.63"/>
    <x v="0"/>
    <n v="15"/>
    <n v="1"/>
    <x v="3"/>
  </r>
  <r>
    <s v="0644"/>
    <n v="-14540"/>
    <x v="0"/>
    <s v="0644-14540EGRESO"/>
    <s v="0644-14540EGRESO1"/>
    <x v="11"/>
    <n v="69800000644"/>
    <n v="698"/>
    <d v="2022-05-12T00:00:00"/>
    <n v="-14540"/>
    <n v="7711"/>
    <x v="47"/>
    <m/>
    <n v="1"/>
    <d v="2022-05-12T00:00:00"/>
    <n v="-14540"/>
    <s v="CB343"/>
    <n v="0"/>
    <x v="1"/>
    <s v="ok"/>
    <n v="1"/>
    <x v="3"/>
  </r>
  <r>
    <s v="0644"/>
    <n v="-14140"/>
    <x v="0"/>
    <s v="0644-14140EGRESO"/>
    <s v="0644-14140EGRESO1"/>
    <x v="5"/>
    <n v="69800000644"/>
    <n v="698"/>
    <d v="2022-05-20T00:00:00"/>
    <n v="-14140"/>
    <n v="7493"/>
    <x v="209"/>
    <m/>
    <n v="1"/>
    <d v="2022-05-24T00:00:00"/>
    <n v="-14140"/>
    <s v="CB473"/>
    <n v="0"/>
    <x v="1"/>
    <s v="ok"/>
    <n v="1"/>
    <x v="0"/>
  </r>
  <r>
    <s v="0644"/>
    <n v="-13985.24"/>
    <x v="0"/>
    <s v="0644-13985,24EGRESO"/>
    <s v="0644-13985,24EGRESO1"/>
    <x v="17"/>
    <n v="69800000644"/>
    <n v="698"/>
    <d v="2022-05-06T00:00:00"/>
    <n v="-13985.24"/>
    <n v="609"/>
    <x v="216"/>
    <m/>
    <n v="1"/>
    <e v="#N/A"/>
    <n v="0"/>
    <e v="#N/A"/>
    <n v="13985.24"/>
    <x v="0"/>
    <n v="21"/>
    <n v="1"/>
    <x v="2"/>
  </r>
  <r>
    <s v="0644"/>
    <n v="-13985.24"/>
    <x v="0"/>
    <s v="0644-13985,24EGRESO"/>
    <s v="0644-13985,24EGRESO2"/>
    <x v="17"/>
    <n v="69800000644"/>
    <n v="698"/>
    <d v="2022-05-20T00:00:00"/>
    <n v="-13985.24"/>
    <n v="609"/>
    <x v="216"/>
    <m/>
    <n v="1"/>
    <e v="#N/A"/>
    <n v="0"/>
    <e v="#N/A"/>
    <n v="13985.24"/>
    <x v="0"/>
    <n v="7"/>
    <n v="1"/>
    <x v="0"/>
  </r>
  <r>
    <s v="0644"/>
    <n v="-13800"/>
    <x v="0"/>
    <s v="0644-13800EGRESO"/>
    <s v="0644-13800EGRESO1"/>
    <x v="0"/>
    <n v="69800000644"/>
    <n v="698"/>
    <d v="2022-05-02T00:00:00"/>
    <n v="-13800"/>
    <n v="7160"/>
    <x v="144"/>
    <m/>
    <n v="1"/>
    <e v="#N/A"/>
    <n v="0"/>
    <e v="#N/A"/>
    <n v="13800"/>
    <x v="0"/>
    <n v="25"/>
    <n v="1"/>
    <x v="2"/>
  </r>
  <r>
    <s v="0644"/>
    <n v="-13689.91"/>
    <x v="0"/>
    <s v="0644-13689,91EGRESO"/>
    <s v="0644-13689,91EGRESO1"/>
    <x v="17"/>
    <n v="69800000644"/>
    <n v="698"/>
    <d v="2022-05-09T00:00:00"/>
    <n v="-13689.91"/>
    <n v="1043"/>
    <x v="226"/>
    <m/>
    <n v="1"/>
    <e v="#N/A"/>
    <n v="0"/>
    <e v="#N/A"/>
    <n v="13689.91"/>
    <x v="0"/>
    <n v="18"/>
    <n v="1"/>
    <x v="3"/>
  </r>
  <r>
    <s v="0644"/>
    <n v="-13689.91"/>
    <x v="0"/>
    <s v="0644-13689,91EGRESO"/>
    <s v="0644-13689,91EGRESO2"/>
    <x v="17"/>
    <n v="69800000644"/>
    <n v="698"/>
    <d v="2022-05-19T00:00:00"/>
    <n v="-13689.91"/>
    <n v="1043"/>
    <x v="226"/>
    <m/>
    <n v="1"/>
    <e v="#N/A"/>
    <n v="0"/>
    <e v="#N/A"/>
    <n v="13689.91"/>
    <x v="0"/>
    <n v="8"/>
    <n v="1"/>
    <x v="0"/>
  </r>
  <r>
    <s v="0644"/>
    <n v="-13148"/>
    <x v="0"/>
    <s v="0644-13148EGRESO"/>
    <s v="0644-13148EGRESO1"/>
    <x v="18"/>
    <n v="69800000644"/>
    <n v="698"/>
    <d v="2022-05-26T00:00:00"/>
    <n v="-13148"/>
    <n v="7447"/>
    <x v="229"/>
    <m/>
    <n v="1"/>
    <e v="#N/A"/>
    <n v="0"/>
    <e v="#N/A"/>
    <n v="13148"/>
    <x v="0"/>
    <n v="1"/>
    <n v="1"/>
    <x v="1"/>
  </r>
  <r>
    <s v="0644"/>
    <n v="-10488.93"/>
    <x v="0"/>
    <s v="0644-10488,93EGRESO"/>
    <s v="0644-10488,93EGRESO1"/>
    <x v="17"/>
    <n v="69800000644"/>
    <n v="698"/>
    <d v="2022-05-09T00:00:00"/>
    <n v="-10488.93"/>
    <n v="609"/>
    <x v="216"/>
    <m/>
    <n v="1"/>
    <e v="#N/A"/>
    <n v="0"/>
    <e v="#N/A"/>
    <n v="10488.93"/>
    <x v="0"/>
    <n v="18"/>
    <n v="1"/>
    <x v="3"/>
  </r>
  <r>
    <s v="0644"/>
    <n v="-10488.93"/>
    <x v="0"/>
    <s v="0644-10488,93EGRESO"/>
    <s v="0644-10488,93EGRESO2"/>
    <x v="17"/>
    <n v="69800000644"/>
    <n v="698"/>
    <d v="2022-05-23T00:00:00"/>
    <n v="-10488.93"/>
    <n v="609"/>
    <x v="216"/>
    <m/>
    <n v="1"/>
    <e v="#N/A"/>
    <n v="0"/>
    <e v="#N/A"/>
    <n v="10488.93"/>
    <x v="0"/>
    <n v="4"/>
    <n v="1"/>
    <x v="1"/>
  </r>
  <r>
    <s v="0644"/>
    <n v="-10425.719999999999"/>
    <x v="0"/>
    <s v="0644-10425,72EGRESO"/>
    <s v="0644-10425,72EGRESO1"/>
    <x v="18"/>
    <n v="69800000644"/>
    <n v="698"/>
    <d v="2022-05-06T00:00:00"/>
    <n v="-10425.719999999999"/>
    <n v="1233"/>
    <x v="225"/>
    <m/>
    <n v="1"/>
    <e v="#N/A"/>
    <n v="0"/>
    <e v="#N/A"/>
    <n v="10425.719999999999"/>
    <x v="0"/>
    <n v="21"/>
    <n v="1"/>
    <x v="2"/>
  </r>
  <r>
    <s v="0644"/>
    <n v="-9418.99"/>
    <x v="0"/>
    <s v="0644-9418,99EGRESO"/>
    <s v="0644-9418,99EGRESO1"/>
    <x v="17"/>
    <n v="69800000644"/>
    <n v="698"/>
    <d v="2022-05-06T00:00:00"/>
    <n v="-9418.99"/>
    <n v="7371"/>
    <x v="221"/>
    <m/>
    <n v="1"/>
    <e v="#N/A"/>
    <n v="0"/>
    <e v="#N/A"/>
    <n v="9418.99"/>
    <x v="0"/>
    <n v="21"/>
    <n v="1"/>
    <x v="2"/>
  </r>
  <r>
    <s v="0644"/>
    <n v="-8880"/>
    <x v="0"/>
    <s v="0644-8880EGRESO"/>
    <s v="0644-8880EGRESO1"/>
    <x v="17"/>
    <n v="69800000644"/>
    <n v="698"/>
    <d v="2022-05-12T00:00:00"/>
    <n v="-8880"/>
    <n v="1627"/>
    <x v="230"/>
    <m/>
    <n v="1"/>
    <e v="#N/A"/>
    <n v="0"/>
    <e v="#N/A"/>
    <n v="8880"/>
    <x v="0"/>
    <n v="15"/>
    <n v="1"/>
    <x v="3"/>
  </r>
  <r>
    <s v="0644"/>
    <n v="-8636.0300000000007"/>
    <x v="0"/>
    <s v="0644-8636,03EGRESO"/>
    <s v="0644-8636,03EGRESO1"/>
    <x v="18"/>
    <n v="69800000644"/>
    <n v="698"/>
    <d v="2022-05-16T00:00:00"/>
    <n v="-8636.0300000000007"/>
    <n v="1233"/>
    <x v="225"/>
    <m/>
    <n v="1"/>
    <e v="#N/A"/>
    <n v="0"/>
    <e v="#N/A"/>
    <n v="8636.0300000000007"/>
    <x v="0"/>
    <n v="11"/>
    <n v="1"/>
    <x v="0"/>
  </r>
  <r>
    <s v="0644"/>
    <n v="-6992.62"/>
    <x v="0"/>
    <s v="0644-6992,62EGRESO"/>
    <s v="0644-6992,62EGRESO1"/>
    <x v="17"/>
    <n v="69800000644"/>
    <n v="698"/>
    <d v="2022-05-02T00:00:00"/>
    <n v="-6992.62"/>
    <n v="609"/>
    <x v="216"/>
    <m/>
    <n v="1"/>
    <e v="#N/A"/>
    <n v="0"/>
    <e v="#N/A"/>
    <n v="6992.62"/>
    <x v="0"/>
    <n v="25"/>
    <n v="1"/>
    <x v="2"/>
  </r>
  <r>
    <s v="0644"/>
    <n v="-6890.4"/>
    <x v="0"/>
    <s v="0644-6890,4EGRESO"/>
    <s v="0644-6890,4EGRESO1"/>
    <x v="17"/>
    <n v="69800000644"/>
    <n v="698"/>
    <d v="2022-05-20T00:00:00"/>
    <n v="-6890.4"/>
    <n v="7522"/>
    <x v="231"/>
    <m/>
    <n v="1"/>
    <e v="#N/A"/>
    <n v="0"/>
    <e v="#N/A"/>
    <n v="6890.4"/>
    <x v="0"/>
    <n v="7"/>
    <n v="1"/>
    <x v="0"/>
  </r>
  <r>
    <s v="0644"/>
    <n v="-6727.85"/>
    <x v="0"/>
    <s v="0644-6727,85EGRESO"/>
    <s v="0644-6727,85EGRESO1"/>
    <x v="17"/>
    <n v="69800000644"/>
    <n v="698"/>
    <d v="2022-05-07T00:00:00"/>
    <n v="-6727.85"/>
    <n v="7371"/>
    <x v="221"/>
    <m/>
    <n v="1"/>
    <e v="#N/A"/>
    <n v="0"/>
    <e v="#N/A"/>
    <n v="6727.85"/>
    <x v="0"/>
    <n v="20"/>
    <n v="1"/>
    <x v="2"/>
  </r>
  <r>
    <s v="0644"/>
    <n v="-6727.85"/>
    <x v="0"/>
    <s v="0644-6727,85EGRESO"/>
    <s v="0644-6727,85EGRESO2"/>
    <x v="17"/>
    <n v="69800000644"/>
    <n v="698"/>
    <d v="2022-05-14T00:00:00"/>
    <n v="-6727.85"/>
    <n v="7371"/>
    <x v="221"/>
    <m/>
    <n v="1"/>
    <e v="#N/A"/>
    <n v="0"/>
    <e v="#N/A"/>
    <n v="6727.85"/>
    <x v="0"/>
    <n v="13"/>
    <n v="1"/>
    <x v="3"/>
  </r>
  <r>
    <s v="0644"/>
    <n v="-6579.82"/>
    <x v="0"/>
    <s v="0644-6579,82EGRESO"/>
    <s v="0644-6579,82EGRESO1"/>
    <x v="17"/>
    <n v="69800000644"/>
    <n v="698"/>
    <d v="2022-05-20T00:00:00"/>
    <n v="-6579.82"/>
    <n v="7524"/>
    <x v="232"/>
    <m/>
    <n v="1"/>
    <e v="#N/A"/>
    <n v="0"/>
    <e v="#N/A"/>
    <n v="6579.82"/>
    <x v="0"/>
    <n v="7"/>
    <n v="1"/>
    <x v="0"/>
  </r>
  <r>
    <s v="0644"/>
    <n v="-6500"/>
    <x v="0"/>
    <s v="0644-6500EGRESO"/>
    <s v="0644-6500EGRESO1"/>
    <x v="5"/>
    <n v="69800000644"/>
    <n v="698"/>
    <d v="2022-05-04T00:00:00"/>
    <n v="-6500"/>
    <n v="7493"/>
    <x v="233"/>
    <m/>
    <n v="1"/>
    <d v="2022-05-13T00:00:00"/>
    <n v="-6500"/>
    <s v="CB372"/>
    <n v="0"/>
    <x v="1"/>
    <s v="ok"/>
    <n v="1"/>
    <x v="2"/>
  </r>
  <r>
    <s v="0644"/>
    <n v="-6194.11"/>
    <x v="0"/>
    <s v="0644-6194,11EGRESO"/>
    <s v="0644-6194,11EGRESO1"/>
    <x v="17"/>
    <n v="69800000644"/>
    <n v="698"/>
    <d v="2022-05-20T00:00:00"/>
    <n v="-6194.11"/>
    <n v="9088"/>
    <x v="234"/>
    <m/>
    <n v="1"/>
    <e v="#N/A"/>
    <n v="0"/>
    <e v="#N/A"/>
    <n v="6194.11"/>
    <x v="0"/>
    <n v="7"/>
    <n v="1"/>
    <x v="0"/>
  </r>
  <r>
    <s v="0644"/>
    <n v="-5202.18"/>
    <x v="0"/>
    <s v="0644-5202,18EGRESO"/>
    <s v="0644-5202,18EGRESO1"/>
    <x v="18"/>
    <n v="69800000644"/>
    <n v="698"/>
    <d v="2022-05-05T00:00:00"/>
    <n v="-5202.18"/>
    <n v="1233"/>
    <x v="225"/>
    <m/>
    <n v="1"/>
    <e v="#N/A"/>
    <n v="0"/>
    <e v="#N/A"/>
    <n v="5202.18"/>
    <x v="0"/>
    <n v="22"/>
    <n v="1"/>
    <x v="2"/>
  </r>
  <r>
    <s v="0644"/>
    <n v="-4440"/>
    <x v="0"/>
    <s v="0644-4440EGRESO"/>
    <s v="0644-4440EGRESO1"/>
    <x v="17"/>
    <n v="69800000644"/>
    <n v="698"/>
    <d v="2022-05-05T00:00:00"/>
    <n v="-4440"/>
    <n v="1627"/>
    <x v="230"/>
    <m/>
    <n v="1"/>
    <e v="#N/A"/>
    <n v="0"/>
    <e v="#N/A"/>
    <n v="4440"/>
    <x v="0"/>
    <n v="22"/>
    <n v="1"/>
    <x v="2"/>
  </r>
  <r>
    <s v="0644"/>
    <n v="-3985.86"/>
    <x v="0"/>
    <s v="0644-3985,86EGRESO"/>
    <s v="0644-3985,86EGRESO1"/>
    <x v="18"/>
    <n v="69800000644"/>
    <n v="698"/>
    <d v="2022-05-02T00:00:00"/>
    <n v="-3985.86"/>
    <n v="1233"/>
    <x v="225"/>
    <m/>
    <n v="1"/>
    <e v="#N/A"/>
    <n v="0"/>
    <e v="#N/A"/>
    <n v="3985.86"/>
    <x v="0"/>
    <n v="25"/>
    <n v="1"/>
    <x v="2"/>
  </r>
  <r>
    <s v="0644"/>
    <n v="-3577.22"/>
    <x v="0"/>
    <s v="0644-3577,22EGRESO"/>
    <s v="0644-3577,22EGRESO1"/>
    <x v="18"/>
    <n v="69800000644"/>
    <n v="698"/>
    <d v="2022-05-06T00:00:00"/>
    <n v="-3577.22"/>
    <n v="1233"/>
    <x v="225"/>
    <m/>
    <n v="1"/>
    <e v="#N/A"/>
    <n v="0"/>
    <e v="#N/A"/>
    <n v="3577.22"/>
    <x v="0"/>
    <n v="21"/>
    <n v="1"/>
    <x v="2"/>
  </r>
  <r>
    <s v="0644"/>
    <n v="-3496.31"/>
    <x v="0"/>
    <s v="0644-3496,31EGRESO"/>
    <s v="0644-3496,31EGRESO1"/>
    <x v="17"/>
    <n v="69800000644"/>
    <n v="698"/>
    <d v="2022-05-02T00:00:00"/>
    <n v="-3496.31"/>
    <n v="609"/>
    <x v="216"/>
    <m/>
    <n v="1"/>
    <e v="#N/A"/>
    <n v="0"/>
    <e v="#N/A"/>
    <n v="3496.31"/>
    <x v="0"/>
    <n v="25"/>
    <n v="1"/>
    <x v="2"/>
  </r>
  <r>
    <s v="0644"/>
    <n v="-3496.31"/>
    <x v="0"/>
    <s v="0644-3496,31EGRESO"/>
    <s v="0644-3496,31EGRESO2"/>
    <x v="17"/>
    <n v="69800000644"/>
    <n v="698"/>
    <d v="2022-05-04T00:00:00"/>
    <n v="-3496.31"/>
    <n v="609"/>
    <x v="216"/>
    <m/>
    <n v="1"/>
    <e v="#N/A"/>
    <n v="0"/>
    <e v="#N/A"/>
    <n v="3496.31"/>
    <x v="0"/>
    <n v="23"/>
    <n v="1"/>
    <x v="2"/>
  </r>
  <r>
    <s v="0644"/>
    <n v="-3496.31"/>
    <x v="0"/>
    <s v="0644-3496,31EGRESO"/>
    <s v="0644-3496,31EGRESO3"/>
    <x v="17"/>
    <n v="69800000644"/>
    <n v="698"/>
    <d v="2022-05-04T00:00:00"/>
    <n v="-3496.31"/>
    <n v="609"/>
    <x v="216"/>
    <m/>
    <n v="1"/>
    <e v="#N/A"/>
    <n v="0"/>
    <e v="#N/A"/>
    <n v="3496.31"/>
    <x v="0"/>
    <n v="23"/>
    <n v="1"/>
    <x v="2"/>
  </r>
  <r>
    <s v="0644"/>
    <n v="-3496.31"/>
    <x v="0"/>
    <s v="0644-3496,31EGRESO"/>
    <s v="0644-3496,31EGRESO4"/>
    <x v="17"/>
    <n v="69800000644"/>
    <n v="698"/>
    <d v="2022-05-09T00:00:00"/>
    <n v="-3496.31"/>
    <n v="609"/>
    <x v="216"/>
    <m/>
    <n v="1"/>
    <e v="#N/A"/>
    <n v="0"/>
    <e v="#N/A"/>
    <n v="3496.31"/>
    <x v="0"/>
    <n v="18"/>
    <n v="1"/>
    <x v="3"/>
  </r>
  <r>
    <s v="0644"/>
    <n v="-3496.31"/>
    <x v="0"/>
    <s v="0644-3496,31EGRESO"/>
    <s v="0644-3496,31EGRESO5"/>
    <x v="17"/>
    <n v="69800000644"/>
    <n v="698"/>
    <d v="2022-05-09T00:00:00"/>
    <n v="-3496.31"/>
    <n v="609"/>
    <x v="216"/>
    <m/>
    <n v="1"/>
    <e v="#N/A"/>
    <n v="0"/>
    <e v="#N/A"/>
    <n v="3496.31"/>
    <x v="0"/>
    <n v="18"/>
    <n v="1"/>
    <x v="3"/>
  </r>
  <r>
    <s v="0644"/>
    <n v="-3496.31"/>
    <x v="0"/>
    <s v="0644-3496,31EGRESO"/>
    <s v="0644-3496,31EGRESO6"/>
    <x v="17"/>
    <n v="69800000644"/>
    <n v="698"/>
    <d v="2022-05-12T00:00:00"/>
    <n v="-3496.31"/>
    <n v="609"/>
    <x v="216"/>
    <m/>
    <n v="1"/>
    <e v="#N/A"/>
    <n v="0"/>
    <e v="#N/A"/>
    <n v="3496.31"/>
    <x v="0"/>
    <n v="15"/>
    <n v="1"/>
    <x v="3"/>
  </r>
  <r>
    <s v="0644"/>
    <n v="-3496.31"/>
    <x v="0"/>
    <s v="0644-3496,31EGRESO"/>
    <s v="0644-3496,31EGRESO7"/>
    <x v="17"/>
    <n v="69800000644"/>
    <n v="698"/>
    <d v="2022-05-13T00:00:00"/>
    <n v="-3496.31"/>
    <n v="609"/>
    <x v="216"/>
    <m/>
    <n v="1"/>
    <e v="#N/A"/>
    <n v="0"/>
    <e v="#N/A"/>
    <n v="3496.31"/>
    <x v="0"/>
    <n v="14"/>
    <n v="1"/>
    <x v="3"/>
  </r>
  <r>
    <s v="0644"/>
    <n v="-3496.31"/>
    <x v="0"/>
    <s v="0644-3496,31EGRESO"/>
    <s v="0644-3496,31EGRESO8"/>
    <x v="17"/>
    <n v="69800000644"/>
    <n v="698"/>
    <d v="2022-05-13T00:00:00"/>
    <n v="-3496.31"/>
    <n v="609"/>
    <x v="216"/>
    <m/>
    <n v="1"/>
    <e v="#N/A"/>
    <n v="0"/>
    <e v="#N/A"/>
    <n v="3496.31"/>
    <x v="0"/>
    <n v="14"/>
    <n v="1"/>
    <x v="3"/>
  </r>
  <r>
    <s v="0644"/>
    <n v="-3496.31"/>
    <x v="0"/>
    <s v="0644-3496,31EGRESO"/>
    <s v="0644-3496,31EGRESO9"/>
    <x v="17"/>
    <n v="69800000644"/>
    <n v="698"/>
    <d v="2022-05-20T00:00:00"/>
    <n v="-3496.31"/>
    <n v="609"/>
    <x v="216"/>
    <m/>
    <n v="1"/>
    <e v="#N/A"/>
    <n v="0"/>
    <e v="#N/A"/>
    <n v="3496.31"/>
    <x v="0"/>
    <n v="7"/>
    <n v="1"/>
    <x v="0"/>
  </r>
  <r>
    <s v="0644"/>
    <n v="-3496.31"/>
    <x v="0"/>
    <s v="0644-3496,31EGRESO"/>
    <s v="0644-3496,31EGRESO10"/>
    <x v="17"/>
    <n v="69800000644"/>
    <n v="698"/>
    <d v="2022-05-23T00:00:00"/>
    <n v="-3496.31"/>
    <n v="609"/>
    <x v="216"/>
    <m/>
    <n v="1"/>
    <e v="#N/A"/>
    <n v="0"/>
    <e v="#N/A"/>
    <n v="3496.31"/>
    <x v="0"/>
    <n v="4"/>
    <n v="1"/>
    <x v="1"/>
  </r>
  <r>
    <s v="0644"/>
    <n v="-3496.31"/>
    <x v="0"/>
    <s v="0644-3496,31EGRESO"/>
    <s v="0644-3496,31EGRESO11"/>
    <x v="17"/>
    <n v="69800000644"/>
    <n v="698"/>
    <d v="2022-05-23T00:00:00"/>
    <n v="-3496.31"/>
    <n v="609"/>
    <x v="216"/>
    <m/>
    <n v="1"/>
    <e v="#N/A"/>
    <n v="0"/>
    <e v="#N/A"/>
    <n v="3496.31"/>
    <x v="0"/>
    <n v="4"/>
    <n v="1"/>
    <x v="1"/>
  </r>
  <r>
    <s v="0644"/>
    <n v="-3496.31"/>
    <x v="0"/>
    <s v="0644-3496,31EGRESO"/>
    <s v="0644-3496,31EGRESO12"/>
    <x v="17"/>
    <n v="69800000644"/>
    <n v="698"/>
    <d v="2022-05-23T00:00:00"/>
    <n v="-3496.31"/>
    <n v="609"/>
    <x v="216"/>
    <m/>
    <n v="1"/>
    <e v="#N/A"/>
    <n v="0"/>
    <e v="#N/A"/>
    <n v="3496.31"/>
    <x v="0"/>
    <n v="4"/>
    <n v="1"/>
    <x v="1"/>
  </r>
  <r>
    <s v="0644"/>
    <n v="-3490"/>
    <x v="0"/>
    <s v="0644-3490EGRESO"/>
    <s v="0644-3490EGRESO1"/>
    <x v="11"/>
    <n v="69800000644"/>
    <n v="698"/>
    <d v="2022-05-06T00:00:00"/>
    <n v="-3490"/>
    <n v="7493"/>
    <x v="235"/>
    <m/>
    <n v="1"/>
    <d v="2022-05-12T00:00:00"/>
    <n v="-3490"/>
    <s v="CB349"/>
    <n v="0"/>
    <x v="1"/>
    <s v="ok"/>
    <n v="1"/>
    <x v="2"/>
  </r>
  <r>
    <s v="0644"/>
    <n v="-3330"/>
    <x v="0"/>
    <s v="0644-3330EGRESO"/>
    <s v="0644-3330EGRESO1"/>
    <x v="17"/>
    <n v="69800000644"/>
    <n v="698"/>
    <d v="2022-05-19T00:00:00"/>
    <n v="-3330"/>
    <n v="1627"/>
    <x v="230"/>
    <m/>
    <n v="1"/>
    <e v="#N/A"/>
    <n v="0"/>
    <e v="#N/A"/>
    <n v="3330"/>
    <x v="0"/>
    <n v="8"/>
    <n v="1"/>
    <x v="0"/>
  </r>
  <r>
    <s v="0644"/>
    <n v="-3321.55"/>
    <x v="0"/>
    <s v="0644-3321,55EGRESO"/>
    <s v="0644-3321,55EGRESO1"/>
    <x v="18"/>
    <n v="69800000644"/>
    <n v="698"/>
    <d v="2022-05-09T00:00:00"/>
    <n v="-3321.55"/>
    <n v="1233"/>
    <x v="225"/>
    <m/>
    <n v="1"/>
    <e v="#N/A"/>
    <n v="0"/>
    <e v="#N/A"/>
    <n v="3321.55"/>
    <x v="0"/>
    <n v="18"/>
    <n v="1"/>
    <x v="3"/>
  </r>
  <r>
    <s v="0644"/>
    <n v="-3289.91"/>
    <x v="0"/>
    <s v="0644-3289,91EGRESO"/>
    <s v="0644-3289,91EGRESO1"/>
    <x v="17"/>
    <n v="69800000644"/>
    <n v="698"/>
    <d v="2022-05-06T00:00:00"/>
    <n v="-3289.91"/>
    <n v="7524"/>
    <x v="232"/>
    <m/>
    <n v="1"/>
    <e v="#N/A"/>
    <n v="0"/>
    <e v="#N/A"/>
    <n v="3289.91"/>
    <x v="0"/>
    <n v="21"/>
    <n v="1"/>
    <x v="2"/>
  </r>
  <r>
    <s v="0644"/>
    <n v="-3289.91"/>
    <x v="0"/>
    <s v="0644-3289,91EGRESO"/>
    <s v="0644-3289,91EGRESO2"/>
    <x v="17"/>
    <n v="69800000644"/>
    <n v="698"/>
    <d v="2022-05-06T00:00:00"/>
    <n v="-3289.91"/>
    <n v="7524"/>
    <x v="232"/>
    <m/>
    <n v="1"/>
    <e v="#N/A"/>
    <n v="0"/>
    <e v="#N/A"/>
    <n v="3289.91"/>
    <x v="0"/>
    <n v="21"/>
    <n v="1"/>
    <x v="2"/>
  </r>
  <r>
    <s v="0644"/>
    <n v="-3168.58"/>
    <x v="0"/>
    <s v="0644-3168,58EGRESO"/>
    <s v="0644-3168,58EGRESO1"/>
    <x v="18"/>
    <n v="69800000644"/>
    <n v="698"/>
    <d v="2022-05-20T00:00:00"/>
    <n v="-3168.58"/>
    <n v="1233"/>
    <x v="225"/>
    <m/>
    <n v="1"/>
    <e v="#N/A"/>
    <n v="0"/>
    <e v="#N/A"/>
    <n v="3168.58"/>
    <x v="0"/>
    <n v="7"/>
    <n v="1"/>
    <x v="0"/>
  </r>
  <r>
    <s v="0644"/>
    <n v="-3132"/>
    <x v="0"/>
    <s v="0644-3132EGRESO"/>
    <s v="0644-3132EGRESO1"/>
    <x v="17"/>
    <n v="69800000644"/>
    <n v="698"/>
    <d v="2022-05-06T00:00:00"/>
    <n v="-3132"/>
    <n v="7522"/>
    <x v="231"/>
    <m/>
    <n v="1"/>
    <e v="#N/A"/>
    <n v="0"/>
    <e v="#N/A"/>
    <n v="3132"/>
    <x v="0"/>
    <n v="21"/>
    <n v="1"/>
    <x v="2"/>
  </r>
  <r>
    <s v="0644"/>
    <n v="-2840.43"/>
    <x v="0"/>
    <s v="0644-2840,43EGRESO"/>
    <s v="0644-2840,43EGRESO1"/>
    <x v="18"/>
    <n v="69800000644"/>
    <n v="698"/>
    <d v="2022-05-19T00:00:00"/>
    <n v="-2840.43"/>
    <n v="1233"/>
    <x v="225"/>
    <m/>
    <n v="1"/>
    <e v="#N/A"/>
    <n v="0"/>
    <e v="#N/A"/>
    <n v="2840.43"/>
    <x v="0"/>
    <n v="8"/>
    <n v="1"/>
    <x v="0"/>
  </r>
  <r>
    <s v="0644"/>
    <n v="-2691.14"/>
    <x v="0"/>
    <s v="0644-2691,14EGRESO"/>
    <s v="0644-2691,14EGRESO1"/>
    <x v="17"/>
    <n v="69800000644"/>
    <n v="698"/>
    <d v="2022-05-03T00:00:00"/>
    <n v="-2691.14"/>
    <n v="7371"/>
    <x v="221"/>
    <m/>
    <n v="1"/>
    <e v="#N/A"/>
    <n v="0"/>
    <e v="#N/A"/>
    <n v="2691.14"/>
    <x v="0"/>
    <n v="24"/>
    <n v="1"/>
    <x v="2"/>
  </r>
  <r>
    <s v="0644"/>
    <n v="-2691.14"/>
    <x v="0"/>
    <s v="0644-2691,14EGRESO"/>
    <s v="0644-2691,14EGRESO2"/>
    <x v="17"/>
    <n v="69800000644"/>
    <n v="698"/>
    <d v="2022-05-20T00:00:00"/>
    <n v="-2691.14"/>
    <n v="7371"/>
    <x v="221"/>
    <m/>
    <n v="1"/>
    <e v="#N/A"/>
    <n v="0"/>
    <e v="#N/A"/>
    <n v="2691.14"/>
    <x v="0"/>
    <n v="7"/>
    <n v="1"/>
    <x v="0"/>
  </r>
  <r>
    <s v="0644"/>
    <n v="-2657.24"/>
    <x v="0"/>
    <s v="0644-2657,24EGRESO"/>
    <s v="0644-2657,24EGRESO1"/>
    <x v="18"/>
    <n v="69800000644"/>
    <n v="698"/>
    <d v="2022-05-06T00:00:00"/>
    <n v="-2657.24"/>
    <n v="1233"/>
    <x v="225"/>
    <m/>
    <n v="1"/>
    <e v="#N/A"/>
    <n v="0"/>
    <e v="#N/A"/>
    <n v="2657.24"/>
    <x v="0"/>
    <n v="21"/>
    <n v="1"/>
    <x v="2"/>
  </r>
  <r>
    <s v="0644"/>
    <n v="-2601.09"/>
    <x v="0"/>
    <s v="0644-2601,09EGRESO"/>
    <s v="0644-2601,09EGRESO1"/>
    <x v="18"/>
    <n v="69800000644"/>
    <n v="698"/>
    <d v="2022-05-09T00:00:00"/>
    <n v="-2601.09"/>
    <n v="1233"/>
    <x v="225"/>
    <m/>
    <n v="1"/>
    <e v="#N/A"/>
    <n v="0"/>
    <e v="#N/A"/>
    <n v="2601.09"/>
    <x v="0"/>
    <n v="18"/>
    <n v="1"/>
    <x v="3"/>
  </r>
  <r>
    <s v="0644"/>
    <n v="-2601.09"/>
    <x v="0"/>
    <s v="0644-2601,09EGRESO"/>
    <s v="0644-2601,09EGRESO2"/>
    <x v="18"/>
    <n v="69800000644"/>
    <n v="698"/>
    <d v="2022-05-19T00:00:00"/>
    <n v="-2601.09"/>
    <n v="1233"/>
    <x v="225"/>
    <m/>
    <n v="1"/>
    <e v="#N/A"/>
    <n v="0"/>
    <e v="#N/A"/>
    <n v="2601.09"/>
    <x v="0"/>
    <n v="8"/>
    <n v="1"/>
    <x v="0"/>
  </r>
  <r>
    <s v="0644"/>
    <n v="-2505.6"/>
    <x v="0"/>
    <s v="0644-2505,6EGRESO"/>
    <s v="0644-2505,6EGRESO1"/>
    <x v="17"/>
    <n v="69800000644"/>
    <n v="698"/>
    <d v="2022-05-07T00:00:00"/>
    <n v="-2505.6"/>
    <n v="7522"/>
    <x v="231"/>
    <m/>
    <n v="1"/>
    <e v="#N/A"/>
    <n v="0"/>
    <e v="#N/A"/>
    <n v="2505.6"/>
    <x v="0"/>
    <n v="20"/>
    <n v="1"/>
    <x v="2"/>
  </r>
  <r>
    <s v="0644"/>
    <n v="-1992.93"/>
    <x v="0"/>
    <s v="0644-1992,93EGRESO"/>
    <s v="0644-1992,93EGRESO1"/>
    <x v="18"/>
    <n v="69800000644"/>
    <n v="698"/>
    <d v="2022-05-09T00:00:00"/>
    <n v="-1992.93"/>
    <n v="1233"/>
    <x v="225"/>
    <m/>
    <n v="1"/>
    <e v="#N/A"/>
    <n v="0"/>
    <e v="#N/A"/>
    <n v="1992.93"/>
    <x v="0"/>
    <n v="18"/>
    <n v="1"/>
    <x v="3"/>
  </r>
  <r>
    <s v="0644"/>
    <n v="-1992.93"/>
    <x v="0"/>
    <s v="0644-1992,93EGRESO"/>
    <s v="0644-1992,93EGRESO2"/>
    <x v="18"/>
    <n v="69800000644"/>
    <n v="698"/>
    <d v="2022-05-23T00:00:00"/>
    <n v="-1992.93"/>
    <n v="1233"/>
    <x v="225"/>
    <m/>
    <n v="1"/>
    <e v="#N/A"/>
    <n v="0"/>
    <e v="#N/A"/>
    <n v="1992.93"/>
    <x v="0"/>
    <n v="4"/>
    <n v="1"/>
    <x v="1"/>
  </r>
  <r>
    <s v="0644"/>
    <n v="-1687.2"/>
    <x v="0"/>
    <s v="0644-1687,2EGRESO"/>
    <s v="0644-1687,2EGRESO1"/>
    <x v="18"/>
    <n v="69800000644"/>
    <n v="698"/>
    <d v="2022-05-12T00:00:00"/>
    <n v="-1687.2"/>
    <n v="1630"/>
    <x v="236"/>
    <m/>
    <n v="1"/>
    <e v="#N/A"/>
    <n v="0"/>
    <e v="#N/A"/>
    <n v="1687.2"/>
    <x v="0"/>
    <n v="15"/>
    <n v="1"/>
    <x v="3"/>
  </r>
  <r>
    <s v="0644"/>
    <n v="-1345.57"/>
    <x v="0"/>
    <s v="0644-1345,57EGRESO"/>
    <s v="0644-1345,57EGRESO1"/>
    <x v="17"/>
    <n v="69800000644"/>
    <n v="698"/>
    <d v="2022-05-05T00:00:00"/>
    <n v="-1345.57"/>
    <n v="7371"/>
    <x v="221"/>
    <m/>
    <n v="1"/>
    <e v="#N/A"/>
    <n v="0"/>
    <e v="#N/A"/>
    <n v="1345.57"/>
    <x v="0"/>
    <n v="22"/>
    <n v="1"/>
    <x v="2"/>
  </r>
  <r>
    <s v="0644"/>
    <n v="-1345.57"/>
    <x v="0"/>
    <s v="0644-1345,57EGRESO"/>
    <s v="0644-1345,57EGRESO2"/>
    <x v="17"/>
    <n v="69800000644"/>
    <n v="698"/>
    <d v="2022-05-06T00:00:00"/>
    <n v="-1345.57"/>
    <n v="7371"/>
    <x v="221"/>
    <m/>
    <n v="1"/>
    <e v="#N/A"/>
    <n v="0"/>
    <e v="#N/A"/>
    <n v="1345.57"/>
    <x v="0"/>
    <n v="21"/>
    <n v="1"/>
    <x v="2"/>
  </r>
  <r>
    <s v="0644"/>
    <n v="-1345.57"/>
    <x v="0"/>
    <s v="0644-1345,57EGRESO"/>
    <s v="0644-1345,57EGRESO3"/>
    <x v="17"/>
    <n v="69800000644"/>
    <n v="698"/>
    <d v="2022-05-11T00:00:00"/>
    <n v="-1345.57"/>
    <n v="7371"/>
    <x v="221"/>
    <m/>
    <n v="1"/>
    <e v="#N/A"/>
    <n v="0"/>
    <e v="#N/A"/>
    <n v="1345.57"/>
    <x v="0"/>
    <n v="16"/>
    <n v="1"/>
    <x v="3"/>
  </r>
  <r>
    <s v="0644"/>
    <n v="-1345.57"/>
    <x v="0"/>
    <s v="0644-1345,57EGRESO"/>
    <s v="0644-1345,57EGRESO4"/>
    <x v="17"/>
    <n v="69800000644"/>
    <n v="698"/>
    <d v="2022-05-11T00:00:00"/>
    <n v="-1345.57"/>
    <n v="7371"/>
    <x v="221"/>
    <m/>
    <n v="1"/>
    <e v="#N/A"/>
    <n v="0"/>
    <e v="#N/A"/>
    <n v="1345.57"/>
    <x v="0"/>
    <n v="16"/>
    <n v="1"/>
    <x v="3"/>
  </r>
  <r>
    <s v="0644"/>
    <n v="-1345.57"/>
    <x v="0"/>
    <s v="0644-1345,57EGRESO"/>
    <s v="0644-1345,57EGRESO5"/>
    <x v="17"/>
    <n v="69800000644"/>
    <n v="698"/>
    <d v="2022-05-11T00:00:00"/>
    <n v="-1345.57"/>
    <n v="7371"/>
    <x v="221"/>
    <m/>
    <n v="1"/>
    <e v="#N/A"/>
    <n v="0"/>
    <e v="#N/A"/>
    <n v="1345.57"/>
    <x v="0"/>
    <n v="16"/>
    <n v="1"/>
    <x v="3"/>
  </r>
  <r>
    <s v="0644"/>
    <n v="-1345.57"/>
    <x v="0"/>
    <s v="0644-1345,57EGRESO"/>
    <s v="0644-1345,57EGRESO6"/>
    <x v="17"/>
    <n v="69800000644"/>
    <n v="698"/>
    <d v="2022-05-17T00:00:00"/>
    <n v="-1345.57"/>
    <n v="7371"/>
    <x v="221"/>
    <m/>
    <n v="1"/>
    <e v="#N/A"/>
    <n v="0"/>
    <e v="#N/A"/>
    <n v="1345.57"/>
    <x v="0"/>
    <n v="10"/>
    <n v="1"/>
    <x v="0"/>
  </r>
  <r>
    <s v="0644"/>
    <n v="-1345.57"/>
    <x v="0"/>
    <s v="0644-1345,57EGRESO"/>
    <s v="0644-1345,57EGRESO7"/>
    <x v="17"/>
    <n v="69800000644"/>
    <n v="698"/>
    <d v="2022-05-20T00:00:00"/>
    <n v="-1345.57"/>
    <n v="7371"/>
    <x v="221"/>
    <m/>
    <n v="1"/>
    <e v="#N/A"/>
    <n v="0"/>
    <e v="#N/A"/>
    <n v="1345.57"/>
    <x v="0"/>
    <n v="7"/>
    <n v="1"/>
    <x v="0"/>
  </r>
  <r>
    <s v="0644"/>
    <n v="-1345.57"/>
    <x v="0"/>
    <s v="0644-1345,57EGRESO"/>
    <s v="0644-1345,57EGRESO8"/>
    <x v="17"/>
    <n v="69800000644"/>
    <n v="698"/>
    <d v="2022-05-20T00:00:00"/>
    <n v="-1345.57"/>
    <n v="7371"/>
    <x v="221"/>
    <m/>
    <n v="1"/>
    <e v="#N/A"/>
    <n v="0"/>
    <e v="#N/A"/>
    <n v="1345.57"/>
    <x v="0"/>
    <n v="7"/>
    <n v="1"/>
    <x v="0"/>
  </r>
  <r>
    <s v="0644"/>
    <n v="-1328.62"/>
    <x v="0"/>
    <s v="0644-1328,62EGRESO"/>
    <s v="0644-1328,62EGRESO1"/>
    <x v="18"/>
    <n v="69800000644"/>
    <n v="698"/>
    <d v="2022-05-02T00:00:00"/>
    <n v="-1328.62"/>
    <n v="1233"/>
    <x v="225"/>
    <m/>
    <n v="1"/>
    <e v="#N/A"/>
    <n v="0"/>
    <e v="#N/A"/>
    <n v="1328.62"/>
    <x v="0"/>
    <n v="25"/>
    <n v="1"/>
    <x v="2"/>
  </r>
  <r>
    <s v="0644"/>
    <n v="-1309.22"/>
    <x v="0"/>
    <s v="0644-1309,22EGRESO"/>
    <s v="0644-1309,22EGRESO1"/>
    <x v="18"/>
    <n v="69800000644"/>
    <n v="698"/>
    <d v="2022-05-20T00:00:00"/>
    <n v="-1309.22"/>
    <n v="1233"/>
    <x v="225"/>
    <m/>
    <n v="1"/>
    <e v="#N/A"/>
    <n v="0"/>
    <e v="#N/A"/>
    <n v="1309.22"/>
    <x v="0"/>
    <n v="7"/>
    <n v="1"/>
    <x v="0"/>
  </r>
  <r>
    <s v="0644"/>
    <n v="-1278.3499999999999"/>
    <x v="0"/>
    <s v="0644-1278,35EGRESO"/>
    <s v="0644-1278,35EGRESO1"/>
    <x v="18"/>
    <n v="69800000644"/>
    <n v="698"/>
    <d v="2022-05-07T00:00:00"/>
    <n v="-1278.3499999999999"/>
    <n v="1233"/>
    <x v="225"/>
    <m/>
    <n v="1"/>
    <e v="#N/A"/>
    <n v="0"/>
    <e v="#N/A"/>
    <n v="1278.3499999999999"/>
    <x v="0"/>
    <n v="20"/>
    <n v="1"/>
    <x v="2"/>
  </r>
  <r>
    <s v="0644"/>
    <n v="-1278.3499999999999"/>
    <x v="0"/>
    <s v="0644-1278,35EGRESO"/>
    <s v="0644-1278,35EGRESO2"/>
    <x v="18"/>
    <n v="69800000644"/>
    <n v="698"/>
    <d v="2022-05-14T00:00:00"/>
    <n v="-1278.3499999999999"/>
    <n v="1233"/>
    <x v="225"/>
    <m/>
    <n v="1"/>
    <e v="#N/A"/>
    <n v="0"/>
    <e v="#N/A"/>
    <n v="1278.3499999999999"/>
    <x v="0"/>
    <n v="13"/>
    <n v="1"/>
    <x v="3"/>
  </r>
  <r>
    <s v="0644"/>
    <n v="-1250.18"/>
    <x v="0"/>
    <s v="0644-1250,18EGRESO"/>
    <s v="0644-1250,18EGRESO1"/>
    <x v="18"/>
    <n v="69800000644"/>
    <n v="698"/>
    <d v="2022-05-20T00:00:00"/>
    <n v="-1250.18"/>
    <n v="1233"/>
    <x v="225"/>
    <m/>
    <n v="1"/>
    <e v="#N/A"/>
    <n v="0"/>
    <e v="#N/A"/>
    <n v="1250.18"/>
    <x v="0"/>
    <n v="7"/>
    <n v="1"/>
    <x v="0"/>
  </r>
  <r>
    <s v="0644"/>
    <n v="-1176.8900000000001"/>
    <x v="0"/>
    <s v="0644-1176,89EGRESO"/>
    <s v="0644-1176,89EGRESO1"/>
    <x v="18"/>
    <n v="69800000644"/>
    <n v="698"/>
    <d v="2022-05-20T00:00:00"/>
    <n v="-1176.8900000000001"/>
    <n v="9089"/>
    <x v="237"/>
    <m/>
    <n v="1"/>
    <e v="#N/A"/>
    <n v="0"/>
    <e v="#N/A"/>
    <n v="1176.8900000000001"/>
    <x v="0"/>
    <n v="7"/>
    <n v="1"/>
    <x v="0"/>
  </r>
  <r>
    <s v="0644"/>
    <n v="-1110"/>
    <x v="0"/>
    <s v="0644-1110EGRESO"/>
    <s v="0644-1110EGRESO1"/>
    <x v="17"/>
    <n v="69800000644"/>
    <n v="698"/>
    <d v="2022-05-13T00:00:00"/>
    <n v="-1110"/>
    <n v="1627"/>
    <x v="230"/>
    <m/>
    <n v="1"/>
    <e v="#N/A"/>
    <n v="0"/>
    <e v="#N/A"/>
    <n v="1110"/>
    <x v="0"/>
    <n v="14"/>
    <n v="1"/>
    <x v="3"/>
  </r>
  <r>
    <s v="0644"/>
    <n v="-843.6"/>
    <x v="0"/>
    <s v="0644-843,6EGRESO"/>
    <s v="0644-843,6EGRESO1"/>
    <x v="18"/>
    <n v="69800000644"/>
    <n v="698"/>
    <d v="2022-05-05T00:00:00"/>
    <n v="-843.6"/>
    <n v="1630"/>
    <x v="236"/>
    <m/>
    <n v="1"/>
    <e v="#N/A"/>
    <n v="0"/>
    <e v="#N/A"/>
    <n v="843.6"/>
    <x v="0"/>
    <n v="22"/>
    <n v="1"/>
    <x v="2"/>
  </r>
  <r>
    <s v="0644"/>
    <n v="-664.31"/>
    <x v="0"/>
    <s v="0644-664,31EGRESO"/>
    <s v="0644-664,31EGRESO1"/>
    <x v="18"/>
    <n v="69800000644"/>
    <n v="698"/>
    <d v="2022-05-02T00:00:00"/>
    <n v="-664.31"/>
    <n v="1233"/>
    <x v="225"/>
    <m/>
    <n v="1"/>
    <e v="#N/A"/>
    <n v="0"/>
    <e v="#N/A"/>
    <n v="664.31"/>
    <x v="0"/>
    <n v="25"/>
    <n v="1"/>
    <x v="2"/>
  </r>
  <r>
    <s v="0644"/>
    <n v="-664.31"/>
    <x v="0"/>
    <s v="0644-664,31EGRESO"/>
    <s v="0644-664,31EGRESO2"/>
    <x v="18"/>
    <n v="69800000644"/>
    <n v="698"/>
    <d v="2022-05-04T00:00:00"/>
    <n v="-664.31"/>
    <n v="1233"/>
    <x v="225"/>
    <m/>
    <n v="1"/>
    <e v="#N/A"/>
    <n v="0"/>
    <e v="#N/A"/>
    <n v="664.31"/>
    <x v="0"/>
    <n v="23"/>
    <n v="1"/>
    <x v="2"/>
  </r>
  <r>
    <s v="0644"/>
    <n v="-664.31"/>
    <x v="0"/>
    <s v="0644-664,31EGRESO"/>
    <s v="0644-664,31EGRESO3"/>
    <x v="18"/>
    <n v="69800000644"/>
    <n v="698"/>
    <d v="2022-05-04T00:00:00"/>
    <n v="-664.31"/>
    <n v="1233"/>
    <x v="225"/>
    <m/>
    <n v="1"/>
    <e v="#N/A"/>
    <n v="0"/>
    <e v="#N/A"/>
    <n v="664.31"/>
    <x v="0"/>
    <n v="23"/>
    <n v="1"/>
    <x v="2"/>
  </r>
  <r>
    <s v="0644"/>
    <n v="-664.31"/>
    <x v="0"/>
    <s v="0644-664,31EGRESO"/>
    <s v="0644-664,31EGRESO4"/>
    <x v="18"/>
    <n v="69800000644"/>
    <n v="698"/>
    <d v="2022-05-09T00:00:00"/>
    <n v="-664.31"/>
    <n v="1233"/>
    <x v="225"/>
    <m/>
    <n v="1"/>
    <e v="#N/A"/>
    <n v="0"/>
    <e v="#N/A"/>
    <n v="664.31"/>
    <x v="0"/>
    <n v="18"/>
    <n v="1"/>
    <x v="3"/>
  </r>
  <r>
    <s v="0644"/>
    <n v="-664.31"/>
    <x v="0"/>
    <s v="0644-664,31EGRESO"/>
    <s v="0644-664,31EGRESO5"/>
    <x v="18"/>
    <n v="69800000644"/>
    <n v="698"/>
    <d v="2022-05-09T00:00:00"/>
    <n v="-664.31"/>
    <n v="1233"/>
    <x v="225"/>
    <m/>
    <n v="1"/>
    <e v="#N/A"/>
    <n v="0"/>
    <e v="#N/A"/>
    <n v="664.31"/>
    <x v="0"/>
    <n v="18"/>
    <n v="1"/>
    <x v="3"/>
  </r>
  <r>
    <s v="0644"/>
    <n v="-664.31"/>
    <x v="0"/>
    <s v="0644-664,31EGRESO"/>
    <s v="0644-664,31EGRESO6"/>
    <x v="18"/>
    <n v="69800000644"/>
    <n v="698"/>
    <d v="2022-05-12T00:00:00"/>
    <n v="-664.31"/>
    <n v="1233"/>
    <x v="225"/>
    <m/>
    <n v="1"/>
    <e v="#N/A"/>
    <n v="0"/>
    <e v="#N/A"/>
    <n v="664.31"/>
    <x v="0"/>
    <n v="15"/>
    <n v="1"/>
    <x v="3"/>
  </r>
  <r>
    <s v="0644"/>
    <n v="-664.31"/>
    <x v="0"/>
    <s v="0644-664,31EGRESO"/>
    <s v="0644-664,31EGRESO7"/>
    <x v="18"/>
    <n v="69800000644"/>
    <n v="698"/>
    <d v="2022-05-13T00:00:00"/>
    <n v="-664.31"/>
    <n v="1233"/>
    <x v="225"/>
    <m/>
    <n v="1"/>
    <e v="#N/A"/>
    <n v="0"/>
    <e v="#N/A"/>
    <n v="664.31"/>
    <x v="0"/>
    <n v="14"/>
    <n v="1"/>
    <x v="3"/>
  </r>
  <r>
    <s v="0644"/>
    <n v="-664.31"/>
    <x v="0"/>
    <s v="0644-664,31EGRESO"/>
    <s v="0644-664,31EGRESO8"/>
    <x v="18"/>
    <n v="69800000644"/>
    <n v="698"/>
    <d v="2022-05-13T00:00:00"/>
    <n v="-664.31"/>
    <n v="1233"/>
    <x v="225"/>
    <m/>
    <n v="1"/>
    <e v="#N/A"/>
    <n v="0"/>
    <e v="#N/A"/>
    <n v="664.31"/>
    <x v="0"/>
    <n v="14"/>
    <n v="1"/>
    <x v="3"/>
  </r>
  <r>
    <s v="0644"/>
    <n v="-664.31"/>
    <x v="0"/>
    <s v="0644-664,31EGRESO"/>
    <s v="0644-664,31EGRESO9"/>
    <x v="18"/>
    <n v="69800000644"/>
    <n v="698"/>
    <d v="2022-05-20T00:00:00"/>
    <n v="-664.31"/>
    <n v="1233"/>
    <x v="225"/>
    <m/>
    <n v="1"/>
    <e v="#N/A"/>
    <n v="0"/>
    <e v="#N/A"/>
    <n v="664.31"/>
    <x v="0"/>
    <n v="7"/>
    <n v="1"/>
    <x v="0"/>
  </r>
  <r>
    <s v="0644"/>
    <n v="-664.31"/>
    <x v="0"/>
    <s v="0644-664,31EGRESO"/>
    <s v="0644-664,31EGRESO10"/>
    <x v="18"/>
    <n v="69800000644"/>
    <n v="698"/>
    <d v="2022-05-23T00:00:00"/>
    <n v="-664.31"/>
    <n v="1233"/>
    <x v="225"/>
    <m/>
    <n v="1"/>
    <e v="#N/A"/>
    <n v="0"/>
    <e v="#N/A"/>
    <n v="664.31"/>
    <x v="0"/>
    <n v="4"/>
    <n v="1"/>
    <x v="1"/>
  </r>
  <r>
    <s v="0644"/>
    <n v="-664.31"/>
    <x v="0"/>
    <s v="0644-664,31EGRESO"/>
    <s v="0644-664,31EGRESO11"/>
    <x v="18"/>
    <n v="69800000644"/>
    <n v="698"/>
    <d v="2022-05-23T00:00:00"/>
    <n v="-664.31"/>
    <n v="1233"/>
    <x v="225"/>
    <m/>
    <n v="1"/>
    <e v="#N/A"/>
    <n v="0"/>
    <e v="#N/A"/>
    <n v="664.31"/>
    <x v="0"/>
    <n v="4"/>
    <n v="1"/>
    <x v="1"/>
  </r>
  <r>
    <s v="0644"/>
    <n v="-664.31"/>
    <x v="0"/>
    <s v="0644-664,31EGRESO"/>
    <s v="0644-664,31EGRESO12"/>
    <x v="18"/>
    <n v="69800000644"/>
    <n v="698"/>
    <d v="2022-05-23T00:00:00"/>
    <n v="-664.31"/>
    <n v="1233"/>
    <x v="225"/>
    <m/>
    <n v="1"/>
    <e v="#N/A"/>
    <n v="0"/>
    <e v="#N/A"/>
    <n v="664.31"/>
    <x v="0"/>
    <n v="4"/>
    <n v="1"/>
    <x v="1"/>
  </r>
  <r>
    <s v="0644"/>
    <n v="-632.70000000000005"/>
    <x v="0"/>
    <s v="0644-632,7EGRESO"/>
    <s v="0644-632,7EGRESO1"/>
    <x v="18"/>
    <n v="69800000644"/>
    <n v="698"/>
    <d v="2022-05-19T00:00:00"/>
    <n v="-632.70000000000005"/>
    <n v="1630"/>
    <x v="236"/>
    <m/>
    <n v="1"/>
    <e v="#N/A"/>
    <n v="0"/>
    <e v="#N/A"/>
    <n v="632.70000000000005"/>
    <x v="0"/>
    <n v="8"/>
    <n v="1"/>
    <x v="0"/>
  </r>
  <r>
    <s v="0644"/>
    <n v="-625.09"/>
    <x v="0"/>
    <s v="0644-625,09EGRESO"/>
    <s v="0644-625,09EGRESO1"/>
    <x v="18"/>
    <n v="69800000644"/>
    <n v="698"/>
    <d v="2022-05-06T00:00:00"/>
    <n v="-625.09"/>
    <n v="1233"/>
    <x v="225"/>
    <m/>
    <n v="1"/>
    <e v="#N/A"/>
    <n v="0"/>
    <e v="#N/A"/>
    <n v="625.09"/>
    <x v="0"/>
    <n v="21"/>
    <n v="1"/>
    <x v="2"/>
  </r>
  <r>
    <s v="0644"/>
    <n v="-625.09"/>
    <x v="0"/>
    <s v="0644-625,09EGRESO"/>
    <s v="0644-625,09EGRESO2"/>
    <x v="18"/>
    <n v="69800000644"/>
    <n v="698"/>
    <d v="2022-05-06T00:00:00"/>
    <n v="-625.09"/>
    <n v="1233"/>
    <x v="225"/>
    <m/>
    <n v="1"/>
    <e v="#N/A"/>
    <n v="0"/>
    <e v="#N/A"/>
    <n v="625.09"/>
    <x v="0"/>
    <n v="21"/>
    <n v="1"/>
    <x v="2"/>
  </r>
  <r>
    <s v="0644"/>
    <n v="-595.1"/>
    <x v="0"/>
    <s v="0644-595,1EGRESO"/>
    <s v="0644-595,1EGRESO1"/>
    <x v="18"/>
    <n v="69800000644"/>
    <n v="698"/>
    <d v="2022-05-06T00:00:00"/>
    <n v="-595.1"/>
    <n v="1233"/>
    <x v="225"/>
    <m/>
    <n v="1"/>
    <e v="#N/A"/>
    <n v="0"/>
    <e v="#N/A"/>
    <n v="595.1"/>
    <x v="0"/>
    <n v="21"/>
    <n v="1"/>
    <x v="2"/>
  </r>
  <r>
    <s v="0644"/>
    <n v="-511.34"/>
    <x v="0"/>
    <s v="0644-511,34EGRESO"/>
    <s v="0644-511,34EGRESO1"/>
    <x v="18"/>
    <n v="69800000644"/>
    <n v="698"/>
    <d v="2022-05-03T00:00:00"/>
    <n v="-511.34"/>
    <n v="1233"/>
    <x v="225"/>
    <m/>
    <n v="1"/>
    <e v="#N/A"/>
    <n v="0"/>
    <e v="#N/A"/>
    <n v="511.34"/>
    <x v="0"/>
    <n v="24"/>
    <n v="1"/>
    <x v="2"/>
  </r>
  <r>
    <s v="0644"/>
    <n v="-476.08"/>
    <x v="0"/>
    <s v="0644-476,08EGRESO"/>
    <s v="0644-476,08EGRESO1"/>
    <x v="18"/>
    <n v="69800000644"/>
    <n v="698"/>
    <d v="2022-05-07T00:00:00"/>
    <n v="-476.08"/>
    <n v="1233"/>
    <x v="225"/>
    <m/>
    <n v="1"/>
    <e v="#N/A"/>
    <n v="0"/>
    <e v="#N/A"/>
    <n v="476.08"/>
    <x v="0"/>
    <n v="20"/>
    <n v="1"/>
    <x v="2"/>
  </r>
  <r>
    <s v="0644"/>
    <n v="-313.2"/>
    <x v="0"/>
    <s v="0644-313,2EGRESO"/>
    <s v="0644-313,2EGRESO1"/>
    <x v="17"/>
    <n v="69800000644"/>
    <n v="698"/>
    <d v="2022-05-06T00:00:00"/>
    <n v="-313.2"/>
    <n v="7522"/>
    <x v="231"/>
    <m/>
    <n v="1"/>
    <e v="#N/A"/>
    <n v="0"/>
    <e v="#N/A"/>
    <n v="313.2"/>
    <x v="0"/>
    <n v="21"/>
    <n v="1"/>
    <x v="2"/>
  </r>
  <r>
    <s v="0644"/>
    <n v="-313.2"/>
    <x v="0"/>
    <s v="0644-313,2EGRESO"/>
    <s v="0644-313,2EGRESO2"/>
    <x v="17"/>
    <n v="69800000644"/>
    <n v="698"/>
    <d v="2022-05-07T00:00:00"/>
    <n v="-313.2"/>
    <n v="7522"/>
    <x v="231"/>
    <m/>
    <n v="1"/>
    <e v="#N/A"/>
    <n v="0"/>
    <e v="#N/A"/>
    <n v="313.2"/>
    <x v="0"/>
    <n v="20"/>
    <n v="1"/>
    <x v="2"/>
  </r>
  <r>
    <s v="0644"/>
    <n v="-313.2"/>
    <x v="0"/>
    <s v="0644-313,2EGRESO"/>
    <s v="0644-313,2EGRESO3"/>
    <x v="17"/>
    <n v="69800000644"/>
    <n v="698"/>
    <d v="2022-05-11T00:00:00"/>
    <n v="-313.2"/>
    <n v="7522"/>
    <x v="231"/>
    <m/>
    <n v="1"/>
    <e v="#N/A"/>
    <n v="0"/>
    <e v="#N/A"/>
    <n v="313.2"/>
    <x v="0"/>
    <n v="16"/>
    <n v="1"/>
    <x v="3"/>
  </r>
  <r>
    <s v="0644"/>
    <n v="-255.67"/>
    <x v="0"/>
    <s v="0644-255,67EGRESO"/>
    <s v="0644-255,67EGRESO1"/>
    <x v="18"/>
    <n v="69800000644"/>
    <n v="698"/>
    <d v="2022-05-05T00:00:00"/>
    <n v="-255.67"/>
    <n v="1233"/>
    <x v="225"/>
    <m/>
    <n v="1"/>
    <e v="#N/A"/>
    <n v="0"/>
    <e v="#N/A"/>
    <n v="255.67"/>
    <x v="0"/>
    <n v="22"/>
    <n v="1"/>
    <x v="2"/>
  </r>
  <r>
    <s v="0644"/>
    <n v="-255.67"/>
    <x v="0"/>
    <s v="0644-255,67EGRESO"/>
    <s v="0644-255,67EGRESO2"/>
    <x v="18"/>
    <n v="69800000644"/>
    <n v="698"/>
    <d v="2022-05-11T00:00:00"/>
    <n v="-255.67"/>
    <n v="1233"/>
    <x v="225"/>
    <m/>
    <n v="1"/>
    <e v="#N/A"/>
    <n v="0"/>
    <e v="#N/A"/>
    <n v="255.67"/>
    <x v="0"/>
    <n v="16"/>
    <n v="1"/>
    <x v="3"/>
  </r>
  <r>
    <s v="0644"/>
    <n v="-255.67"/>
    <x v="0"/>
    <s v="0644-255,67EGRESO"/>
    <s v="0644-255,67EGRESO3"/>
    <x v="18"/>
    <n v="69800000644"/>
    <n v="698"/>
    <d v="2022-05-11T00:00:00"/>
    <n v="-255.67"/>
    <n v="1233"/>
    <x v="225"/>
    <m/>
    <n v="1"/>
    <e v="#N/A"/>
    <n v="0"/>
    <e v="#N/A"/>
    <n v="255.67"/>
    <x v="0"/>
    <n v="16"/>
    <n v="1"/>
    <x v="3"/>
  </r>
  <r>
    <s v="0644"/>
    <n v="-255.67"/>
    <x v="0"/>
    <s v="0644-255,67EGRESO"/>
    <s v="0644-255,67EGRESO4"/>
    <x v="18"/>
    <n v="69800000644"/>
    <n v="698"/>
    <d v="2022-05-11T00:00:00"/>
    <n v="-255.67"/>
    <n v="1233"/>
    <x v="225"/>
    <m/>
    <n v="1"/>
    <e v="#N/A"/>
    <n v="0"/>
    <e v="#N/A"/>
    <n v="255.67"/>
    <x v="0"/>
    <n v="16"/>
    <n v="1"/>
    <x v="3"/>
  </r>
  <r>
    <s v="0644"/>
    <n v="-255.67"/>
    <x v="0"/>
    <s v="0644-255,67EGRESO"/>
    <s v="0644-255,67EGRESO5"/>
    <x v="18"/>
    <n v="69800000644"/>
    <n v="698"/>
    <d v="2022-05-17T00:00:00"/>
    <n v="-255.67"/>
    <n v="1233"/>
    <x v="225"/>
    <m/>
    <n v="1"/>
    <e v="#N/A"/>
    <n v="0"/>
    <e v="#N/A"/>
    <n v="255.67"/>
    <x v="0"/>
    <n v="10"/>
    <n v="1"/>
    <x v="0"/>
  </r>
  <r>
    <s v="0644"/>
    <n v="-255.67"/>
    <x v="0"/>
    <s v="0644-255,67EGRESO"/>
    <s v="0644-255,67EGRESO6"/>
    <x v="18"/>
    <n v="69800000644"/>
    <n v="698"/>
    <d v="2022-05-20T00:00:00"/>
    <n v="-255.67"/>
    <n v="1233"/>
    <x v="225"/>
    <m/>
    <n v="1"/>
    <e v="#N/A"/>
    <n v="0"/>
    <e v="#N/A"/>
    <n v="255.67"/>
    <x v="0"/>
    <n v="7"/>
    <n v="1"/>
    <x v="0"/>
  </r>
  <r>
    <s v="0644"/>
    <n v="-255.67"/>
    <x v="0"/>
    <s v="0644-255,67EGRESO"/>
    <s v="0644-255,67EGRESO7"/>
    <x v="18"/>
    <n v="69800000644"/>
    <n v="698"/>
    <d v="2022-05-20T00:00:00"/>
    <n v="-255.67"/>
    <n v="1233"/>
    <x v="225"/>
    <m/>
    <n v="1"/>
    <e v="#N/A"/>
    <n v="0"/>
    <e v="#N/A"/>
    <n v="255.67"/>
    <x v="0"/>
    <n v="7"/>
    <n v="1"/>
    <x v="0"/>
  </r>
  <r>
    <s v="0644"/>
    <n v="-229.41"/>
    <x v="0"/>
    <s v="0644-229,41EGRESO"/>
    <s v="0644-229,41EGRESO1"/>
    <x v="17"/>
    <n v="69800000644"/>
    <n v="698"/>
    <d v="2022-05-05T00:00:00"/>
    <n v="-229.41"/>
    <n v="9088"/>
    <x v="234"/>
    <m/>
    <n v="1"/>
    <e v="#N/A"/>
    <n v="0"/>
    <e v="#N/A"/>
    <n v="229.41"/>
    <x v="0"/>
    <n v="22"/>
    <n v="1"/>
    <x v="2"/>
  </r>
  <r>
    <s v="0644"/>
    <n v="-229.41"/>
    <x v="0"/>
    <s v="0644-229,41EGRESO"/>
    <s v="0644-229,41EGRESO2"/>
    <x v="17"/>
    <n v="69800000644"/>
    <n v="698"/>
    <d v="2022-05-17T00:00:00"/>
    <n v="-229.41"/>
    <n v="9088"/>
    <x v="234"/>
    <m/>
    <n v="1"/>
    <e v="#N/A"/>
    <n v="0"/>
    <e v="#N/A"/>
    <n v="229.41"/>
    <x v="0"/>
    <n v="10"/>
    <n v="1"/>
    <x v="0"/>
  </r>
  <r>
    <s v="0644"/>
    <n v="-229.41"/>
    <x v="0"/>
    <s v="0644-229,41EGRESO"/>
    <s v="0644-229,41EGRESO3"/>
    <x v="17"/>
    <n v="69800000644"/>
    <n v="698"/>
    <d v="2022-05-20T00:00:00"/>
    <n v="-229.41"/>
    <n v="9088"/>
    <x v="234"/>
    <m/>
    <n v="1"/>
    <e v="#N/A"/>
    <n v="0"/>
    <e v="#N/A"/>
    <n v="229.41"/>
    <x v="0"/>
    <n v="7"/>
    <n v="1"/>
    <x v="0"/>
  </r>
  <r>
    <s v="0644"/>
    <n v="-210.9"/>
    <x v="0"/>
    <s v="0644-210,9EGRESO"/>
    <s v="0644-210,9EGRESO1"/>
    <x v="18"/>
    <n v="69800000644"/>
    <n v="698"/>
    <d v="2022-05-13T00:00:00"/>
    <n v="-210.9"/>
    <n v="1630"/>
    <x v="236"/>
    <m/>
    <n v="1"/>
    <e v="#N/A"/>
    <n v="0"/>
    <e v="#N/A"/>
    <n v="210.9"/>
    <x v="0"/>
    <n v="14"/>
    <n v="1"/>
    <x v="3"/>
  </r>
  <r>
    <s v="0644"/>
    <n v="-59.51"/>
    <x v="0"/>
    <s v="0644-59,51EGRESO"/>
    <s v="0644-59,51EGRESO1"/>
    <x v="18"/>
    <n v="69800000644"/>
    <n v="698"/>
    <d v="2022-05-06T00:00:00"/>
    <n v="-59.51"/>
    <n v="1233"/>
    <x v="225"/>
    <m/>
    <n v="1"/>
    <e v="#N/A"/>
    <n v="0"/>
    <e v="#N/A"/>
    <n v="59.51"/>
    <x v="0"/>
    <n v="21"/>
    <n v="1"/>
    <x v="2"/>
  </r>
  <r>
    <s v="0644"/>
    <n v="-59.51"/>
    <x v="0"/>
    <s v="0644-59,51EGRESO"/>
    <s v="0644-59,51EGRESO2"/>
    <x v="18"/>
    <n v="69800000644"/>
    <n v="698"/>
    <d v="2022-05-07T00:00:00"/>
    <n v="-59.51"/>
    <n v="1233"/>
    <x v="225"/>
    <m/>
    <n v="1"/>
    <e v="#N/A"/>
    <n v="0"/>
    <e v="#N/A"/>
    <n v="59.51"/>
    <x v="0"/>
    <n v="20"/>
    <n v="1"/>
    <x v="2"/>
  </r>
  <r>
    <s v="0644"/>
    <n v="-59.51"/>
    <x v="0"/>
    <s v="0644-59,51EGRESO"/>
    <s v="0644-59,51EGRESO3"/>
    <x v="18"/>
    <n v="69800000644"/>
    <n v="698"/>
    <d v="2022-05-11T00:00:00"/>
    <n v="-59.51"/>
    <n v="1233"/>
    <x v="225"/>
    <m/>
    <n v="1"/>
    <e v="#N/A"/>
    <n v="0"/>
    <e v="#N/A"/>
    <n v="59.51"/>
    <x v="0"/>
    <n v="16"/>
    <n v="1"/>
    <x v="3"/>
  </r>
  <r>
    <s v="0644"/>
    <n v="-43.59"/>
    <x v="0"/>
    <s v="0644-43,59EGRESO"/>
    <s v="0644-43,59EGRESO1"/>
    <x v="18"/>
    <n v="69800000644"/>
    <n v="698"/>
    <d v="2022-05-05T00:00:00"/>
    <n v="-43.59"/>
    <n v="9089"/>
    <x v="237"/>
    <m/>
    <n v="1"/>
    <e v="#N/A"/>
    <n v="0"/>
    <e v="#N/A"/>
    <n v="43.59"/>
    <x v="0"/>
    <n v="22"/>
    <n v="1"/>
    <x v="2"/>
  </r>
  <r>
    <s v="0644"/>
    <n v="-43.59"/>
    <x v="0"/>
    <s v="0644-43,59EGRESO"/>
    <s v="0644-43,59EGRESO2"/>
    <x v="18"/>
    <n v="69800000644"/>
    <n v="698"/>
    <d v="2022-05-17T00:00:00"/>
    <n v="-43.59"/>
    <n v="9089"/>
    <x v="237"/>
    <m/>
    <n v="1"/>
    <e v="#N/A"/>
    <n v="0"/>
    <e v="#N/A"/>
    <n v="43.59"/>
    <x v="0"/>
    <n v="10"/>
    <n v="1"/>
    <x v="0"/>
  </r>
  <r>
    <s v="0644"/>
    <n v="-43.59"/>
    <x v="0"/>
    <s v="0644-43,59EGRESO"/>
    <s v="0644-43,59EGRESO3"/>
    <x v="18"/>
    <n v="69800000644"/>
    <n v="698"/>
    <d v="2022-05-20T00:00:00"/>
    <n v="-43.59"/>
    <n v="9089"/>
    <x v="237"/>
    <m/>
    <n v="1"/>
    <e v="#N/A"/>
    <n v="0"/>
    <e v="#N/A"/>
    <n v="43.59"/>
    <x v="0"/>
    <n v="7"/>
    <n v="1"/>
    <x v="0"/>
  </r>
  <r>
    <s v="0644"/>
    <n v="30000"/>
    <x v="1"/>
    <s v="064430000INGRESO"/>
    <s v="064430000INGRESO1"/>
    <x v="19"/>
    <n v="69800000644"/>
    <n v="917"/>
    <d v="2022-05-03T00:00:00"/>
    <n v="30000"/>
    <n v="3519"/>
    <x v="238"/>
    <m/>
    <n v="1"/>
    <e v="#N/A"/>
    <n v="0"/>
    <e v="#N/A"/>
    <n v="-30000"/>
    <x v="0"/>
    <n v="24"/>
    <n v="1"/>
    <x v="2"/>
  </r>
  <r>
    <s v="0644"/>
    <n v="47930"/>
    <x v="1"/>
    <s v="064447930INGRESO"/>
    <s v="064447930INGRESO1"/>
    <x v="0"/>
    <n v="69800000644"/>
    <n v="698"/>
    <d v="2022-05-18T00:00:00"/>
    <n v="47930"/>
    <n v="8161"/>
    <x v="239"/>
    <m/>
    <n v="1"/>
    <e v="#N/A"/>
    <n v="0"/>
    <e v="#N/A"/>
    <n v="-47930"/>
    <x v="0"/>
    <n v="9"/>
    <n v="1"/>
    <x v="0"/>
  </r>
  <r>
    <s v="0644"/>
    <n v="53802"/>
    <x v="1"/>
    <s v="064453802INGRESO"/>
    <s v="064453802INGRESO1"/>
    <x v="20"/>
    <n v="69800000644"/>
    <n v="698"/>
    <d v="2022-05-03T00:00:00"/>
    <n v="53802"/>
    <n v="4160"/>
    <x v="240"/>
    <m/>
    <n v="1"/>
    <d v="2022-05-17T00:00:00"/>
    <n v="53802"/>
    <s v="RC50"/>
    <n v="0"/>
    <x v="1"/>
    <s v="ok"/>
    <n v="1"/>
    <x v="2"/>
  </r>
  <r>
    <s v="0644"/>
    <n v="74200"/>
    <x v="1"/>
    <s v="064474200INGRESO"/>
    <s v="064474200INGRESO1"/>
    <x v="19"/>
    <n v="69800000644"/>
    <n v="917"/>
    <d v="2022-05-25T00:00:00"/>
    <n v="74200"/>
    <n v="3519"/>
    <x v="238"/>
    <m/>
    <n v="1"/>
    <e v="#N/A"/>
    <n v="0"/>
    <e v="#N/A"/>
    <n v="-74200"/>
    <x v="0"/>
    <n v="2"/>
    <n v="1"/>
    <x v="1"/>
  </r>
  <r>
    <s v="0644"/>
    <n v="83950"/>
    <x v="1"/>
    <s v="064483950INGRESO"/>
    <s v="064483950INGRESO1"/>
    <x v="20"/>
    <n v="69800000644"/>
    <n v="698"/>
    <d v="2022-05-13T00:00:00"/>
    <n v="83950"/>
    <n v="4160"/>
    <x v="240"/>
    <m/>
    <n v="1"/>
    <e v="#N/A"/>
    <n v="0"/>
    <e v="#N/A"/>
    <n v="-83950"/>
    <x v="0"/>
    <n v="14"/>
    <n v="1"/>
    <x v="3"/>
  </r>
  <r>
    <s v="0644"/>
    <n v="253031"/>
    <x v="1"/>
    <s v="0644253031INGRESO"/>
    <s v="0644253031INGRESO1"/>
    <x v="0"/>
    <n v="69800000644"/>
    <n v="698"/>
    <d v="2022-05-13T00:00:00"/>
    <n v="253031"/>
    <n v="8161"/>
    <x v="241"/>
    <m/>
    <n v="1"/>
    <d v="2022-05-17T00:00:00"/>
    <n v="253031"/>
    <s v="RC53"/>
    <n v="0"/>
    <x v="1"/>
    <s v="ok"/>
    <n v="1"/>
    <x v="3"/>
  </r>
  <r>
    <s v="0644"/>
    <n v="371470"/>
    <x v="1"/>
    <s v="0644371470INGRESO"/>
    <s v="0644371470INGRESO1"/>
    <x v="21"/>
    <n v="69800000644"/>
    <n v="698"/>
    <d v="2022-05-05T00:00:00"/>
    <n v="371470"/>
    <n v="537"/>
    <x v="242"/>
    <m/>
    <n v="1"/>
    <e v="#N/A"/>
    <n v="0"/>
    <e v="#N/A"/>
    <n v="-371470"/>
    <x v="0"/>
    <n v="22"/>
    <n v="1"/>
    <x v="2"/>
  </r>
  <r>
    <s v="0644"/>
    <n v="383401"/>
    <x v="1"/>
    <s v="0644383401INGRESO"/>
    <s v="0644383401INGRESO1"/>
    <x v="0"/>
    <n v="69800000644"/>
    <n v="698"/>
    <d v="2022-05-13T00:00:00"/>
    <n v="383401"/>
    <n v="8161"/>
    <x v="241"/>
    <m/>
    <n v="1"/>
    <d v="2022-05-17T00:00:00"/>
    <n v="383401"/>
    <s v="RC53"/>
    <n v="0"/>
    <x v="1"/>
    <s v="ok"/>
    <n v="1"/>
    <x v="3"/>
  </r>
  <r>
    <s v="0644"/>
    <n v="700000"/>
    <x v="1"/>
    <s v="0644700000INGRESO"/>
    <s v="0644700000INGRESO1"/>
    <x v="21"/>
    <n v="69800000644"/>
    <n v="698"/>
    <d v="2022-05-06T00:00:00"/>
    <n v="700000"/>
    <n v="8143"/>
    <x v="243"/>
    <m/>
    <n v="1"/>
    <e v="#N/A"/>
    <n v="0"/>
    <e v="#N/A"/>
    <n v="-700000"/>
    <x v="0"/>
    <n v="21"/>
    <n v="1"/>
    <x v="2"/>
  </r>
  <r>
    <s v="0644"/>
    <n v="972000"/>
    <x v="1"/>
    <s v="0644972000INGRESO"/>
    <s v="0644972000INGRESO1"/>
    <x v="22"/>
    <n v="69800000644"/>
    <n v="171"/>
    <d v="2022-05-02T00:00:00"/>
    <n v="972000"/>
    <n v="4000"/>
    <x v="244"/>
    <m/>
    <n v="1"/>
    <e v="#N/A"/>
    <n v="0"/>
    <e v="#N/A"/>
    <n v="-972000"/>
    <x v="0"/>
    <n v="25"/>
    <n v="1"/>
    <x v="2"/>
  </r>
  <r>
    <s v="0644"/>
    <n v="3316089"/>
    <x v="1"/>
    <s v="06443316089INGRESO"/>
    <s v="06443316089INGRESO1"/>
    <x v="4"/>
    <n v="69800000644"/>
    <n v="698"/>
    <d v="2022-05-26T00:00:00"/>
    <n v="3316089"/>
    <n v="8161"/>
    <x v="245"/>
    <m/>
    <n v="1"/>
    <e v="#N/A"/>
    <n v="0"/>
    <e v="#N/A"/>
    <n v="-3316089"/>
    <x v="0"/>
    <n v="1"/>
    <n v="1"/>
    <x v="1"/>
  </r>
  <r>
    <s v="0644"/>
    <n v="4400000"/>
    <x v="1"/>
    <s v="06444400000INGRESO"/>
    <s v="06444400000INGRESO1"/>
    <x v="0"/>
    <n v="69800000644"/>
    <n v="698"/>
    <d v="2022-05-23T00:00:00"/>
    <n v="4400000"/>
    <n v="8161"/>
    <x v="239"/>
    <m/>
    <n v="1"/>
    <e v="#N/A"/>
    <n v="0"/>
    <e v="#N/A"/>
    <n v="-4400000"/>
    <x v="0"/>
    <n v="4"/>
    <n v="1"/>
    <x v="1"/>
  </r>
  <r>
    <s v="0644"/>
    <n v="4933179"/>
    <x v="1"/>
    <s v="06444933179INGRESO"/>
    <s v="06444933179INGRESO1"/>
    <x v="0"/>
    <n v="69800000644"/>
    <n v="698"/>
    <d v="2022-05-03T00:00:00"/>
    <n v="4933179"/>
    <n v="8142"/>
    <x v="246"/>
    <m/>
    <n v="1"/>
    <d v="2022-05-17T00:00:00"/>
    <n v="4933179"/>
    <s v="RC49"/>
    <n v="0"/>
    <x v="1"/>
    <s v="ok"/>
    <n v="1"/>
    <x v="2"/>
  </r>
  <r>
    <s v="0644"/>
    <n v="8156493.0800000001"/>
    <x v="1"/>
    <s v="06448156493,08INGRESO"/>
    <s v="06448156493,08INGRESO1"/>
    <x v="23"/>
    <n v="69800000644"/>
    <n v="973"/>
    <d v="2022-05-02T00:00:00"/>
    <n v="8156493.0800000001"/>
    <n v="2500"/>
    <x v="247"/>
    <m/>
    <n v="1"/>
    <e v="#N/A"/>
    <n v="0"/>
    <e v="#N/A"/>
    <n v="-8156493.0800000001"/>
    <x v="0"/>
    <n v="25"/>
    <n v="1"/>
    <x v="2"/>
  </r>
  <r>
    <s v="0644"/>
    <n v="100000000"/>
    <x v="1"/>
    <s v="0644100000000INGRESO"/>
    <s v="0644100000000INGRESO1"/>
    <x v="0"/>
    <n v="69800000644"/>
    <n v="698"/>
    <d v="2022-05-03T00:00:00"/>
    <n v="100000000"/>
    <n v="8142"/>
    <x v="248"/>
    <m/>
    <n v="1"/>
    <d v="2022-05-23T00:00:00"/>
    <n v="100000000"/>
    <s v="RC55"/>
    <n v="0"/>
    <x v="1"/>
    <s v="ok"/>
    <n v="1"/>
    <x v="2"/>
  </r>
  <r>
    <s v="0644"/>
    <n v="500000000"/>
    <x v="1"/>
    <s v="0644500000000INGRESO"/>
    <s v="0644500000000INGRESO1"/>
    <x v="0"/>
    <n v="69800000644"/>
    <n v="698"/>
    <d v="2022-05-23T00:00:00"/>
    <n v="500000000"/>
    <n v="8161"/>
    <x v="249"/>
    <m/>
    <n v="1"/>
    <e v="#N/A"/>
    <n v="0"/>
    <e v="#N/A"/>
    <n v="-500000000"/>
    <x v="0"/>
    <n v="4"/>
    <n v="1"/>
    <x v="1"/>
  </r>
  <r>
    <s v="0644"/>
    <n v="900000000"/>
    <x v="1"/>
    <s v="0644900000000INGRESO"/>
    <s v="0644900000000INGRESO1"/>
    <x v="24"/>
    <n v="69800000644"/>
    <n v="698"/>
    <d v="2022-05-20T00:00:00"/>
    <n v="900000000"/>
    <n v="8161"/>
    <x v="250"/>
    <m/>
    <n v="1"/>
    <e v="#N/A"/>
    <n v="0"/>
    <e v="#N/A"/>
    <n v="-900000000"/>
    <x v="0"/>
    <n v="7"/>
    <n v="1"/>
    <x v="0"/>
  </r>
  <r>
    <s v="0644"/>
    <n v="4190000000"/>
    <x v="1"/>
    <s v="06444190000000INGRESO"/>
    <s v="06444190000000INGRESO1"/>
    <x v="25"/>
    <n v="69800000644"/>
    <n v="698"/>
    <d v="2022-05-17T00:00:00"/>
    <n v="4190000000"/>
    <n v="8161"/>
    <x v="251"/>
    <m/>
    <n v="1"/>
    <e v="#N/A"/>
    <n v="0"/>
    <e v="#N/A"/>
    <n v="-4190000000"/>
    <x v="0"/>
    <n v="10"/>
    <n v="1"/>
    <x v="0"/>
  </r>
  <r>
    <m/>
    <m/>
    <x v="2"/>
    <m/>
    <m/>
    <x v="26"/>
    <m/>
    <m/>
    <m/>
    <m/>
    <m/>
    <x v="252"/>
    <m/>
    <m/>
    <m/>
    <m/>
    <m/>
    <m/>
    <x v="2"/>
    <m/>
    <m/>
    <x v="4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32">
  <r>
    <s v="0644"/>
    <n v="-900000000"/>
    <x v="0"/>
    <s v="0644-900000000EGRESO"/>
    <s v="0644-900000000EGRESO1"/>
    <x v="0"/>
    <n v="69800000644"/>
    <n v="698"/>
    <d v="2022-05-20T00:00:00"/>
    <n v="-900000000"/>
    <n v="7160"/>
    <x v="0"/>
    <m/>
    <n v="1"/>
    <e v="#N/A"/>
    <n v="0"/>
    <e v="#N/A"/>
    <n v="900000000"/>
    <s v="SIN CONCILIAR"/>
    <n v="7"/>
    <n v="1"/>
    <n v="21"/>
    <x v="0"/>
  </r>
  <r>
    <s v="0644"/>
    <n v="-832061069"/>
    <x v="0"/>
    <s v="0644-832061069EGRESO"/>
    <s v="0644-832061069EGRESO1"/>
    <x v="1"/>
    <n v="69800000644"/>
    <n v="698"/>
    <d v="2022-05-24T00:00:00"/>
    <n v="-832061069"/>
    <n v="7493"/>
    <x v="1"/>
    <m/>
    <n v="1"/>
    <d v="2022-05-24T00:00:00"/>
    <n v="-832061069"/>
    <s v="CB477"/>
    <n v="0"/>
    <s v="OK CONCILIADO"/>
    <s v="ok"/>
    <n v="1"/>
    <n v="22"/>
    <x v="1"/>
  </r>
  <r>
    <s v="0644"/>
    <n v="-676838540"/>
    <x v="0"/>
    <s v="0644-676838540EGRESO"/>
    <s v="0644-676838540EGRESO1"/>
    <x v="0"/>
    <n v="69800000644"/>
    <n v="698"/>
    <d v="2022-05-23T00:00:00"/>
    <n v="-676838540"/>
    <n v="7160"/>
    <x v="2"/>
    <m/>
    <n v="1"/>
    <d v="2022-05-20T00:00:00"/>
    <n v="-676838540"/>
    <s v="CB438"/>
    <n v="0"/>
    <s v="OK CONCILIADO"/>
    <s v="ok"/>
    <n v="1"/>
    <n v="22"/>
    <x v="2"/>
  </r>
  <r>
    <s v="0644"/>
    <n v="-658218700"/>
    <x v="0"/>
    <s v="0644-658218700EGRESO"/>
    <s v="0644-658218700EGRESO1"/>
    <x v="2"/>
    <n v="69800000644"/>
    <n v="698"/>
    <d v="2022-05-04T00:00:00"/>
    <n v="-658218700"/>
    <n v="7493"/>
    <x v="3"/>
    <m/>
    <n v="1"/>
    <d v="2022-05-20T00:00:00"/>
    <n v="-658218700"/>
    <s v="CB462"/>
    <n v="0"/>
    <s v="OK CONCILIADO"/>
    <s v="ok"/>
    <n v="1"/>
    <n v="19"/>
    <x v="3"/>
  </r>
  <r>
    <s v="0644"/>
    <n v="-379663000"/>
    <x v="0"/>
    <s v="0644-379663000EGRESO"/>
    <s v="0644-379663000EGRESO1"/>
    <x v="3"/>
    <n v="69800000644"/>
    <n v="698"/>
    <d v="2022-05-09T00:00:00"/>
    <n v="-379663000"/>
    <n v="2188"/>
    <x v="4"/>
    <m/>
    <n v="1"/>
    <d v="2022-05-12T00:00:00"/>
    <n v="-379663000"/>
    <s v="CB344"/>
    <n v="0"/>
    <s v="OK CONCILIADO"/>
    <s v="ok"/>
    <n v="1"/>
    <n v="20"/>
    <x v="4"/>
  </r>
  <r>
    <s v="0644"/>
    <n v="-327379000"/>
    <x v="0"/>
    <s v="0644-327379000EGRESO"/>
    <s v="0644-327379000EGRESO1"/>
    <x v="3"/>
    <n v="69800000644"/>
    <n v="698"/>
    <d v="2022-05-19T00:00:00"/>
    <n v="-327379000"/>
    <n v="2188"/>
    <x v="4"/>
    <m/>
    <n v="1"/>
    <d v="2022-05-24T00:00:00"/>
    <n v="-327379000"/>
    <s v="CB470"/>
    <n v="0"/>
    <s v="OK CONCILIADO"/>
    <s v="ok"/>
    <n v="1"/>
    <n v="21"/>
    <x v="4"/>
  </r>
  <r>
    <s v="0644"/>
    <n v="-304980082"/>
    <x v="0"/>
    <s v="0644-304980082EGRESO"/>
    <s v="0644-304980082EGRESO1"/>
    <x v="0"/>
    <n v="69800000644"/>
    <n v="698"/>
    <d v="2022-05-20T00:00:00"/>
    <n v="-304980082"/>
    <n v="7160"/>
    <x v="5"/>
    <m/>
    <n v="1"/>
    <d v="2022-05-19T00:00:00"/>
    <n v="-304980082"/>
    <s v="CB389"/>
    <n v="0"/>
    <s v="OK CONCILIADO"/>
    <s v="ok"/>
    <n v="1"/>
    <n v="21"/>
    <x v="5"/>
  </r>
  <r>
    <s v="0644"/>
    <n v="-255819537"/>
    <x v="0"/>
    <s v="0644-255819537EGRESO"/>
    <s v="0644-255819537EGRESO1"/>
    <x v="0"/>
    <n v="69800000644"/>
    <n v="698"/>
    <d v="2022-05-20T00:00:00"/>
    <n v="-255819537"/>
    <n v="7160"/>
    <x v="6"/>
    <m/>
    <n v="1"/>
    <d v="2022-05-19T00:00:00"/>
    <n v="-255819537"/>
    <s v="CB392"/>
    <n v="0"/>
    <s v="OK CONCILIADO"/>
    <s v="ok"/>
    <n v="1"/>
    <n v="21"/>
    <x v="6"/>
  </r>
  <r>
    <s v="0644"/>
    <n v="-242480988"/>
    <x v="0"/>
    <s v="0644-242480988EGRESO"/>
    <s v="0644-242480988EGRESO1"/>
    <x v="0"/>
    <n v="69800000644"/>
    <n v="698"/>
    <d v="2022-05-20T00:00:00"/>
    <n v="-242480988"/>
    <n v="7160"/>
    <x v="7"/>
    <m/>
    <n v="1"/>
    <d v="2022-05-20T00:00:00"/>
    <n v="-242480988"/>
    <s v="CB430"/>
    <n v="0"/>
    <s v="OK CONCILIADO"/>
    <s v="ok"/>
    <n v="1"/>
    <n v="21"/>
    <x v="7"/>
  </r>
  <r>
    <s v="0644"/>
    <n v="-241764972"/>
    <x v="0"/>
    <s v="0644-241764972EGRESO"/>
    <s v="0644-241764972EGRESO1"/>
    <x v="0"/>
    <n v="69800000644"/>
    <n v="698"/>
    <d v="2022-05-09T00:00:00"/>
    <n v="-241764972"/>
    <n v="7160"/>
    <x v="7"/>
    <m/>
    <n v="1"/>
    <d v="2022-05-06T00:00:00"/>
    <n v="-241764972"/>
    <s v="CB317"/>
    <n v="0"/>
    <s v="OK CONCILIADO"/>
    <s v="ok"/>
    <n v="1"/>
    <n v="20"/>
    <x v="7"/>
  </r>
  <r>
    <s v="0644"/>
    <n v="-221316200"/>
    <x v="0"/>
    <s v="0644-221316200EGRESO"/>
    <s v="0644-221316200EGRESO1"/>
    <x v="0"/>
    <n v="69800000644"/>
    <n v="698"/>
    <d v="2022-05-20T00:00:00"/>
    <n v="-221316200"/>
    <n v="7160"/>
    <x v="8"/>
    <m/>
    <n v="1"/>
    <d v="2022-05-19T00:00:00"/>
    <n v="-221316200"/>
    <s v="CB395"/>
    <n v="0"/>
    <s v="OK CONCILIADO"/>
    <s v="ok"/>
    <n v="1"/>
    <n v="21"/>
    <x v="8"/>
  </r>
  <r>
    <s v="0644"/>
    <n v="-200000000"/>
    <x v="0"/>
    <s v="0644-200000000EGRESO"/>
    <s v="0644-200000000EGRESO1"/>
    <x v="0"/>
    <n v="69800000644"/>
    <n v="698"/>
    <d v="2022-05-19T00:00:00"/>
    <n v="-200000000"/>
    <n v="1021"/>
    <x v="9"/>
    <m/>
    <n v="1"/>
    <d v="2022-05-09T00:00:00"/>
    <n v="-200000000"/>
    <s v="CB324"/>
    <n v="0"/>
    <s v="OK CONCILIADO"/>
    <s v="ok"/>
    <n v="1"/>
    <n v="21"/>
    <x v="9"/>
  </r>
  <r>
    <s v="0644"/>
    <n v="-200000000"/>
    <x v="0"/>
    <s v="0644-200000000EGRESO"/>
    <s v="0644-200000000EGRESO2"/>
    <x v="4"/>
    <n v="69800000644"/>
    <n v="698"/>
    <d v="2022-05-19T00:00:00"/>
    <n v="-200000000"/>
    <n v="4364"/>
    <x v="10"/>
    <m/>
    <n v="1"/>
    <d v="2022-05-18T00:00:00"/>
    <n v="-200000000"/>
    <s v="CB374"/>
    <n v="0"/>
    <s v="OK CONCILIADO"/>
    <s v="ok"/>
    <n v="1"/>
    <n v="21"/>
    <x v="10"/>
  </r>
  <r>
    <s v="0644"/>
    <n v="-200000000"/>
    <x v="0"/>
    <s v="0644-200000000EGRESO"/>
    <s v="0644-200000000EGRESO3"/>
    <x v="0"/>
    <n v="69800000644"/>
    <n v="698"/>
    <d v="2022-05-09T00:00:00"/>
    <n v="-200000000"/>
    <n v="1021"/>
    <x v="9"/>
    <m/>
    <n v="1"/>
    <d v="2022-05-18T00:00:00"/>
    <n v="-200000000"/>
    <s v="CB375"/>
    <n v="0"/>
    <s v="OK CONCILIADO"/>
    <s v="ok"/>
    <n v="1"/>
    <n v="20"/>
    <x v="9"/>
  </r>
  <r>
    <s v="0644"/>
    <n v="-198101473"/>
    <x v="0"/>
    <s v="0644-198101473EGRESO"/>
    <s v="0644-198101473EGRESO1"/>
    <x v="0"/>
    <n v="69800000644"/>
    <n v="698"/>
    <d v="2022-05-06T00:00:00"/>
    <n v="-198101473"/>
    <n v="7160"/>
    <x v="11"/>
    <m/>
    <n v="1"/>
    <d v="2022-05-05T00:00:00"/>
    <n v="-198101473"/>
    <s v="CB298"/>
    <n v="0"/>
    <s v="OK CONCILIADO"/>
    <s v="ok"/>
    <n v="1"/>
    <n v="19"/>
    <x v="11"/>
  </r>
  <r>
    <s v="0644"/>
    <n v="-162745957"/>
    <x v="0"/>
    <s v="0644-162745957EGRESO"/>
    <s v="0644-162745957EGRESO1"/>
    <x v="1"/>
    <n v="69800000644"/>
    <n v="276"/>
    <d v="2022-05-18T00:00:00"/>
    <n v="-162745957"/>
    <n v="3046"/>
    <x v="12"/>
    <m/>
    <n v="1"/>
    <d v="2022-05-24T00:00:00"/>
    <n v="-162745957"/>
    <s v="CB478"/>
    <n v="0"/>
    <s v="OK CONCILIADO"/>
    <s v="ok"/>
    <n v="1"/>
    <n v="21"/>
    <x v="12"/>
  </r>
  <r>
    <s v="0644"/>
    <n v="-147559000"/>
    <x v="0"/>
    <s v="0644-147559000EGRESO"/>
    <s v="0644-147559000EGRESO1"/>
    <x v="5"/>
    <n v="69800000644"/>
    <n v="698"/>
    <d v="2022-05-11T00:00:00"/>
    <n v="-147559000"/>
    <n v="7493"/>
    <x v="13"/>
    <m/>
    <n v="1"/>
    <d v="2022-05-12T00:00:00"/>
    <n v="-147559000"/>
    <s v="CB352"/>
    <n v="0"/>
    <s v="OK CONCILIADO"/>
    <s v="ok"/>
    <n v="1"/>
    <n v="20"/>
    <x v="13"/>
  </r>
  <r>
    <s v="0644"/>
    <n v="-143326833"/>
    <x v="0"/>
    <s v="0644-143326833EGRESO"/>
    <s v="0644-143326833EGRESO1"/>
    <x v="0"/>
    <n v="69800000644"/>
    <n v="698"/>
    <d v="2022-05-14T00:00:00"/>
    <n v="-143326833"/>
    <n v="7160"/>
    <x v="14"/>
    <m/>
    <n v="1"/>
    <d v="2022-05-13T00:00:00"/>
    <n v="-143326833"/>
    <s v="CB370"/>
    <n v="0"/>
    <s v="OK CONCILIADO"/>
    <s v="ok"/>
    <n v="1"/>
    <n v="20"/>
    <x v="14"/>
  </r>
  <r>
    <s v="0644"/>
    <n v="-116294976"/>
    <x v="0"/>
    <s v="0644-116294976EGRESO"/>
    <s v="0644-116294976EGRESO1"/>
    <x v="0"/>
    <n v="69800000644"/>
    <n v="698"/>
    <d v="2022-05-11T00:00:00"/>
    <n v="-116294976"/>
    <n v="7160"/>
    <x v="15"/>
    <m/>
    <n v="1"/>
    <d v="2022-05-11T00:00:00"/>
    <n v="-116294976"/>
    <s v="CB330"/>
    <n v="0"/>
    <s v="OK CONCILIADO"/>
    <s v="ok"/>
    <n v="1"/>
    <n v="20"/>
    <x v="15"/>
  </r>
  <r>
    <s v="0644"/>
    <n v="-106664090"/>
    <x v="0"/>
    <s v="0644-106664090EGRESO"/>
    <s v="0644-106664090EGRESO1"/>
    <x v="0"/>
    <n v="69800000644"/>
    <n v="698"/>
    <d v="2022-05-20T00:00:00"/>
    <n v="-106664090"/>
    <n v="7160"/>
    <x v="16"/>
    <m/>
    <n v="1"/>
    <d v="2022-05-20T00:00:00"/>
    <n v="-106664090"/>
    <s v="CB457"/>
    <n v="0"/>
    <s v="OK CONCILIADO"/>
    <s v="ok"/>
    <n v="1"/>
    <n v="21"/>
    <x v="16"/>
  </r>
  <r>
    <s v="0644"/>
    <n v="-95269667"/>
    <x v="0"/>
    <s v="0644-95269667EGRESO"/>
    <s v="0644-95269667EGRESO1"/>
    <x v="1"/>
    <n v="69800000644"/>
    <n v="698"/>
    <d v="2022-05-09T00:00:00"/>
    <n v="-95269667"/>
    <n v="7493"/>
    <x v="17"/>
    <m/>
    <n v="1"/>
    <d v="2022-05-12T00:00:00"/>
    <n v="-95269667"/>
    <s v="CB353"/>
    <n v="0"/>
    <s v="OK CONCILIADO"/>
    <s v="ok"/>
    <n v="1"/>
    <n v="20"/>
    <x v="17"/>
  </r>
  <r>
    <s v="0644"/>
    <n v="-80757451"/>
    <x v="0"/>
    <s v="0644-80757451EGRESO"/>
    <s v="0644-80757451EGRESO1"/>
    <x v="6"/>
    <n v="69800000644"/>
    <n v="698"/>
    <d v="2022-05-06T00:00:00"/>
    <n v="-80757451"/>
    <n v="7160"/>
    <x v="18"/>
    <m/>
    <n v="1"/>
    <d v="2022-05-05T00:00:00"/>
    <n v="-80757451"/>
    <s v="CB294"/>
    <n v="0"/>
    <s v="OK CONCILIADO"/>
    <s v="ok"/>
    <n v="1"/>
    <n v="19"/>
    <x v="18"/>
  </r>
  <r>
    <s v="0644"/>
    <n v="-80648944"/>
    <x v="0"/>
    <s v="0644-80648944EGRESO"/>
    <s v="0644-80648944EGRESO1"/>
    <x v="0"/>
    <n v="69800000644"/>
    <n v="698"/>
    <d v="2022-05-26T00:00:00"/>
    <n v="-80648944"/>
    <n v="7160"/>
    <x v="19"/>
    <m/>
    <n v="1"/>
    <d v="2022-05-25T00:00:00"/>
    <n v="-80648944"/>
    <s v="CB481"/>
    <n v="0"/>
    <s v="OK CONCILIADO"/>
    <s v="ok"/>
    <n v="1"/>
    <n v="22"/>
    <x v="19"/>
  </r>
  <r>
    <s v="0644"/>
    <n v="-80494013"/>
    <x v="0"/>
    <s v="0644-80494013EGRESO"/>
    <s v="0644-80494013EGRESO1"/>
    <x v="0"/>
    <n v="69800000644"/>
    <n v="698"/>
    <d v="2022-05-04T00:00:00"/>
    <n v="-80494013"/>
    <n v="7160"/>
    <x v="20"/>
    <m/>
    <n v="1"/>
    <d v="2022-05-03T00:00:00"/>
    <n v="-80494013"/>
    <s v="CB273"/>
    <n v="0"/>
    <s v="OK CONCILIADO"/>
    <s v="ok"/>
    <n v="1"/>
    <n v="19"/>
    <x v="20"/>
  </r>
  <r>
    <s v="0644"/>
    <n v="-74841297"/>
    <x v="0"/>
    <s v="0644-74841297EGRESO"/>
    <s v="0644-74841297EGRESO1"/>
    <x v="0"/>
    <n v="69800000644"/>
    <n v="698"/>
    <d v="2022-05-16T00:00:00"/>
    <n v="-74841297"/>
    <n v="7160"/>
    <x v="21"/>
    <m/>
    <n v="1"/>
    <d v="2022-05-13T00:00:00"/>
    <n v="-74841297"/>
    <s v="CB356"/>
    <n v="0"/>
    <s v="OK CONCILIADO"/>
    <s v="ok"/>
    <n v="1"/>
    <n v="21"/>
    <x v="21"/>
  </r>
  <r>
    <s v="0644"/>
    <n v="-72286830"/>
    <x v="0"/>
    <s v="0644-72286830EGRESO"/>
    <s v="0644-72286830EGRESO1"/>
    <x v="7"/>
    <n v="69800000644"/>
    <n v="25"/>
    <d v="2022-05-19T00:00:00"/>
    <n v="-72286830"/>
    <n v="7322"/>
    <x v="22"/>
    <m/>
    <n v="1"/>
    <e v="#N/A"/>
    <n v="0"/>
    <e v="#N/A"/>
    <n v="72286830"/>
    <s v="SIN CONCILIAR"/>
    <n v="8"/>
    <n v="1"/>
    <n v="21"/>
    <x v="22"/>
  </r>
  <r>
    <s v="0644"/>
    <n v="-66346233"/>
    <x v="0"/>
    <s v="0644-66346233EGRESO"/>
    <s v="0644-66346233EGRESO1"/>
    <x v="0"/>
    <n v="69800000644"/>
    <n v="698"/>
    <d v="2022-05-16T00:00:00"/>
    <n v="-66346233"/>
    <n v="7160"/>
    <x v="23"/>
    <m/>
    <n v="1"/>
    <d v="2022-05-13T00:00:00"/>
    <n v="-66346233"/>
    <s v="CB367"/>
    <n v="0"/>
    <s v="OK CONCILIADO"/>
    <s v="ok"/>
    <n v="1"/>
    <n v="21"/>
    <x v="23"/>
  </r>
  <r>
    <s v="0644"/>
    <n v="-64149722"/>
    <x v="0"/>
    <s v="0644-64149722EGRESO"/>
    <s v="0644-64149722EGRESO1"/>
    <x v="0"/>
    <n v="69800000644"/>
    <n v="698"/>
    <d v="2022-05-02T00:00:00"/>
    <n v="-64149722"/>
    <n v="7160"/>
    <x v="24"/>
    <m/>
    <n v="1"/>
    <e v="#N/A"/>
    <n v="0"/>
    <e v="#N/A"/>
    <n v="64149722"/>
    <s v="SIN CONCILIAR"/>
    <n v="25"/>
    <n v="1"/>
    <n v="19"/>
    <x v="24"/>
  </r>
  <r>
    <s v="0644"/>
    <n v="-61416618"/>
    <x v="0"/>
    <s v="0644-61416618EGRESO"/>
    <s v="0644-61416618EGRESO1"/>
    <x v="0"/>
    <n v="69800000644"/>
    <n v="698"/>
    <d v="2022-05-07T00:00:00"/>
    <n v="-61416618"/>
    <n v="7160"/>
    <x v="14"/>
    <m/>
    <n v="1"/>
    <e v="#N/A"/>
    <n v="0"/>
    <e v="#N/A"/>
    <n v="61416618"/>
    <s v="SIN CONCILIAR"/>
    <n v="20"/>
    <n v="1"/>
    <n v="19"/>
    <x v="14"/>
  </r>
  <r>
    <s v="0644"/>
    <n v="-58677913"/>
    <x v="0"/>
    <s v="0644-58677913EGRESO"/>
    <s v="0644-58677913EGRESO1"/>
    <x v="8"/>
    <n v="69800000644"/>
    <n v="698"/>
    <d v="2022-05-04T00:00:00"/>
    <n v="-58677913"/>
    <n v="7552"/>
    <x v="25"/>
    <m/>
    <n v="1"/>
    <e v="#N/A"/>
    <n v="0"/>
    <e v="#N/A"/>
    <n v="58677913"/>
    <s v="SIN CONCILIAR"/>
    <n v="23"/>
    <n v="1"/>
    <n v="19"/>
    <x v="25"/>
  </r>
  <r>
    <s v="0644"/>
    <n v="-55083000"/>
    <x v="0"/>
    <s v="0644-55083000EGRESO"/>
    <s v="0644-55083000EGRESO1"/>
    <x v="9"/>
    <n v="69800000644"/>
    <n v="698"/>
    <d v="2022-05-20T00:00:00"/>
    <n v="-55083000"/>
    <n v="7493"/>
    <x v="26"/>
    <m/>
    <n v="1"/>
    <d v="2022-05-24T00:00:00"/>
    <n v="-55083000"/>
    <s v="CB472"/>
    <n v="0"/>
    <s v="OK CONCILIADO"/>
    <s v="ok"/>
    <n v="1"/>
    <n v="21"/>
    <x v="26"/>
  </r>
  <r>
    <s v="0644"/>
    <n v="-50651339"/>
    <x v="0"/>
    <s v="0644-50651339EGRESO"/>
    <s v="0644-50651339EGRESO1"/>
    <x v="0"/>
    <n v="69800000644"/>
    <n v="698"/>
    <d v="2022-05-20T00:00:00"/>
    <n v="-50651339"/>
    <n v="7160"/>
    <x v="27"/>
    <m/>
    <n v="1"/>
    <d v="2022-05-20T00:00:00"/>
    <n v="-50651339"/>
    <s v="CB433"/>
    <n v="0"/>
    <s v="OK CONCILIADO"/>
    <s v="ok"/>
    <n v="1"/>
    <n v="21"/>
    <x v="27"/>
  </r>
  <r>
    <s v="0644"/>
    <n v="-49140256"/>
    <x v="0"/>
    <s v="0644-49140256EGRESO"/>
    <s v="0644-49140256EGRESO1"/>
    <x v="0"/>
    <n v="69800000644"/>
    <n v="698"/>
    <d v="2022-05-17T00:00:00"/>
    <n v="-49140256"/>
    <n v="7160"/>
    <x v="28"/>
    <m/>
    <n v="1"/>
    <d v="2022-05-17T00:00:00"/>
    <n v="-49140256"/>
    <s v="CB373"/>
    <n v="0"/>
    <s v="OK CONCILIADO"/>
    <s v="ok"/>
    <n v="1"/>
    <n v="21"/>
    <x v="28"/>
  </r>
  <r>
    <s v="0644"/>
    <n v="-47517000"/>
    <x v="0"/>
    <s v="0644-47517000EGRESO"/>
    <s v="0644-47517000EGRESO1"/>
    <x v="0"/>
    <n v="69800000644"/>
    <n v="698"/>
    <d v="2022-05-20T00:00:00"/>
    <n v="-47517000"/>
    <n v="7160"/>
    <x v="29"/>
    <m/>
    <n v="1"/>
    <d v="2022-05-19T00:00:00"/>
    <n v="-47517000"/>
    <s v="CB382"/>
    <n v="0"/>
    <s v="OK CONCILIADO"/>
    <s v="ok"/>
    <n v="1"/>
    <n v="21"/>
    <x v="29"/>
  </r>
  <r>
    <s v="0644"/>
    <n v="-39272130"/>
    <x v="0"/>
    <s v="0644-39272130EGRESO"/>
    <s v="0644-39272130EGRESO1"/>
    <x v="0"/>
    <n v="69800000644"/>
    <n v="698"/>
    <d v="2022-05-20T00:00:00"/>
    <n v="-39272130"/>
    <n v="7160"/>
    <x v="30"/>
    <m/>
    <n v="1"/>
    <d v="2022-05-19T00:00:00"/>
    <n v="-39272130"/>
    <s v="CB421"/>
    <n v="0"/>
    <s v="OK CONCILIADO"/>
    <s v="ok"/>
    <n v="1"/>
    <n v="21"/>
    <x v="30"/>
  </r>
  <r>
    <s v="0644"/>
    <n v="-38721978"/>
    <x v="0"/>
    <s v="0644-38721978EGRESO"/>
    <s v="0644-38721978EGRESO1"/>
    <x v="0"/>
    <n v="69800000644"/>
    <n v="698"/>
    <d v="2022-05-20T00:00:00"/>
    <n v="-38721978"/>
    <n v="7160"/>
    <x v="31"/>
    <m/>
    <n v="1"/>
    <d v="2022-05-19T00:00:00"/>
    <n v="-38721978"/>
    <s v="CB415"/>
    <n v="0"/>
    <s v="OK CONCILIADO"/>
    <s v="ok"/>
    <n v="1"/>
    <n v="21"/>
    <x v="31"/>
  </r>
  <r>
    <s v="0644"/>
    <n v="-11161469"/>
    <x v="0"/>
    <s v="0644-11161469EGRESO"/>
    <s v="0644-11161469EGRESO1"/>
    <x v="10"/>
    <n v="69800000644"/>
    <n v="698"/>
    <d v="2022-05-06T00:00:00"/>
    <n v="-11161469"/>
    <n v="7177"/>
    <x v="32"/>
    <m/>
    <n v="1"/>
    <e v="#N/A"/>
    <n v="0"/>
    <e v="#N/A"/>
    <n v="11161469"/>
    <s v="SIN CONCILIAR"/>
    <n v="21"/>
    <n v="1"/>
    <n v="19"/>
    <x v="32"/>
  </r>
  <r>
    <s v="0644"/>
    <n v="-35851374"/>
    <x v="0"/>
    <s v="0644-35851374EGRESO"/>
    <s v="0644-35851374EGRESO1"/>
    <x v="0"/>
    <n v="69800000644"/>
    <n v="698"/>
    <d v="2022-05-14T00:00:00"/>
    <n v="-35851374"/>
    <n v="7160"/>
    <x v="33"/>
    <m/>
    <n v="1"/>
    <d v="2022-05-13T00:00:00"/>
    <n v="-35851374"/>
    <s v="CB354"/>
    <n v="0"/>
    <s v="OK CONCILIADO"/>
    <s v="ok"/>
    <n v="1"/>
    <n v="20"/>
    <x v="33"/>
  </r>
  <r>
    <s v="0644"/>
    <n v="-35497062"/>
    <x v="0"/>
    <s v="0644-35497062EGRESO"/>
    <s v="0644-35497062EGRESO1"/>
    <x v="0"/>
    <n v="69800000644"/>
    <n v="698"/>
    <d v="2022-05-20T00:00:00"/>
    <n v="-35497062"/>
    <n v="7160"/>
    <x v="34"/>
    <m/>
    <n v="1"/>
    <d v="2022-05-19T00:00:00"/>
    <n v="-35497062"/>
    <s v="CB397"/>
    <n v="0"/>
    <s v="OK CONCILIADO"/>
    <s v="ok"/>
    <n v="1"/>
    <n v="21"/>
    <x v="34"/>
  </r>
  <r>
    <s v="0644"/>
    <n v="-34616869"/>
    <x v="0"/>
    <s v="0644-34616869EGRESO"/>
    <s v="0644-34616869EGRESO1"/>
    <x v="0"/>
    <n v="69800000644"/>
    <n v="698"/>
    <d v="2022-05-20T00:00:00"/>
    <n v="-34616869"/>
    <n v="7160"/>
    <x v="35"/>
    <m/>
    <n v="1"/>
    <d v="2022-05-19T00:00:00"/>
    <n v="-34616869"/>
    <s v="CB398"/>
    <n v="0"/>
    <s v="OK CONCILIADO"/>
    <s v="ok"/>
    <n v="1"/>
    <n v="21"/>
    <x v="34"/>
  </r>
  <r>
    <s v="0644"/>
    <n v="-33116320"/>
    <x v="0"/>
    <s v="0644-33116320EGRESO"/>
    <s v="0644-33116320EGRESO1"/>
    <x v="4"/>
    <n v="69800000644"/>
    <n v="698"/>
    <d v="2022-05-20T00:00:00"/>
    <n v="-33116320"/>
    <n v="7160"/>
    <x v="36"/>
    <m/>
    <n v="1"/>
    <d v="2022-05-20T00:00:00"/>
    <n v="-33116320"/>
    <s v="CB447"/>
    <n v="0"/>
    <s v="OK CONCILIADO"/>
    <s v="ok"/>
    <n v="1"/>
    <n v="21"/>
    <x v="35"/>
  </r>
  <r>
    <s v="0644"/>
    <n v="-31928156"/>
    <x v="0"/>
    <s v="0644-31928156EGRESO"/>
    <s v="0644-31928156EGRESO1"/>
    <x v="0"/>
    <n v="69800000644"/>
    <n v="698"/>
    <d v="2022-05-20T00:00:00"/>
    <n v="-31928156"/>
    <n v="7160"/>
    <x v="37"/>
    <m/>
    <n v="1"/>
    <d v="2022-05-19T00:00:00"/>
    <n v="-31928156"/>
    <s v="CB387"/>
    <n v="0"/>
    <s v="OK CONCILIADO"/>
    <s v="ok"/>
    <n v="1"/>
    <n v="21"/>
    <x v="36"/>
  </r>
  <r>
    <s v="0644"/>
    <n v="-30720988"/>
    <x v="0"/>
    <s v="0644-30720988EGRESO"/>
    <s v="0644-30720988EGRESO1"/>
    <x v="0"/>
    <n v="69800000644"/>
    <n v="698"/>
    <d v="2022-05-20T00:00:00"/>
    <n v="-30720988"/>
    <n v="7160"/>
    <x v="38"/>
    <m/>
    <n v="1"/>
    <d v="2022-05-20T00:00:00"/>
    <n v="-30720988"/>
    <s v="CB431"/>
    <n v="0"/>
    <s v="OK CONCILIADO"/>
    <s v="ok"/>
    <n v="1"/>
    <n v="21"/>
    <x v="37"/>
  </r>
  <r>
    <s v="0644"/>
    <n v="-29838132"/>
    <x v="0"/>
    <s v="0644-29838132EGRESO"/>
    <s v="0644-29838132EGRESO1"/>
    <x v="0"/>
    <n v="69800000644"/>
    <n v="698"/>
    <d v="2022-05-13T00:00:00"/>
    <n v="-29838132"/>
    <n v="7160"/>
    <x v="24"/>
    <m/>
    <n v="1"/>
    <d v="2022-05-12T00:00:00"/>
    <n v="-29838132"/>
    <s v="CB334"/>
    <n v="0"/>
    <s v="OK CONCILIADO"/>
    <s v="ok"/>
    <n v="1"/>
    <n v="20"/>
    <x v="24"/>
  </r>
  <r>
    <s v="0644"/>
    <n v="-29497525"/>
    <x v="0"/>
    <s v="0644-29497525EGRESO"/>
    <s v="0644-29497525EGRESO1"/>
    <x v="0"/>
    <n v="69800000644"/>
    <n v="698"/>
    <d v="2022-05-20T00:00:00"/>
    <n v="-29497525"/>
    <n v="7160"/>
    <x v="39"/>
    <m/>
    <n v="1"/>
    <d v="2022-05-19T00:00:00"/>
    <n v="-29497525"/>
    <s v="CB419"/>
    <n v="0"/>
    <s v="OK CONCILIADO"/>
    <s v="ok"/>
    <n v="1"/>
    <n v="21"/>
    <x v="38"/>
  </r>
  <r>
    <s v="0644"/>
    <n v="-29391360"/>
    <x v="0"/>
    <s v="0644-29391360EGRESO"/>
    <s v="0644-29391360EGRESO1"/>
    <x v="0"/>
    <n v="69800000644"/>
    <n v="698"/>
    <d v="2022-05-20T00:00:00"/>
    <n v="-29391360"/>
    <n v="7160"/>
    <x v="40"/>
    <m/>
    <n v="1"/>
    <d v="2022-05-19T00:00:00"/>
    <n v="-29391360"/>
    <s v="CB380"/>
    <n v="0"/>
    <s v="OK CONCILIADO"/>
    <s v="ok"/>
    <n v="1"/>
    <n v="21"/>
    <x v="39"/>
  </r>
  <r>
    <s v="0644"/>
    <n v="-28220320"/>
    <x v="0"/>
    <s v="0644-28220320EGRESO"/>
    <s v="0644-28220320EGRESO1"/>
    <x v="4"/>
    <n v="69800000644"/>
    <n v="698"/>
    <d v="2022-05-16T00:00:00"/>
    <n v="-28220320"/>
    <n v="7160"/>
    <x v="41"/>
    <m/>
    <n v="1"/>
    <d v="2022-05-13T00:00:00"/>
    <n v="-28220320"/>
    <s v="CB366"/>
    <n v="0"/>
    <s v="OK CONCILIADO"/>
    <s v="ok"/>
    <n v="1"/>
    <n v="21"/>
    <x v="40"/>
  </r>
  <r>
    <s v="0644"/>
    <n v="-27695040"/>
    <x v="0"/>
    <s v="0644-27695040EGRESO"/>
    <s v="0644-27695040EGRESO1"/>
    <x v="0"/>
    <n v="69800000644"/>
    <n v="698"/>
    <d v="2022-05-16T00:00:00"/>
    <n v="-27695040"/>
    <n v="7160"/>
    <x v="42"/>
    <m/>
    <n v="1"/>
    <d v="2022-05-13T00:00:00"/>
    <n v="-27695040"/>
    <s v="CB355"/>
    <n v="0"/>
    <s v="OK CONCILIADO"/>
    <s v="ok"/>
    <n v="1"/>
    <n v="21"/>
    <x v="41"/>
  </r>
  <r>
    <s v="0644"/>
    <n v="-24705471"/>
    <x v="0"/>
    <s v="0644-24705471EGRESO"/>
    <s v="0644-24705471EGRESO1"/>
    <x v="0"/>
    <n v="69800000644"/>
    <n v="698"/>
    <d v="2022-05-20T00:00:00"/>
    <n v="-24705471"/>
    <n v="7160"/>
    <x v="43"/>
    <m/>
    <n v="1"/>
    <d v="2022-05-19T00:00:00"/>
    <n v="-24705471"/>
    <s v="CB411"/>
    <n v="0"/>
    <s v="OK CONCILIADO"/>
    <s v="ok"/>
    <n v="1"/>
    <n v="21"/>
    <x v="42"/>
  </r>
  <r>
    <s v="0644"/>
    <n v="-23252294"/>
    <x v="0"/>
    <s v="0644-23252294EGRESO"/>
    <s v="0644-23252294EGRESO1"/>
    <x v="0"/>
    <n v="69800000644"/>
    <n v="698"/>
    <d v="2022-05-20T00:00:00"/>
    <n v="-23252294"/>
    <n v="7160"/>
    <x v="44"/>
    <m/>
    <n v="1"/>
    <d v="2022-05-19T00:00:00"/>
    <n v="-23252294"/>
    <s v="CB404"/>
    <n v="0"/>
    <s v="OK CONCILIADO"/>
    <s v="ok"/>
    <n v="1"/>
    <n v="21"/>
    <x v="43"/>
  </r>
  <r>
    <s v="0644"/>
    <n v="-21895178"/>
    <x v="0"/>
    <s v="0644-21895178EGRESO"/>
    <s v="0644-21895178EGRESO1"/>
    <x v="0"/>
    <n v="69800000644"/>
    <n v="698"/>
    <d v="2022-05-16T00:00:00"/>
    <n v="-21895178"/>
    <n v="7160"/>
    <x v="45"/>
    <m/>
    <n v="1"/>
    <d v="2022-05-13T00:00:00"/>
    <n v="-21895178"/>
    <s v="CB360"/>
    <n v="0"/>
    <s v="OK CONCILIADO"/>
    <s v="ok"/>
    <n v="1"/>
    <n v="21"/>
    <x v="44"/>
  </r>
  <r>
    <s v="0644"/>
    <n v="-21462000"/>
    <x v="0"/>
    <s v="0644-21462000EGRESO"/>
    <s v="0644-21462000EGRESO1"/>
    <x v="0"/>
    <n v="69800000644"/>
    <n v="698"/>
    <d v="2022-05-20T00:00:00"/>
    <n v="-21462000"/>
    <n v="7160"/>
    <x v="46"/>
    <m/>
    <n v="1"/>
    <d v="2022-05-19T00:00:00"/>
    <n v="-21462000"/>
    <s v="CB401"/>
    <n v="0"/>
    <s v="OK CONCILIADO"/>
    <s v="ok"/>
    <n v="1"/>
    <n v="21"/>
    <x v="45"/>
  </r>
  <r>
    <s v="0644"/>
    <n v="-20847910"/>
    <x v="0"/>
    <s v="0644-20847910EGRESO"/>
    <s v="0644-20847910EGRESO1"/>
    <x v="11"/>
    <n v="69800000644"/>
    <n v="698"/>
    <d v="2022-05-13T00:00:00"/>
    <n v="-20847910"/>
    <n v="7711"/>
    <x v="47"/>
    <m/>
    <n v="1"/>
    <d v="2022-05-12T00:00:00"/>
    <n v="-20847910"/>
    <s v="CB342"/>
    <n v="0"/>
    <s v="OK CONCILIADO"/>
    <s v="ok"/>
    <n v="1"/>
    <n v="20"/>
    <x v="46"/>
  </r>
  <r>
    <s v="0644"/>
    <n v="-20784609"/>
    <x v="0"/>
    <s v="0644-20784609EGRESO"/>
    <s v="0644-20784609EGRESO1"/>
    <x v="0"/>
    <n v="69800000644"/>
    <n v="698"/>
    <d v="2022-05-09T00:00:00"/>
    <n v="-20784609"/>
    <n v="7160"/>
    <x v="48"/>
    <m/>
    <n v="1"/>
    <d v="2022-05-06T00:00:00"/>
    <n v="-20784609"/>
    <s v="CB312"/>
    <n v="0"/>
    <s v="OK CONCILIADO"/>
    <s v="ok"/>
    <n v="1"/>
    <n v="20"/>
    <x v="47"/>
  </r>
  <r>
    <s v="0644"/>
    <n v="-19324214"/>
    <x v="0"/>
    <s v="0644-19324214EGRESO"/>
    <s v="0644-19324214EGRESO1"/>
    <x v="0"/>
    <n v="69800000644"/>
    <n v="698"/>
    <d v="2022-05-20T00:00:00"/>
    <n v="-19324214"/>
    <n v="7160"/>
    <x v="49"/>
    <m/>
    <n v="1"/>
    <d v="2022-05-20T00:00:00"/>
    <n v="-19324214"/>
    <s v="CB425"/>
    <n v="0"/>
    <s v="OK CONCILIADO"/>
    <s v="ok"/>
    <n v="1"/>
    <n v="21"/>
    <x v="48"/>
  </r>
  <r>
    <s v="0644"/>
    <n v="-18176168"/>
    <x v="0"/>
    <s v="0644-18176168EGRESO"/>
    <s v="0644-18176168EGRESO1"/>
    <x v="0"/>
    <n v="69800000644"/>
    <n v="698"/>
    <d v="2022-05-09T00:00:00"/>
    <n v="-18176168"/>
    <n v="7160"/>
    <x v="50"/>
    <m/>
    <n v="1"/>
    <d v="2022-05-05T00:00:00"/>
    <n v="-18176168"/>
    <s v="CB299"/>
    <n v="0"/>
    <s v="OK CONCILIADO"/>
    <s v="ok"/>
    <n v="1"/>
    <n v="20"/>
    <x v="49"/>
  </r>
  <r>
    <s v="0644"/>
    <n v="-17471978"/>
    <x v="0"/>
    <s v="0644-17471978EGRESO"/>
    <s v="0644-17471978EGRESO1"/>
    <x v="0"/>
    <n v="69800000644"/>
    <n v="698"/>
    <d v="2022-05-07T00:00:00"/>
    <n v="-17471978"/>
    <n v="7160"/>
    <x v="51"/>
    <m/>
    <n v="1"/>
    <d v="2022-05-06T00:00:00"/>
    <n v="-17471978"/>
    <s v="CB318"/>
    <n v="0"/>
    <s v="OK CONCILIADO"/>
    <s v="ok"/>
    <n v="1"/>
    <n v="19"/>
    <x v="50"/>
  </r>
  <r>
    <s v="0644"/>
    <n v="-14671448"/>
    <x v="0"/>
    <s v="0644-14671448EGRESO"/>
    <s v="0644-14671448EGRESO1"/>
    <x v="0"/>
    <n v="69800000644"/>
    <n v="698"/>
    <d v="2022-05-16T00:00:00"/>
    <n v="-14671448"/>
    <n v="7160"/>
    <x v="52"/>
    <m/>
    <n v="1"/>
    <d v="2022-05-13T00:00:00"/>
    <n v="-14671448"/>
    <s v="CB362"/>
    <n v="0"/>
    <s v="OK CONCILIADO"/>
    <s v="ok"/>
    <n v="1"/>
    <n v="21"/>
    <x v="51"/>
  </r>
  <r>
    <s v="0644"/>
    <n v="-14250416"/>
    <x v="0"/>
    <s v="0644-14250416EGRESO"/>
    <s v="0644-14250416EGRESO1"/>
    <x v="0"/>
    <n v="69800000644"/>
    <n v="698"/>
    <d v="2022-05-20T00:00:00"/>
    <n v="-14250416"/>
    <n v="7160"/>
    <x v="53"/>
    <m/>
    <n v="1"/>
    <d v="2022-05-20T00:00:00"/>
    <n v="-14250416"/>
    <s v="CB441"/>
    <n v="0"/>
    <s v="OK CONCILIADO"/>
    <s v="ok"/>
    <n v="1"/>
    <n v="21"/>
    <x v="52"/>
  </r>
  <r>
    <s v="0644"/>
    <n v="-13478998"/>
    <x v="0"/>
    <s v="0644-13478998EGRESO"/>
    <s v="0644-13478998EGRESO1"/>
    <x v="0"/>
    <n v="69800000644"/>
    <n v="698"/>
    <d v="2022-05-20T00:00:00"/>
    <n v="-13478998"/>
    <n v="7160"/>
    <x v="54"/>
    <m/>
    <n v="1"/>
    <d v="2022-05-19T00:00:00"/>
    <n v="-13478998"/>
    <s v="CB414"/>
    <n v="0"/>
    <s v="OK CONCILIADO"/>
    <s v="ok"/>
    <n v="1"/>
    <n v="21"/>
    <x v="53"/>
  </r>
  <r>
    <s v="0644"/>
    <n v="-13432550"/>
    <x v="0"/>
    <s v="0644-13432550EGRESO"/>
    <s v="0644-13432550EGRESO1"/>
    <x v="0"/>
    <n v="69800000644"/>
    <n v="698"/>
    <d v="2022-05-20T00:00:00"/>
    <n v="-13432550"/>
    <n v="7160"/>
    <x v="55"/>
    <m/>
    <n v="1"/>
    <d v="2022-05-19T00:00:00"/>
    <n v="-13432550"/>
    <s v="CB407"/>
    <n v="0"/>
    <s v="OK CONCILIADO"/>
    <s v="ok"/>
    <n v="1"/>
    <n v="21"/>
    <x v="54"/>
  </r>
  <r>
    <s v="0644"/>
    <n v="-13397500"/>
    <x v="0"/>
    <s v="0644-13397500EGRESO"/>
    <s v="0644-13397500EGRESO1"/>
    <x v="0"/>
    <n v="69800000644"/>
    <n v="698"/>
    <d v="2022-05-20T00:00:00"/>
    <n v="-13397500"/>
    <n v="7160"/>
    <x v="56"/>
    <m/>
    <n v="1"/>
    <d v="2022-05-20T00:00:00"/>
    <n v="-13397500"/>
    <s v="CB427"/>
    <n v="0"/>
    <s v="OK CONCILIADO"/>
    <s v="ok"/>
    <n v="1"/>
    <n v="21"/>
    <x v="55"/>
  </r>
  <r>
    <s v="0644"/>
    <n v="-13364646"/>
    <x v="0"/>
    <s v="0644-13364646EGRESO"/>
    <s v="0644-13364646EGRESO1"/>
    <x v="0"/>
    <n v="69800000644"/>
    <n v="698"/>
    <d v="2022-05-20T00:00:00"/>
    <n v="-13364646"/>
    <n v="7160"/>
    <x v="57"/>
    <m/>
    <n v="1"/>
    <d v="2022-05-19T00:00:00"/>
    <n v="-13364646"/>
    <s v="CB396"/>
    <n v="0"/>
    <s v="OK CONCILIADO"/>
    <s v="ok"/>
    <n v="1"/>
    <n v="21"/>
    <x v="34"/>
  </r>
  <r>
    <s v="0644"/>
    <n v="-13100962"/>
    <x v="0"/>
    <s v="0644-13100962EGRESO"/>
    <s v="0644-13100962EGRESO1"/>
    <x v="4"/>
    <n v="69800000644"/>
    <n v="698"/>
    <d v="2022-05-20T00:00:00"/>
    <n v="-13100962"/>
    <n v="7160"/>
    <x v="36"/>
    <m/>
    <n v="1"/>
    <d v="2022-05-20T00:00:00"/>
    <n v="-13100962"/>
    <s v="CB443"/>
    <n v="0"/>
    <s v="OK CONCILIADO"/>
    <s v="ok"/>
    <n v="1"/>
    <n v="21"/>
    <x v="35"/>
  </r>
  <r>
    <s v="0644"/>
    <n v="-12855571"/>
    <x v="0"/>
    <s v="0644-12855571EGRESO"/>
    <s v="0644-12855571EGRESO1"/>
    <x v="0"/>
    <n v="69800000644"/>
    <n v="698"/>
    <d v="2022-05-20T00:00:00"/>
    <n v="-12855571"/>
    <n v="7160"/>
    <x v="58"/>
    <m/>
    <n v="1"/>
    <d v="2022-05-19T00:00:00"/>
    <n v="-12855571"/>
    <s v="CB418"/>
    <n v="0"/>
    <s v="OK CONCILIADO"/>
    <s v="ok"/>
    <n v="1"/>
    <n v="21"/>
    <x v="56"/>
  </r>
  <r>
    <s v="0644"/>
    <n v="-12276782"/>
    <x v="0"/>
    <s v="0644-12276782EGRESO"/>
    <s v="0644-12276782EGRESO1"/>
    <x v="0"/>
    <n v="69800000644"/>
    <n v="698"/>
    <d v="2022-05-16T00:00:00"/>
    <n v="-12276782"/>
    <n v="7160"/>
    <x v="59"/>
    <m/>
    <n v="1"/>
    <d v="2022-05-13T00:00:00"/>
    <n v="-12276782"/>
    <s v="CB368"/>
    <n v="0"/>
    <s v="OK CONCILIADO"/>
    <s v="ok"/>
    <n v="1"/>
    <n v="21"/>
    <x v="36"/>
  </r>
  <r>
    <s v="0644"/>
    <n v="-11926958"/>
    <x v="0"/>
    <s v="0644-11926958EGRESO"/>
    <s v="0644-11926958EGRESO1"/>
    <x v="0"/>
    <n v="69800000644"/>
    <n v="698"/>
    <d v="2022-05-20T00:00:00"/>
    <n v="-11926958"/>
    <n v="7160"/>
    <x v="60"/>
    <m/>
    <n v="1"/>
    <d v="2022-05-19T00:00:00"/>
    <n v="-11926958"/>
    <s v="CB376"/>
    <n v="0"/>
    <s v="OK CONCILIADO"/>
    <s v="ok"/>
    <n v="1"/>
    <n v="21"/>
    <x v="57"/>
  </r>
  <r>
    <s v="0644"/>
    <n v="-11544180.24"/>
    <x v="0"/>
    <s v="0644-11544180,24EGRESO"/>
    <s v="0644-11544180,24EGRESO1"/>
    <x v="12"/>
    <n v="69800000644"/>
    <n v="698"/>
    <d v="2022-05-20T00:00:00"/>
    <n v="-11544180.24"/>
    <n v="3339"/>
    <x v="61"/>
    <m/>
    <n v="1"/>
    <e v="#N/A"/>
    <n v="0"/>
    <e v="#N/A"/>
    <n v="11544180.24"/>
    <s v="SIN CONCILIAR"/>
    <n v="7"/>
    <n v="1"/>
    <n v="21"/>
    <x v="58"/>
  </r>
  <r>
    <s v="0644"/>
    <n v="-11484152"/>
    <x v="0"/>
    <s v="0644-11484152EGRESO"/>
    <s v="0644-11484152EGRESO1"/>
    <x v="0"/>
    <n v="69800000644"/>
    <n v="698"/>
    <d v="2022-05-20T00:00:00"/>
    <n v="-11484152"/>
    <n v="7160"/>
    <x v="62"/>
    <m/>
    <n v="1"/>
    <d v="2022-05-19T00:00:00"/>
    <n v="-11484152"/>
    <s v="CB409"/>
    <n v="0"/>
    <s v="OK CONCILIADO"/>
    <s v="ok"/>
    <n v="1"/>
    <n v="21"/>
    <x v="59"/>
  </r>
  <r>
    <s v="0644"/>
    <n v="-11347272"/>
    <x v="0"/>
    <s v="0644-11347272EGRESO"/>
    <s v="0644-11347272EGRESO1"/>
    <x v="2"/>
    <n v="69800000644"/>
    <n v="698"/>
    <d v="2022-05-06T00:00:00"/>
    <n v="-11347272"/>
    <n v="7160"/>
    <x v="63"/>
    <m/>
    <n v="1"/>
    <d v="2022-05-05T00:00:00"/>
    <n v="-11347272"/>
    <s v="CB304"/>
    <n v="0"/>
    <s v="OK CONCILIADO"/>
    <s v="ok"/>
    <n v="1"/>
    <n v="19"/>
    <x v="60"/>
  </r>
  <r>
    <s v="0644"/>
    <n v="-6268552"/>
    <x v="0"/>
    <s v="0644-6268552EGRESO"/>
    <s v="0644-6268552EGRESO1"/>
    <x v="10"/>
    <n v="69800000644"/>
    <n v="698"/>
    <d v="2022-05-06T00:00:00"/>
    <n v="-6268552"/>
    <n v="7177"/>
    <x v="64"/>
    <m/>
    <n v="1"/>
    <e v="#N/A"/>
    <n v="0"/>
    <e v="#N/A"/>
    <n v="6268552"/>
    <s v="SIN CONCILIAR"/>
    <n v="21"/>
    <n v="1"/>
    <n v="19"/>
    <x v="61"/>
  </r>
  <r>
    <s v="0644"/>
    <n v="-10726872"/>
    <x v="0"/>
    <s v="0644-10726872EGRESO"/>
    <s v="0644-10726872EGRESO1"/>
    <x v="4"/>
    <n v="69800000644"/>
    <n v="698"/>
    <d v="2022-05-16T00:00:00"/>
    <n v="-10726872"/>
    <n v="7160"/>
    <x v="65"/>
    <m/>
    <n v="1"/>
    <d v="2022-05-13T00:00:00"/>
    <n v="-10726872"/>
    <s v="CB371"/>
    <n v="0"/>
    <s v="OK CONCILIADO"/>
    <s v="ok"/>
    <n v="1"/>
    <n v="21"/>
    <x v="62"/>
  </r>
  <r>
    <s v="0644"/>
    <n v="-9679748"/>
    <x v="0"/>
    <s v="0644-9679748EGRESO"/>
    <s v="0644-9679748EGRESO1"/>
    <x v="0"/>
    <n v="69800000644"/>
    <n v="698"/>
    <d v="2022-05-06T00:00:00"/>
    <n v="-9679748"/>
    <n v="7493"/>
    <x v="66"/>
    <m/>
    <n v="1"/>
    <d v="2022-05-12T00:00:00"/>
    <n v="-9679748"/>
    <s v="CB347"/>
    <n v="0"/>
    <s v="OK CONCILIADO"/>
    <s v="ok"/>
    <n v="1"/>
    <n v="19"/>
    <x v="63"/>
  </r>
  <r>
    <s v="0644"/>
    <n v="-9625579"/>
    <x v="0"/>
    <s v="0644-9625579EGRESO"/>
    <s v="0644-9625579EGRESO1"/>
    <x v="0"/>
    <n v="69800000644"/>
    <n v="698"/>
    <d v="2022-05-20T00:00:00"/>
    <n v="-9625579"/>
    <n v="7160"/>
    <x v="67"/>
    <m/>
    <n v="1"/>
    <d v="2022-05-20T00:00:00"/>
    <n v="-9625579"/>
    <s v="CB437"/>
    <n v="0"/>
    <s v="OK CONCILIADO"/>
    <s v="ok"/>
    <n v="1"/>
    <n v="21"/>
    <x v="64"/>
  </r>
  <r>
    <s v="0644"/>
    <n v="-9521839"/>
    <x v="0"/>
    <s v="0644-9521839EGRESO"/>
    <s v="0644-9521839EGRESO1"/>
    <x v="0"/>
    <n v="69800000644"/>
    <n v="698"/>
    <d v="2022-05-20T00:00:00"/>
    <n v="-9521839"/>
    <n v="7160"/>
    <x v="68"/>
    <m/>
    <n v="1"/>
    <d v="2022-05-20T00:00:00"/>
    <n v="-9521839"/>
    <s v="CB436"/>
    <n v="0"/>
    <s v="OK CONCILIADO"/>
    <s v="ok"/>
    <n v="1"/>
    <n v="21"/>
    <x v="65"/>
  </r>
  <r>
    <s v="0644"/>
    <n v="-9475237"/>
    <x v="0"/>
    <s v="0644-9475237EGRESO"/>
    <s v="0644-9475237EGRESO1"/>
    <x v="11"/>
    <n v="69800000644"/>
    <n v="698"/>
    <d v="2022-05-05T00:00:00"/>
    <n v="-9475237"/>
    <n v="7711"/>
    <x v="69"/>
    <m/>
    <n v="1"/>
    <d v="2022-05-05T00:00:00"/>
    <n v="-9475237"/>
    <s v="CB277"/>
    <n v="0"/>
    <s v="OK CONCILIADO"/>
    <s v="ok"/>
    <n v="1"/>
    <n v="19"/>
    <x v="66"/>
  </r>
  <r>
    <s v="0644"/>
    <n v="-9330000"/>
    <x v="0"/>
    <s v="0644-9330000EGRESO"/>
    <s v="0644-9330000EGRESO1"/>
    <x v="0"/>
    <n v="69800000644"/>
    <n v="698"/>
    <d v="2022-05-05T00:00:00"/>
    <n v="-9330000"/>
    <n v="1021"/>
    <x v="70"/>
    <m/>
    <n v="1"/>
    <d v="2022-05-05T00:00:00"/>
    <n v="-9330000"/>
    <s v="CB274"/>
    <n v="0"/>
    <s v="OK CONCILIADO"/>
    <s v="ok"/>
    <n v="1"/>
    <n v="19"/>
    <x v="67"/>
  </r>
  <r>
    <s v="0644"/>
    <n v="-9067500"/>
    <x v="0"/>
    <s v="0644-9067500EGRESO"/>
    <s v="0644-9067500EGRESO1"/>
    <x v="0"/>
    <n v="69800000644"/>
    <n v="698"/>
    <d v="2022-05-20T00:00:00"/>
    <n v="-9067500"/>
    <n v="7160"/>
    <x v="71"/>
    <m/>
    <n v="1"/>
    <d v="2022-05-19T00:00:00"/>
    <n v="-9067500"/>
    <s v="CB402"/>
    <n v="0"/>
    <s v="OK CONCILIADO"/>
    <s v="ok"/>
    <n v="1"/>
    <n v="21"/>
    <x v="68"/>
  </r>
  <r>
    <s v="0644"/>
    <n v="-8988334"/>
    <x v="0"/>
    <s v="0644-8988334EGRESO"/>
    <s v="0644-8988334EGRESO1"/>
    <x v="0"/>
    <n v="69800000644"/>
    <n v="698"/>
    <d v="2022-05-14T00:00:00"/>
    <n v="-8988334"/>
    <n v="7160"/>
    <x v="72"/>
    <m/>
    <n v="1"/>
    <d v="2022-05-13T00:00:00"/>
    <n v="-8988334"/>
    <s v="CB365"/>
    <n v="0"/>
    <s v="OK CONCILIADO"/>
    <s v="ok"/>
    <n v="1"/>
    <n v="20"/>
    <x v="69"/>
  </r>
  <r>
    <s v="0644"/>
    <n v="-8903400"/>
    <x v="0"/>
    <s v="0644-8903400EGRESO"/>
    <s v="0644-8903400EGRESO1"/>
    <x v="0"/>
    <n v="69800000644"/>
    <n v="698"/>
    <d v="2022-05-20T00:00:00"/>
    <n v="-8903400"/>
    <n v="7160"/>
    <x v="73"/>
    <m/>
    <n v="1"/>
    <d v="2022-05-20T00:00:00"/>
    <n v="-8903400"/>
    <s v="CB451"/>
    <n v="0"/>
    <s v="OK CONCILIADO"/>
    <s v="ok"/>
    <n v="1"/>
    <n v="21"/>
    <x v="70"/>
  </r>
  <r>
    <s v="0644"/>
    <n v="-8203388"/>
    <x v="0"/>
    <s v="0644-8203388EGRESO"/>
    <s v="0644-8203388EGRESO1"/>
    <x v="0"/>
    <n v="69800000644"/>
    <n v="698"/>
    <d v="2022-05-07T00:00:00"/>
    <n v="-8203388"/>
    <n v="7160"/>
    <x v="15"/>
    <m/>
    <n v="1"/>
    <d v="2022-05-06T00:00:00"/>
    <n v="-8203388"/>
    <s v="CB319"/>
    <n v="0"/>
    <s v="OK CONCILIADO"/>
    <s v="ok"/>
    <n v="1"/>
    <n v="19"/>
    <x v="15"/>
  </r>
  <r>
    <s v="0644"/>
    <n v="-8048250"/>
    <x v="0"/>
    <s v="0644-8048250EGRESO"/>
    <s v="0644-8048250EGRESO1"/>
    <x v="0"/>
    <n v="69800000644"/>
    <n v="698"/>
    <d v="2022-05-20T00:00:00"/>
    <n v="-8048250"/>
    <n v="7160"/>
    <x v="74"/>
    <m/>
    <n v="1"/>
    <d v="2022-05-20T00:00:00"/>
    <n v="-8048250"/>
    <s v="CB446"/>
    <n v="0"/>
    <s v="OK CONCILIADO"/>
    <s v="ok"/>
    <n v="1"/>
    <n v="21"/>
    <x v="71"/>
  </r>
  <r>
    <s v="0644"/>
    <n v="-7971555"/>
    <x v="0"/>
    <s v="0644-7971555EGRESO"/>
    <s v="0644-7971555EGRESO1"/>
    <x v="0"/>
    <n v="69800000644"/>
    <n v="698"/>
    <d v="2022-05-16T00:00:00"/>
    <n v="-7971555"/>
    <n v="7160"/>
    <x v="75"/>
    <m/>
    <n v="1"/>
    <d v="2022-05-13T00:00:00"/>
    <n v="-7971555"/>
    <s v="CB363"/>
    <n v="0"/>
    <s v="OK CONCILIADO"/>
    <s v="ok"/>
    <n v="1"/>
    <n v="21"/>
    <x v="38"/>
  </r>
  <r>
    <s v="0644"/>
    <n v="-7719734"/>
    <x v="0"/>
    <s v="0644-7719734EGRESO"/>
    <s v="0644-7719734EGRESO1"/>
    <x v="0"/>
    <n v="69800000644"/>
    <n v="698"/>
    <d v="2022-05-20T00:00:00"/>
    <n v="-7719734"/>
    <n v="7160"/>
    <x v="76"/>
    <m/>
    <n v="1"/>
    <d v="2022-05-20T00:00:00"/>
    <n v="-7719734"/>
    <s v="CB440"/>
    <n v="0"/>
    <s v="OK CONCILIADO"/>
    <s v="ok"/>
    <n v="1"/>
    <n v="21"/>
    <x v="72"/>
  </r>
  <r>
    <s v="0644"/>
    <n v="-7297181"/>
    <x v="0"/>
    <s v="0644-7297181EGRESO"/>
    <s v="0644-7297181EGRESO1"/>
    <x v="0"/>
    <n v="69800000644"/>
    <n v="698"/>
    <d v="2022-05-20T00:00:00"/>
    <n v="-7297181"/>
    <n v="7160"/>
    <x v="77"/>
    <m/>
    <n v="1"/>
    <d v="2022-05-19T00:00:00"/>
    <n v="-7297181"/>
    <s v="CB417"/>
    <n v="0"/>
    <s v="OK CONCILIADO"/>
    <s v="ok"/>
    <n v="1"/>
    <n v="21"/>
    <x v="56"/>
  </r>
  <r>
    <s v="0644"/>
    <n v="-7203447"/>
    <x v="0"/>
    <s v="0644-7203447EGRESO"/>
    <s v="0644-7203447EGRESO1"/>
    <x v="0"/>
    <n v="69800000644"/>
    <n v="698"/>
    <d v="2022-05-06T00:00:00"/>
    <n v="-7203447"/>
    <n v="7493"/>
    <x v="78"/>
    <m/>
    <n v="1"/>
    <d v="2022-05-12T00:00:00"/>
    <n v="-7203447"/>
    <s v="CB346"/>
    <n v="0"/>
    <s v="OK CONCILIADO"/>
    <s v="ok"/>
    <n v="1"/>
    <n v="19"/>
    <x v="73"/>
  </r>
  <r>
    <s v="0644"/>
    <n v="-6657601"/>
    <x v="0"/>
    <s v="0644-6657601EGRESO"/>
    <s v="0644-6657601EGRESO1"/>
    <x v="0"/>
    <n v="69800000644"/>
    <n v="698"/>
    <d v="2022-05-06T00:00:00"/>
    <n v="-6657601"/>
    <n v="7160"/>
    <x v="79"/>
    <m/>
    <n v="1"/>
    <d v="2022-05-05T00:00:00"/>
    <n v="-6657601"/>
    <s v="CB290"/>
    <n v="0"/>
    <s v="OK CONCILIADO"/>
    <s v="ok"/>
    <n v="1"/>
    <n v="19"/>
    <x v="74"/>
  </r>
  <r>
    <s v="0644"/>
    <n v="-6426000"/>
    <x v="0"/>
    <s v="0644-6426000EGRESO"/>
    <s v="0644-6426000EGRESO1"/>
    <x v="0"/>
    <n v="69800000644"/>
    <n v="698"/>
    <d v="2022-05-20T00:00:00"/>
    <n v="-6426000"/>
    <n v="7160"/>
    <x v="80"/>
    <m/>
    <n v="1"/>
    <d v="2022-05-20T00:00:00"/>
    <n v="-6426000"/>
    <s v="CB434"/>
    <n v="0"/>
    <s v="OK CONCILIADO"/>
    <s v="ok"/>
    <n v="1"/>
    <n v="21"/>
    <x v="75"/>
  </r>
  <r>
    <s v="0644"/>
    <n v="-5375586"/>
    <x v="0"/>
    <s v="0644-5375586EGRESO"/>
    <s v="0644-5375586EGRESO1"/>
    <x v="10"/>
    <n v="69800000644"/>
    <n v="698"/>
    <d v="2022-05-06T00:00:00"/>
    <n v="-5375586"/>
    <n v="7177"/>
    <x v="81"/>
    <m/>
    <n v="1"/>
    <e v="#N/A"/>
    <n v="0"/>
    <e v="#N/A"/>
    <n v="5375586"/>
    <s v="SIN CONCILIAR"/>
    <n v="21"/>
    <n v="1"/>
    <n v="19"/>
    <x v="76"/>
  </r>
  <r>
    <s v="0644"/>
    <n v="-5913138"/>
    <x v="0"/>
    <s v="0644-5913138EGRESO"/>
    <s v="0644-5913138EGRESO1"/>
    <x v="0"/>
    <n v="69800000644"/>
    <n v="698"/>
    <d v="2022-05-20T00:00:00"/>
    <n v="-5913138"/>
    <n v="7160"/>
    <x v="82"/>
    <m/>
    <n v="1"/>
    <d v="2022-05-20T00:00:00"/>
    <n v="-5913138"/>
    <s v="CB428"/>
    <n v="0"/>
    <s v="OK CONCILIADO"/>
    <s v="ok"/>
    <n v="1"/>
    <n v="21"/>
    <x v="77"/>
  </r>
  <r>
    <s v="0644"/>
    <n v="-5721342"/>
    <x v="0"/>
    <s v="0644-5721342EGRESO"/>
    <s v="0644-5721342EGRESO1"/>
    <x v="0"/>
    <n v="69800000644"/>
    <n v="698"/>
    <d v="2022-05-20T00:00:00"/>
    <n v="-5721342"/>
    <n v="7160"/>
    <x v="83"/>
    <m/>
    <n v="1"/>
    <d v="2022-05-19T00:00:00"/>
    <n v="-5721342"/>
    <s v="CB377"/>
    <n v="0"/>
    <s v="OK CONCILIADO"/>
    <s v="ok"/>
    <n v="1"/>
    <n v="21"/>
    <x v="78"/>
  </r>
  <r>
    <s v="0644"/>
    <n v="-5704024"/>
    <x v="0"/>
    <s v="0644-5704024EGRESO"/>
    <s v="0644-5704024EGRESO1"/>
    <x v="4"/>
    <n v="69800000644"/>
    <n v="698"/>
    <d v="2022-05-20T00:00:00"/>
    <n v="-5704024"/>
    <n v="7160"/>
    <x v="84"/>
    <m/>
    <n v="1"/>
    <d v="2022-05-19T00:00:00"/>
    <n v="-5704024"/>
    <s v="CB390"/>
    <n v="0"/>
    <s v="OK CONCILIADO"/>
    <s v="ok"/>
    <n v="1"/>
    <n v="21"/>
    <x v="79"/>
  </r>
  <r>
    <s v="0644"/>
    <n v="-5576835"/>
    <x v="0"/>
    <s v="0644-5576835EGRESO"/>
    <s v="0644-5576835EGRESO1"/>
    <x v="0"/>
    <n v="69800000644"/>
    <n v="698"/>
    <d v="2022-05-20T00:00:00"/>
    <n v="-5576835"/>
    <n v="7160"/>
    <x v="85"/>
    <m/>
    <n v="1"/>
    <d v="2022-05-19T00:00:00"/>
    <n v="-5576835"/>
    <s v="CB413"/>
    <n v="0"/>
    <s v="OK CONCILIADO"/>
    <s v="ok"/>
    <n v="1"/>
    <n v="21"/>
    <x v="80"/>
  </r>
  <r>
    <s v="0644"/>
    <n v="-3912686"/>
    <x v="0"/>
    <s v="0644-3912686EGRESO"/>
    <s v="0644-3912686EGRESO1"/>
    <x v="10"/>
    <n v="69800000644"/>
    <n v="698"/>
    <d v="2022-05-06T00:00:00"/>
    <n v="-3912686"/>
    <n v="7177"/>
    <x v="86"/>
    <m/>
    <n v="1"/>
    <e v="#N/A"/>
    <n v="0"/>
    <e v="#N/A"/>
    <n v="3912686"/>
    <s v="SIN CONCILIAR"/>
    <n v="21"/>
    <n v="1"/>
    <n v="19"/>
    <x v="81"/>
  </r>
  <r>
    <s v="0644"/>
    <n v="-3618363"/>
    <x v="0"/>
    <s v="0644-3618363EGRESO"/>
    <s v="0644-3618363EGRESO1"/>
    <x v="10"/>
    <n v="69800000644"/>
    <n v="698"/>
    <d v="2022-05-06T00:00:00"/>
    <n v="-3618363"/>
    <n v="7177"/>
    <x v="87"/>
    <m/>
    <n v="1"/>
    <e v="#N/A"/>
    <n v="0"/>
    <e v="#N/A"/>
    <n v="3618363"/>
    <s v="SIN CONCILIAR"/>
    <n v="21"/>
    <n v="1"/>
    <n v="19"/>
    <x v="82"/>
  </r>
  <r>
    <s v="0644"/>
    <n v="-5224816"/>
    <x v="0"/>
    <s v="0644-5224816EGRESO"/>
    <s v="0644-5224816EGRESO1"/>
    <x v="0"/>
    <n v="69800000644"/>
    <n v="698"/>
    <d v="2022-05-20T00:00:00"/>
    <n v="-5224816"/>
    <n v="7160"/>
    <x v="88"/>
    <m/>
    <n v="1"/>
    <d v="2022-05-19T00:00:00"/>
    <n v="-5224816"/>
    <s v="CB378"/>
    <n v="0"/>
    <s v="OK CONCILIADO"/>
    <s v="ok"/>
    <n v="1"/>
    <n v="21"/>
    <x v="83"/>
  </r>
  <r>
    <s v="0644"/>
    <n v="-5198252"/>
    <x v="0"/>
    <s v="0644-5198252EGRESO"/>
    <s v="0644-5198252EGRESO1"/>
    <x v="0"/>
    <n v="69800000644"/>
    <n v="698"/>
    <d v="2022-05-06T00:00:00"/>
    <n v="-5198252"/>
    <n v="7160"/>
    <x v="89"/>
    <m/>
    <n v="1"/>
    <d v="2022-05-05T00:00:00"/>
    <n v="-5198252"/>
    <s v="CB284"/>
    <n v="0"/>
    <s v="OK CONCILIADO"/>
    <s v="ok"/>
    <n v="1"/>
    <n v="19"/>
    <x v="84"/>
  </r>
  <r>
    <s v="0644"/>
    <n v="-5056653"/>
    <x v="0"/>
    <s v="0644-5056653EGRESO"/>
    <s v="0644-5056653EGRESO1"/>
    <x v="4"/>
    <n v="69800000644"/>
    <n v="698"/>
    <d v="2022-05-16T00:00:00"/>
    <n v="-5056653"/>
    <n v="7160"/>
    <x v="90"/>
    <m/>
    <n v="1"/>
    <d v="2022-05-13T00:00:00"/>
    <n v="-5056653"/>
    <s v="CB361"/>
    <n v="0"/>
    <s v="OK CONCILIADO"/>
    <s v="ok"/>
    <n v="1"/>
    <n v="21"/>
    <x v="85"/>
  </r>
  <r>
    <s v="0644"/>
    <n v="-4894222"/>
    <x v="0"/>
    <s v="0644-4894222EGRESO"/>
    <s v="0644-4894222EGRESO1"/>
    <x v="0"/>
    <n v="69800000644"/>
    <n v="698"/>
    <d v="2022-05-05T00:00:00"/>
    <n v="-4894222"/>
    <n v="7160"/>
    <x v="88"/>
    <m/>
    <n v="1"/>
    <d v="2022-05-05T00:00:00"/>
    <n v="-4894222"/>
    <s v="CB276"/>
    <n v="0"/>
    <s v="OK CONCILIADO"/>
    <s v="ok"/>
    <n v="1"/>
    <n v="19"/>
    <x v="83"/>
  </r>
  <r>
    <s v="0644"/>
    <n v="-2484741"/>
    <x v="0"/>
    <s v="0644-2484741EGRESO"/>
    <s v="0644-2484741EGRESO1"/>
    <x v="10"/>
    <n v="69800000644"/>
    <n v="698"/>
    <d v="2022-05-06T00:00:00"/>
    <n v="-2484741"/>
    <n v="7177"/>
    <x v="91"/>
    <m/>
    <n v="1"/>
    <e v="#N/A"/>
    <n v="0"/>
    <e v="#N/A"/>
    <n v="2484741"/>
    <s v="SIN CONCILIAR"/>
    <n v="21"/>
    <n v="1"/>
    <n v="19"/>
    <x v="86"/>
  </r>
  <r>
    <s v="0644"/>
    <n v="-4593426"/>
    <x v="0"/>
    <s v="0644-4593426EGRESO"/>
    <s v="0644-4593426EGRESO1"/>
    <x v="0"/>
    <n v="69800000644"/>
    <n v="698"/>
    <d v="2022-05-16T00:00:00"/>
    <n v="-4593426"/>
    <n v="7160"/>
    <x v="92"/>
    <m/>
    <n v="1"/>
    <d v="2022-05-13T00:00:00"/>
    <n v="-4593426"/>
    <s v="CB364"/>
    <n v="0"/>
    <s v="OK CONCILIADO"/>
    <s v="ok"/>
    <n v="1"/>
    <n v="21"/>
    <x v="87"/>
  </r>
  <r>
    <s v="0644"/>
    <n v="-4500000"/>
    <x v="0"/>
    <s v="0644-4500000EGRESO"/>
    <s v="0644-4500000EGRESO1"/>
    <x v="0"/>
    <n v="69800000644"/>
    <n v="698"/>
    <d v="2022-05-20T00:00:00"/>
    <n v="-4500000"/>
    <n v="7160"/>
    <x v="93"/>
    <m/>
    <n v="1"/>
    <d v="2022-05-19T00:00:00"/>
    <n v="-4500000"/>
    <s v="CB399"/>
    <n v="0"/>
    <s v="OK CONCILIADO"/>
    <s v="ok"/>
    <n v="1"/>
    <n v="21"/>
    <x v="88"/>
  </r>
  <r>
    <s v="0644"/>
    <n v="-4264590"/>
    <x v="0"/>
    <s v="0644-4264590EGRESO"/>
    <s v="0644-4264590EGRESO1"/>
    <x v="0"/>
    <n v="69800000644"/>
    <n v="698"/>
    <d v="2022-05-20T00:00:00"/>
    <n v="-4264590"/>
    <n v="7160"/>
    <x v="94"/>
    <m/>
    <n v="1"/>
    <d v="2022-05-20T00:00:00"/>
    <n v="-4264590"/>
    <s v="CB426"/>
    <n v="0"/>
    <s v="OK CONCILIADO"/>
    <s v="ok"/>
    <n v="1"/>
    <n v="21"/>
    <x v="89"/>
  </r>
  <r>
    <s v="0644"/>
    <n v="-4227400"/>
    <x v="0"/>
    <s v="0644-4227400EGRESO"/>
    <s v="0644-4227400EGRESO1"/>
    <x v="0"/>
    <n v="69800000644"/>
    <n v="698"/>
    <d v="2022-05-07T00:00:00"/>
    <n v="-4227400"/>
    <n v="7160"/>
    <x v="95"/>
    <m/>
    <n v="1"/>
    <d v="2022-05-06T00:00:00"/>
    <n v="-4227400"/>
    <s v="CB316"/>
    <n v="0"/>
    <s v="OK CONCILIADO"/>
    <s v="ok"/>
    <n v="1"/>
    <n v="19"/>
    <x v="90"/>
  </r>
  <r>
    <s v="0644"/>
    <n v="-4164035"/>
    <x v="0"/>
    <s v="0644-4164035EGRESO"/>
    <s v="0644-4164035EGRESO1"/>
    <x v="0"/>
    <n v="69800000644"/>
    <n v="698"/>
    <d v="2022-05-14T00:00:00"/>
    <n v="-4164035"/>
    <n v="7160"/>
    <x v="96"/>
    <m/>
    <n v="1"/>
    <d v="2022-05-13T00:00:00"/>
    <n v="-4164035"/>
    <s v="CB357"/>
    <n v="0"/>
    <s v="OK CONCILIADO"/>
    <s v="ok"/>
    <n v="1"/>
    <n v="20"/>
    <x v="91"/>
  </r>
  <r>
    <s v="0644"/>
    <n v="-4100640"/>
    <x v="0"/>
    <s v="0644-4100640EGRESO"/>
    <s v="0644-4100640EGRESO1"/>
    <x v="0"/>
    <n v="69800000644"/>
    <n v="698"/>
    <d v="2022-05-04T00:00:00"/>
    <n v="-4100640"/>
    <n v="7160"/>
    <x v="97"/>
    <m/>
    <n v="1"/>
    <d v="2022-05-11T00:00:00"/>
    <n v="-4100640"/>
    <s v="CB332"/>
    <n v="0"/>
    <s v="OK CONCILIADO"/>
    <s v="ok"/>
    <n v="1"/>
    <n v="19"/>
    <x v="92"/>
  </r>
  <r>
    <s v="0644"/>
    <n v="-4046000"/>
    <x v="0"/>
    <s v="0644-4046000EGRESO"/>
    <s v="0644-4046000EGRESO1"/>
    <x v="0"/>
    <n v="69800000644"/>
    <n v="698"/>
    <d v="2022-05-20T00:00:00"/>
    <n v="-4046000"/>
    <n v="7160"/>
    <x v="98"/>
    <m/>
    <n v="1"/>
    <d v="2022-05-20T00:00:00"/>
    <n v="-4046000"/>
    <s v="CB452"/>
    <n v="0"/>
    <s v="OK CONCILIADO"/>
    <s v="ok"/>
    <n v="1"/>
    <n v="21"/>
    <x v="93"/>
  </r>
  <r>
    <s v="0644"/>
    <n v="-2342144"/>
    <x v="0"/>
    <s v="0644-2342144EGRESO"/>
    <s v="0644-2342144EGRESO1"/>
    <x v="10"/>
    <n v="69800000644"/>
    <n v="698"/>
    <d v="2022-05-06T00:00:00"/>
    <n v="-2342144"/>
    <n v="7177"/>
    <x v="99"/>
    <m/>
    <n v="1"/>
    <e v="#N/A"/>
    <n v="0"/>
    <e v="#N/A"/>
    <n v="2342144"/>
    <s v="SIN CONCILIAR"/>
    <n v="21"/>
    <n v="1"/>
    <n v="19"/>
    <x v="94"/>
  </r>
  <r>
    <s v="0644"/>
    <n v="-2242166"/>
    <x v="0"/>
    <s v="0644-2242166EGRESO"/>
    <s v="0644-2242166EGRESO1"/>
    <x v="10"/>
    <n v="69800000644"/>
    <n v="698"/>
    <d v="2022-05-06T00:00:00"/>
    <n v="-2242166"/>
    <n v="7177"/>
    <x v="100"/>
    <m/>
    <n v="1"/>
    <e v="#N/A"/>
    <n v="0"/>
    <e v="#N/A"/>
    <n v="2242166"/>
    <s v="SIN CONCILIAR"/>
    <n v="21"/>
    <n v="1"/>
    <n v="19"/>
    <x v="95"/>
  </r>
  <r>
    <s v="0644"/>
    <n v="-3878248.06"/>
    <x v="0"/>
    <s v="0644-3878248,06EGRESO"/>
    <s v="0644-3878248,06EGRESO1"/>
    <x v="12"/>
    <n v="69800000644"/>
    <n v="698"/>
    <d v="2022-05-09T00:00:00"/>
    <n v="-3878248.06"/>
    <n v="3339"/>
    <x v="61"/>
    <m/>
    <n v="1"/>
    <e v="#N/A"/>
    <n v="0"/>
    <e v="#N/A"/>
    <n v="3878248.06"/>
    <s v="SIN CONCILIAR"/>
    <n v="18"/>
    <n v="1"/>
    <n v="20"/>
    <x v="58"/>
  </r>
  <r>
    <s v="0644"/>
    <n v="-3739256"/>
    <x v="0"/>
    <s v="0644-3739256EGRESO"/>
    <s v="0644-3739256EGRESO1"/>
    <x v="0"/>
    <n v="69800000644"/>
    <n v="698"/>
    <d v="2022-05-06T00:00:00"/>
    <n v="-3739256"/>
    <n v="7160"/>
    <x v="101"/>
    <m/>
    <n v="1"/>
    <d v="2022-05-05T00:00:00"/>
    <n v="-3739256"/>
    <s v="CB291"/>
    <n v="0"/>
    <s v="OK CONCILIADO"/>
    <s v="ok"/>
    <n v="1"/>
    <n v="19"/>
    <x v="96"/>
  </r>
  <r>
    <s v="0644"/>
    <n v="-3733179"/>
    <x v="0"/>
    <s v="0644-3733179EGRESO"/>
    <s v="0644-3733179EGRESO1"/>
    <x v="0"/>
    <n v="69800000644"/>
    <n v="698"/>
    <d v="2022-05-20T00:00:00"/>
    <n v="-3733179"/>
    <n v="7160"/>
    <x v="102"/>
    <m/>
    <n v="1"/>
    <d v="2022-05-19T00:00:00"/>
    <n v="-3733179"/>
    <s v="CB394"/>
    <n v="0"/>
    <s v="OK CONCILIADO"/>
    <s v="ok"/>
    <n v="1"/>
    <n v="21"/>
    <x v="97"/>
  </r>
  <r>
    <s v="0644"/>
    <n v="-2050146"/>
    <x v="0"/>
    <s v="0644-2050146EGRESO"/>
    <s v="0644-2050146EGRESO1"/>
    <x v="10"/>
    <n v="69800000644"/>
    <n v="698"/>
    <d v="2022-05-06T00:00:00"/>
    <n v="-2050146"/>
    <n v="7177"/>
    <x v="103"/>
    <m/>
    <n v="1"/>
    <e v="#N/A"/>
    <n v="0"/>
    <e v="#N/A"/>
    <n v="2050146"/>
    <s v="SIN CONCILIAR"/>
    <n v="21"/>
    <n v="1"/>
    <n v="19"/>
    <x v="98"/>
  </r>
  <r>
    <s v="0644"/>
    <n v="-3591872"/>
    <x v="0"/>
    <s v="0644-3591872EGRESO"/>
    <s v="0644-3591872EGRESO1"/>
    <x v="0"/>
    <n v="69800000644"/>
    <n v="698"/>
    <d v="2022-05-20T00:00:00"/>
    <n v="-3591872"/>
    <n v="7160"/>
    <x v="104"/>
    <m/>
    <n v="1"/>
    <d v="2022-05-19T00:00:00"/>
    <n v="-3591872"/>
    <s v="CB388"/>
    <n v="0"/>
    <s v="OK CONCILIADO"/>
    <s v="ok"/>
    <n v="1"/>
    <n v="21"/>
    <x v="99"/>
  </r>
  <r>
    <s v="0644"/>
    <n v="-3491505"/>
    <x v="0"/>
    <s v="0644-3491505EGRESO"/>
    <s v="0644-3491505EGRESO1"/>
    <x v="0"/>
    <n v="69800000644"/>
    <n v="698"/>
    <d v="2022-05-20T00:00:00"/>
    <n v="-3491505"/>
    <n v="7160"/>
    <x v="105"/>
    <m/>
    <n v="1"/>
    <d v="2022-05-19T00:00:00"/>
    <n v="-3491505"/>
    <s v="CB379"/>
    <n v="0"/>
    <s v="OK CONCILIADO"/>
    <s v="ok"/>
    <n v="1"/>
    <n v="21"/>
    <x v="100"/>
  </r>
  <r>
    <s v="0644"/>
    <n v="-3446103"/>
    <x v="0"/>
    <s v="0644-3446103EGRESO"/>
    <s v="0644-3446103EGRESO1"/>
    <x v="0"/>
    <n v="69800000644"/>
    <n v="698"/>
    <d v="2022-05-13T00:00:00"/>
    <n v="-3446103"/>
    <n v="7160"/>
    <x v="106"/>
    <m/>
    <n v="1"/>
    <d v="2022-05-12T00:00:00"/>
    <n v="-3446103"/>
    <s v="CB333"/>
    <n v="0"/>
    <s v="OK CONCILIADO"/>
    <s v="ok"/>
    <n v="1"/>
    <n v="20"/>
    <x v="101"/>
  </r>
  <r>
    <s v="0644"/>
    <n v="-3343690"/>
    <x v="0"/>
    <s v="0644-3343690EGRESO"/>
    <s v="0644-3343690EGRESO1"/>
    <x v="0"/>
    <n v="69800000644"/>
    <n v="698"/>
    <d v="2022-05-06T00:00:00"/>
    <n v="-3343690"/>
    <n v="7160"/>
    <x v="107"/>
    <m/>
    <n v="1"/>
    <d v="2022-05-05T00:00:00"/>
    <n v="-3343690"/>
    <s v="CB288"/>
    <n v="0"/>
    <s v="OK CONCILIADO"/>
    <s v="ok"/>
    <n v="1"/>
    <n v="19"/>
    <x v="102"/>
  </r>
  <r>
    <s v="0644"/>
    <n v="-3328244.27"/>
    <x v="0"/>
    <s v="0644-3328244,27EGRESO"/>
    <s v="0644-3328244,27EGRESO1"/>
    <x v="12"/>
    <n v="69800000644"/>
    <n v="698"/>
    <d v="2022-05-24T00:00:00"/>
    <n v="-3328244.27"/>
    <n v="3339"/>
    <x v="61"/>
    <m/>
    <n v="1"/>
    <e v="#N/A"/>
    <n v="0"/>
    <e v="#N/A"/>
    <n v="3328244.27"/>
    <s v="SIN CONCILIAR"/>
    <n v="3"/>
    <n v="1"/>
    <n v="22"/>
    <x v="58"/>
  </r>
  <r>
    <s v="0644"/>
    <n v="-3223755.71"/>
    <x v="0"/>
    <s v="0644-3223755,71EGRESO"/>
    <s v="0644-3223755,71EGRESO1"/>
    <x v="12"/>
    <n v="69800000644"/>
    <n v="698"/>
    <d v="2022-05-19T00:00:00"/>
    <n v="-3223755.71"/>
    <n v="3339"/>
    <x v="61"/>
    <m/>
    <n v="1"/>
    <e v="#N/A"/>
    <n v="0"/>
    <e v="#N/A"/>
    <n v="3223755.71"/>
    <s v="SIN CONCILIAR"/>
    <n v="8"/>
    <n v="1"/>
    <n v="21"/>
    <x v="58"/>
  </r>
  <r>
    <s v="0644"/>
    <n v="-3209602.74"/>
    <x v="0"/>
    <s v="0644-3209602,74EGRESO"/>
    <s v="0644-3209602,74EGRESO1"/>
    <x v="12"/>
    <n v="69800000644"/>
    <n v="698"/>
    <d v="2022-05-04T00:00:00"/>
    <n v="-3209602.74"/>
    <n v="3339"/>
    <x v="61"/>
    <m/>
    <n v="1"/>
    <e v="#N/A"/>
    <n v="0"/>
    <e v="#N/A"/>
    <n v="3209602.74"/>
    <s v="SIN CONCILIAR"/>
    <n v="23"/>
    <n v="1"/>
    <n v="19"/>
    <x v="58"/>
  </r>
  <r>
    <s v="0644"/>
    <n v="-3208035"/>
    <x v="0"/>
    <s v="0644-3208035EGRESO"/>
    <s v="0644-3208035EGRESO1"/>
    <x v="0"/>
    <n v="69800000644"/>
    <n v="698"/>
    <d v="2022-05-06T00:00:00"/>
    <n v="-3208035"/>
    <n v="7160"/>
    <x v="108"/>
    <m/>
    <n v="1"/>
    <d v="2022-05-05T00:00:00"/>
    <n v="-3208035"/>
    <s v="CB300"/>
    <n v="0"/>
    <s v="OK CONCILIADO"/>
    <s v="ok"/>
    <n v="1"/>
    <n v="19"/>
    <x v="103"/>
  </r>
  <r>
    <s v="0644"/>
    <n v="-3205224"/>
    <x v="0"/>
    <s v="0644-3205224EGRESO"/>
    <s v="0644-3205224EGRESO1"/>
    <x v="0"/>
    <n v="69800000644"/>
    <n v="698"/>
    <d v="2022-05-20T00:00:00"/>
    <n v="-3205224"/>
    <n v="7160"/>
    <x v="109"/>
    <m/>
    <n v="1"/>
    <d v="2022-05-06T00:00:00"/>
    <n v="-3205224"/>
    <s v="CB320"/>
    <n v="0"/>
    <s v="OK CONCILIADO"/>
    <s v="ok"/>
    <n v="1"/>
    <n v="21"/>
    <x v="104"/>
  </r>
  <r>
    <s v="0644"/>
    <n v="-3205224"/>
    <x v="0"/>
    <s v="0644-3205224EGRESO"/>
    <s v="0644-3205224EGRESO2"/>
    <x v="0"/>
    <n v="69800000644"/>
    <n v="698"/>
    <d v="2022-05-07T00:00:00"/>
    <n v="-3205224"/>
    <n v="7160"/>
    <x v="109"/>
    <m/>
    <n v="1"/>
    <d v="2022-05-20T00:00:00"/>
    <n v="-3205224"/>
    <s v="CB422"/>
    <n v="0"/>
    <s v="OK CONCILIADO"/>
    <s v="ok"/>
    <n v="1"/>
    <n v="19"/>
    <x v="104"/>
  </r>
  <r>
    <s v="0644"/>
    <n v="-3169263"/>
    <x v="0"/>
    <s v="0644-3169263EGRESO"/>
    <s v="0644-3169263EGRESO1"/>
    <x v="0"/>
    <n v="69800000644"/>
    <n v="698"/>
    <d v="2022-05-20T00:00:00"/>
    <n v="-3169263"/>
    <n v="7160"/>
    <x v="110"/>
    <m/>
    <n v="1"/>
    <d v="2022-05-20T00:00:00"/>
    <n v="-3169263"/>
    <s v="CB435"/>
    <n v="0"/>
    <s v="OK CONCILIADO"/>
    <s v="ok"/>
    <n v="1"/>
    <n v="21"/>
    <x v="105"/>
  </r>
  <r>
    <s v="0644"/>
    <n v="-3130176"/>
    <x v="0"/>
    <s v="0644-3130176EGRESO"/>
    <s v="0644-3130176EGRESO1"/>
    <x v="0"/>
    <n v="69800000644"/>
    <n v="698"/>
    <d v="2022-05-20T00:00:00"/>
    <n v="-3130176"/>
    <n v="7160"/>
    <x v="111"/>
    <m/>
    <n v="1"/>
    <d v="2022-05-19T00:00:00"/>
    <n v="-3130176"/>
    <s v="CB384"/>
    <n v="0"/>
    <s v="OK CONCILIADO"/>
    <s v="ok"/>
    <n v="1"/>
    <n v="21"/>
    <x v="106"/>
  </r>
  <r>
    <s v="0644"/>
    <n v="-2978000"/>
    <x v="0"/>
    <s v="0644-2978000EGRESO"/>
    <s v="0644-2978000EGRESO1"/>
    <x v="3"/>
    <n v="69800000644"/>
    <n v="698"/>
    <d v="2022-05-19T00:00:00"/>
    <n v="-2978000"/>
    <n v="2188"/>
    <x v="4"/>
    <m/>
    <n v="1"/>
    <d v="2022-05-24T00:00:00"/>
    <n v="-2978000"/>
    <s v="CB466"/>
    <n v="0"/>
    <s v="OK CONCILIADO"/>
    <s v="ok"/>
    <n v="1"/>
    <n v="21"/>
    <x v="4"/>
  </r>
  <r>
    <s v="0644"/>
    <n v="-2964913"/>
    <x v="0"/>
    <s v="0644-2964913EGRESO"/>
    <s v="0644-2964913EGRESO1"/>
    <x v="4"/>
    <n v="69800000644"/>
    <n v="698"/>
    <d v="2022-05-16T00:00:00"/>
    <n v="-2964913"/>
    <n v="7160"/>
    <x v="112"/>
    <m/>
    <n v="1"/>
    <d v="2022-05-13T00:00:00"/>
    <n v="-2964913"/>
    <s v="CB369"/>
    <n v="0"/>
    <s v="OK CONCILIADO"/>
    <s v="ok"/>
    <n v="1"/>
    <n v="21"/>
    <x v="107"/>
  </r>
  <r>
    <s v="0644"/>
    <n v="-1956591"/>
    <x v="0"/>
    <s v="0644-1956591EGRESO"/>
    <s v="0644-1956591EGRESO1"/>
    <x v="10"/>
    <n v="69800000644"/>
    <n v="698"/>
    <d v="2022-05-06T00:00:00"/>
    <n v="-1956591"/>
    <n v="7177"/>
    <x v="113"/>
    <m/>
    <n v="1"/>
    <e v="#N/A"/>
    <n v="0"/>
    <e v="#N/A"/>
    <n v="1956591"/>
    <s v="SIN CONCILIAR"/>
    <n v="21"/>
    <n v="1"/>
    <n v="19"/>
    <x v="108"/>
  </r>
  <r>
    <s v="0644"/>
    <n v="-2886741.43"/>
    <x v="0"/>
    <s v="0644-2886741,43EGRESO"/>
    <s v="0644-2886741,43EGRESO1"/>
    <x v="12"/>
    <n v="69800000644"/>
    <n v="698"/>
    <d v="2022-05-23T00:00:00"/>
    <n v="-2886741.43"/>
    <n v="3339"/>
    <x v="61"/>
    <m/>
    <n v="1"/>
    <e v="#N/A"/>
    <n v="0"/>
    <e v="#N/A"/>
    <n v="2886741.43"/>
    <s v="SIN CONCILIAR"/>
    <n v="4"/>
    <n v="1"/>
    <n v="22"/>
    <x v="58"/>
  </r>
  <r>
    <s v="0644"/>
    <n v="-1881441"/>
    <x v="0"/>
    <s v="0644-1881441EGRESO"/>
    <s v="0644-1881441EGRESO1"/>
    <x v="10"/>
    <n v="69800000644"/>
    <n v="698"/>
    <d v="2022-05-06T00:00:00"/>
    <n v="-1881441"/>
    <n v="7177"/>
    <x v="114"/>
    <m/>
    <n v="1"/>
    <e v="#N/A"/>
    <n v="0"/>
    <e v="#N/A"/>
    <n v="1881441"/>
    <s v="SIN CONCILIAR"/>
    <n v="21"/>
    <n v="1"/>
    <n v="19"/>
    <x v="109"/>
  </r>
  <r>
    <s v="0644"/>
    <n v="-1284980"/>
    <x v="0"/>
    <s v="0644-1284980EGRESO"/>
    <s v="0644-1284980EGRESO1"/>
    <x v="10"/>
    <n v="69800000644"/>
    <n v="698"/>
    <d v="2022-05-06T00:00:00"/>
    <n v="-1284980"/>
    <n v="7177"/>
    <x v="115"/>
    <m/>
    <n v="1"/>
    <e v="#N/A"/>
    <n v="0"/>
    <e v="#N/A"/>
    <n v="1284980"/>
    <s v="SIN CONCILIAR"/>
    <n v="21"/>
    <n v="1"/>
    <n v="19"/>
    <x v="110"/>
  </r>
  <r>
    <s v="0644"/>
    <n v="-2726007"/>
    <x v="0"/>
    <s v="0644-2726007EGRESO"/>
    <s v="0644-2726007EGRESO1"/>
    <x v="0"/>
    <n v="69800000644"/>
    <n v="698"/>
    <d v="2022-05-02T00:00:00"/>
    <n v="-2726007"/>
    <n v="7160"/>
    <x v="116"/>
    <m/>
    <n v="1"/>
    <e v="#N/A"/>
    <n v="0"/>
    <e v="#N/A"/>
    <n v="2726007"/>
    <s v="SIN CONCILIAR"/>
    <n v="25"/>
    <n v="1"/>
    <n v="19"/>
    <x v="111"/>
  </r>
  <r>
    <s v="0644"/>
    <n v="-2707960"/>
    <x v="0"/>
    <s v="0644-2707960EGRESO"/>
    <s v="0644-2707960EGRESO1"/>
    <x v="0"/>
    <n v="69800000644"/>
    <n v="698"/>
    <d v="2022-05-20T00:00:00"/>
    <n v="-2707960"/>
    <n v="7160"/>
    <x v="117"/>
    <m/>
    <n v="1"/>
    <d v="2022-05-20T00:00:00"/>
    <n v="-2707960"/>
    <s v="CB423"/>
    <n v="0"/>
    <s v="OK CONCILIADO"/>
    <s v="ok"/>
    <n v="1"/>
    <n v="21"/>
    <x v="112"/>
  </r>
  <r>
    <s v="0644"/>
    <n v="-2519022"/>
    <x v="0"/>
    <s v="0644-2519022EGRESO"/>
    <s v="0644-2519022EGRESO1"/>
    <x v="0"/>
    <n v="69800000644"/>
    <n v="698"/>
    <d v="2022-05-06T00:00:00"/>
    <n v="-2519022"/>
    <n v="7160"/>
    <x v="118"/>
    <m/>
    <n v="1"/>
    <d v="2022-05-05T00:00:00"/>
    <n v="-2519022"/>
    <s v="CB285"/>
    <n v="0"/>
    <s v="OK CONCILIADO"/>
    <s v="ok"/>
    <n v="1"/>
    <n v="19"/>
    <x v="113"/>
  </r>
  <r>
    <s v="0644"/>
    <n v="-2488053"/>
    <x v="0"/>
    <s v="0644-2488053EGRESO"/>
    <s v="0644-2488053EGRESO1"/>
    <x v="0"/>
    <n v="69800000644"/>
    <n v="698"/>
    <d v="2022-05-20T00:00:00"/>
    <n v="-2488053"/>
    <n v="7160"/>
    <x v="119"/>
    <m/>
    <n v="1"/>
    <d v="2022-05-19T00:00:00"/>
    <n v="-2488053"/>
    <s v="CB403"/>
    <n v="0"/>
    <s v="OK CONCILIADO"/>
    <s v="ok"/>
    <n v="1"/>
    <n v="21"/>
    <x v="43"/>
  </r>
  <r>
    <s v="0644"/>
    <n v="-1004958"/>
    <x v="0"/>
    <s v="0644-1004958EGRESO"/>
    <s v="0644-1004958EGRESO1"/>
    <x v="10"/>
    <n v="69800000644"/>
    <n v="698"/>
    <d v="2022-05-06T00:00:00"/>
    <n v="-1004958"/>
    <n v="7177"/>
    <x v="120"/>
    <m/>
    <n v="1"/>
    <e v="#N/A"/>
    <n v="0"/>
    <e v="#N/A"/>
    <n v="1004958"/>
    <s v="SIN CONCILIAR"/>
    <n v="21"/>
    <n v="1"/>
    <n v="19"/>
    <x v="114"/>
  </r>
  <r>
    <s v="0644"/>
    <n v="-700000"/>
    <x v="0"/>
    <s v="0644-700000EGRESO"/>
    <s v="0644-700000EGRESO1"/>
    <x v="10"/>
    <n v="69800000644"/>
    <n v="698"/>
    <d v="2022-05-06T00:00:00"/>
    <n v="-700000"/>
    <n v="7177"/>
    <x v="121"/>
    <m/>
    <n v="1"/>
    <d v="2022-05-05T00:00:00"/>
    <n v="-700000"/>
    <s v="CB296"/>
    <n v="0"/>
    <s v="OK CONCILIADO"/>
    <s v="ok"/>
    <n v="1"/>
    <n v="19"/>
    <x v="115"/>
  </r>
  <r>
    <s v="0644"/>
    <n v="-2400000"/>
    <x v="0"/>
    <s v="0644-2400000EGRESO"/>
    <s v="0644-2400000EGRESO1"/>
    <x v="0"/>
    <n v="69800000644"/>
    <n v="698"/>
    <d v="2022-05-06T00:00:00"/>
    <n v="-2400000"/>
    <n v="7160"/>
    <x v="122"/>
    <m/>
    <n v="1"/>
    <d v="2022-05-05T00:00:00"/>
    <n v="-2400000"/>
    <s v="CB289"/>
    <n v="0"/>
    <s v="OK CONCILIADO"/>
    <s v="ok"/>
    <n v="1"/>
    <n v="19"/>
    <x v="116"/>
  </r>
  <r>
    <s v="0644"/>
    <n v="-2388350"/>
    <x v="0"/>
    <s v="0644-2388350EGRESO"/>
    <s v="0644-2388350EGRESO1"/>
    <x v="0"/>
    <n v="69800000644"/>
    <n v="698"/>
    <d v="2022-05-05T00:00:00"/>
    <n v="-2388350"/>
    <n v="7711"/>
    <x v="123"/>
    <m/>
    <n v="1"/>
    <d v="2022-05-05T00:00:00"/>
    <n v="-2388350"/>
    <s v="CB279"/>
    <n v="0"/>
    <s v="OK CONCILIADO"/>
    <s v="ok"/>
    <n v="1"/>
    <n v="19"/>
    <x v="117"/>
  </r>
  <r>
    <s v="0644"/>
    <n v="-2351809"/>
    <x v="0"/>
    <s v="0644-2351809EGRESO"/>
    <s v="0644-2351809EGRESO1"/>
    <x v="2"/>
    <n v="69800000644"/>
    <n v="698"/>
    <d v="2022-05-12T00:00:00"/>
    <n v="-2351809"/>
    <n v="7160"/>
    <x v="63"/>
    <m/>
    <n v="1"/>
    <d v="2022-05-11T00:00:00"/>
    <n v="-2351809"/>
    <s v="CB329"/>
    <n v="0"/>
    <s v="OK CONCILIADO"/>
    <s v="ok"/>
    <n v="1"/>
    <n v="20"/>
    <x v="60"/>
  </r>
  <r>
    <s v="0644"/>
    <n v="-539589"/>
    <x v="0"/>
    <s v="0644-539589EGRESO"/>
    <s v="0644-539589EGRESO1"/>
    <x v="10"/>
    <n v="69800000644"/>
    <n v="698"/>
    <d v="2022-05-06T00:00:00"/>
    <n v="-539589"/>
    <n v="7177"/>
    <x v="124"/>
    <m/>
    <n v="1"/>
    <e v="#N/A"/>
    <n v="0"/>
    <e v="#N/A"/>
    <n v="539589"/>
    <s v="SIN CONCILIAR"/>
    <n v="21"/>
    <n v="1"/>
    <n v="19"/>
    <x v="118"/>
  </r>
  <r>
    <s v="0644"/>
    <n v="-2123376"/>
    <x v="0"/>
    <s v="0644-2123376EGRESO"/>
    <s v="0644-2123376EGRESO1"/>
    <x v="10"/>
    <n v="69800000644"/>
    <n v="698"/>
    <d v="2022-05-07T00:00:00"/>
    <n v="-2123376"/>
    <n v="7177"/>
    <x v="125"/>
    <m/>
    <n v="1"/>
    <e v="#N/A"/>
    <n v="0"/>
    <e v="#N/A"/>
    <n v="2123376"/>
    <s v="SIN CONCILIAR"/>
    <n v="20"/>
    <n v="1"/>
    <n v="19"/>
    <x v="119"/>
  </r>
  <r>
    <s v="0644"/>
    <n v="-2235066"/>
    <x v="0"/>
    <s v="0644-2235066EGRESO"/>
    <s v="0644-2235066EGRESO1"/>
    <x v="0"/>
    <n v="69800000644"/>
    <n v="698"/>
    <d v="2022-05-20T00:00:00"/>
    <n v="-2235066"/>
    <n v="7160"/>
    <x v="126"/>
    <m/>
    <n v="1"/>
    <d v="2022-05-19T00:00:00"/>
    <n v="-2235066"/>
    <s v="CB412"/>
    <n v="0"/>
    <s v="OK CONCILIADO"/>
    <s v="ok"/>
    <n v="1"/>
    <n v="21"/>
    <x v="120"/>
  </r>
  <r>
    <s v="0644"/>
    <n v="-2171783"/>
    <x v="0"/>
    <s v="0644-2171783EGRESO"/>
    <s v="0644-2171783EGRESO1"/>
    <x v="0"/>
    <n v="69800000644"/>
    <n v="698"/>
    <d v="2022-05-09T00:00:00"/>
    <n v="-2171783"/>
    <n v="7160"/>
    <x v="127"/>
    <m/>
    <n v="1"/>
    <d v="2022-05-06T00:00:00"/>
    <n v="-2171783"/>
    <s v="CB314"/>
    <n v="0"/>
    <s v="OK CONCILIADO"/>
    <s v="ok"/>
    <n v="1"/>
    <n v="20"/>
    <x v="121"/>
  </r>
  <r>
    <s v="0644"/>
    <n v="-1216978"/>
    <x v="0"/>
    <s v="0644-1216978EGRESO"/>
    <s v="0644-1216978EGRESO1"/>
    <x v="10"/>
    <n v="69800000644"/>
    <n v="698"/>
    <d v="2022-05-07T00:00:00"/>
    <n v="-1216978"/>
    <n v="7177"/>
    <x v="128"/>
    <m/>
    <n v="1"/>
    <e v="#N/A"/>
    <n v="0"/>
    <e v="#N/A"/>
    <n v="1216978"/>
    <s v="SIN CONCILIAR"/>
    <n v="20"/>
    <n v="1"/>
    <n v="19"/>
    <x v="122"/>
  </r>
  <r>
    <s v="0644"/>
    <n v="-1177563"/>
    <x v="0"/>
    <s v="0644-1177563EGRESO"/>
    <s v="0644-1177563EGRESO1"/>
    <x v="10"/>
    <n v="69800000644"/>
    <n v="698"/>
    <d v="2022-05-07T00:00:00"/>
    <n v="-1177563"/>
    <n v="7177"/>
    <x v="125"/>
    <m/>
    <n v="1"/>
    <d v="2022-05-06T00:00:00"/>
    <n v="-1177563"/>
    <s v="CB321"/>
    <n v="0"/>
    <s v="OK CONCILIADO"/>
    <s v="ok"/>
    <n v="1"/>
    <n v="19"/>
    <x v="119"/>
  </r>
  <r>
    <s v="0644"/>
    <n v="-2070000"/>
    <x v="0"/>
    <s v="0644-2070000EGRESO"/>
    <s v="0644-2070000EGRESO1"/>
    <x v="0"/>
    <n v="69800000644"/>
    <n v="698"/>
    <d v="2022-05-20T00:00:00"/>
    <n v="-2070000"/>
    <n v="7160"/>
    <x v="95"/>
    <m/>
    <n v="1"/>
    <d v="2022-05-19T00:00:00"/>
    <n v="-2070000"/>
    <s v="CB405"/>
    <n v="0"/>
    <s v="OK CONCILIADO"/>
    <s v="ok"/>
    <n v="1"/>
    <n v="21"/>
    <x v="90"/>
  </r>
  <r>
    <s v="0644"/>
    <n v="-694614"/>
    <x v="0"/>
    <s v="0644-694614EGRESO"/>
    <s v="0644-694614EGRESO1"/>
    <x v="10"/>
    <n v="69800000644"/>
    <n v="698"/>
    <d v="2022-05-07T00:00:00"/>
    <n v="-694614"/>
    <n v="7177"/>
    <x v="129"/>
    <m/>
    <n v="1"/>
    <e v="#N/A"/>
    <n v="0"/>
    <e v="#N/A"/>
    <n v="694614"/>
    <s v="SIN CONCILIAR"/>
    <n v="20"/>
    <n v="1"/>
    <n v="19"/>
    <x v="123"/>
  </r>
  <r>
    <s v="0644"/>
    <n v="-584212"/>
    <x v="0"/>
    <s v="0644-584212EGRESO"/>
    <s v="0644-584212EGRESO1"/>
    <x v="10"/>
    <n v="69800000644"/>
    <n v="698"/>
    <d v="2022-05-07T00:00:00"/>
    <n v="-584212"/>
    <n v="7177"/>
    <x v="130"/>
    <m/>
    <n v="1"/>
    <e v="#N/A"/>
    <n v="0"/>
    <e v="#N/A"/>
    <n v="584212"/>
    <s v="SIN CONCILIAR"/>
    <n v="20"/>
    <n v="1"/>
    <n v="19"/>
    <x v="119"/>
  </r>
  <r>
    <s v="0644"/>
    <n v="-2000000"/>
    <x v="0"/>
    <s v="0644-2000000EGRESO"/>
    <s v="0644-2000000EGRESO1"/>
    <x v="0"/>
    <n v="69800000644"/>
    <n v="698"/>
    <d v="2022-05-02T00:00:00"/>
    <n v="-2000000"/>
    <n v="7160"/>
    <x v="98"/>
    <m/>
    <n v="1"/>
    <d v="2022-05-05T00:00:00"/>
    <n v="-2000000"/>
    <s v="CB307"/>
    <n v="0"/>
    <s v="OK CONCILIADO"/>
    <s v="ok"/>
    <n v="1"/>
    <n v="19"/>
    <x v="93"/>
  </r>
  <r>
    <s v="0644"/>
    <n v="-2000000"/>
    <x v="0"/>
    <s v="0644-2000000EGRESO"/>
    <s v="0644-2000000EGRESO2"/>
    <x v="13"/>
    <n v="69800000644"/>
    <n v="698"/>
    <d v="2022-05-05T00:00:00"/>
    <n v="-2000000"/>
    <n v="7655"/>
    <x v="131"/>
    <m/>
    <n v="1"/>
    <e v="#N/A"/>
    <n v="0"/>
    <e v="#N/A"/>
    <n v="2000000"/>
    <s v="SIN CONCILIAR"/>
    <n v="22"/>
    <n v="1"/>
    <n v="19"/>
    <x v="124"/>
  </r>
  <r>
    <s v="0644"/>
    <n v="-375581"/>
    <x v="0"/>
    <s v="0644-375581EGRESO"/>
    <s v="0644-375581EGRESO1"/>
    <x v="10"/>
    <n v="69800000644"/>
    <n v="698"/>
    <d v="2022-05-07T00:00:00"/>
    <n v="-375581"/>
    <n v="7177"/>
    <x v="132"/>
    <m/>
    <n v="1"/>
    <e v="#N/A"/>
    <n v="0"/>
    <e v="#N/A"/>
    <n v="375581"/>
    <s v="SIN CONCILIAR"/>
    <n v="20"/>
    <n v="1"/>
    <n v="19"/>
    <x v="125"/>
  </r>
  <r>
    <s v="0644"/>
    <n v="-292577"/>
    <x v="0"/>
    <s v="0644-292577EGRESO"/>
    <s v="0644-292577EGRESO1"/>
    <x v="10"/>
    <n v="69800000644"/>
    <n v="698"/>
    <d v="2022-05-07T00:00:00"/>
    <n v="-292577"/>
    <n v="7177"/>
    <x v="133"/>
    <m/>
    <n v="1"/>
    <e v="#N/A"/>
    <n v="0"/>
    <e v="#N/A"/>
    <n v="292577"/>
    <s v="SIN CONCILIAR"/>
    <n v="20"/>
    <n v="1"/>
    <n v="19"/>
    <x v="126"/>
  </r>
  <r>
    <s v="0644"/>
    <n v="-1961732"/>
    <x v="0"/>
    <s v="0644-1961732EGRESO"/>
    <s v="0644-1961732EGRESO1"/>
    <x v="4"/>
    <n v="69800000644"/>
    <n v="698"/>
    <d v="2022-05-20T00:00:00"/>
    <n v="-1961732"/>
    <n v="7160"/>
    <x v="134"/>
    <m/>
    <n v="1"/>
    <d v="2022-05-20T00:00:00"/>
    <n v="-1961732"/>
    <s v="CB442"/>
    <n v="0"/>
    <s v="OK CONCILIADO"/>
    <s v="ok"/>
    <n v="1"/>
    <n v="21"/>
    <x v="127"/>
  </r>
  <r>
    <s v="0644"/>
    <n v="-62290"/>
    <x v="0"/>
    <s v="0644-62290EGRESO"/>
    <s v="0644-62290EGRESO1"/>
    <x v="10"/>
    <n v="69800000644"/>
    <n v="698"/>
    <d v="2022-05-07T00:00:00"/>
    <n v="-62290"/>
    <n v="7177"/>
    <x v="135"/>
    <m/>
    <n v="1"/>
    <e v="#N/A"/>
    <n v="0"/>
    <e v="#N/A"/>
    <n v="62290"/>
    <s v="SIN CONCILIAR"/>
    <n v="20"/>
    <n v="1"/>
    <n v="19"/>
    <x v="128"/>
  </r>
  <r>
    <s v="0644"/>
    <n v="-46229"/>
    <x v="0"/>
    <s v="0644-46229EGRESO"/>
    <s v="0644-46229EGRESO1"/>
    <x v="10"/>
    <n v="69800000644"/>
    <n v="698"/>
    <d v="2022-05-07T00:00:00"/>
    <n v="-46229"/>
    <n v="7177"/>
    <x v="136"/>
    <m/>
    <n v="1"/>
    <e v="#N/A"/>
    <n v="0"/>
    <e v="#N/A"/>
    <n v="46229"/>
    <s v="SIN CONCILIAR"/>
    <n v="20"/>
    <n v="1"/>
    <n v="19"/>
    <x v="129"/>
  </r>
  <r>
    <s v="0644"/>
    <n v="-2041529"/>
    <x v="0"/>
    <s v="0644-2041529EGRESO"/>
    <s v="0644-2041529EGRESO1"/>
    <x v="10"/>
    <n v="69800000644"/>
    <n v="698"/>
    <d v="2022-05-09T00:00:00"/>
    <n v="-2041529"/>
    <n v="7177"/>
    <x v="137"/>
    <m/>
    <n v="1"/>
    <e v="#N/A"/>
    <n v="0"/>
    <e v="#N/A"/>
    <n v="2041529"/>
    <s v="SIN CONCILIAR"/>
    <n v="18"/>
    <n v="1"/>
    <n v="20"/>
    <x v="130"/>
  </r>
  <r>
    <s v="0644"/>
    <n v="-1973705"/>
    <x v="0"/>
    <s v="0644-1973705EGRESO"/>
    <s v="0644-1973705EGRESO1"/>
    <x v="10"/>
    <n v="69800000644"/>
    <n v="698"/>
    <d v="2022-05-09T00:00:00"/>
    <n v="-1973705"/>
    <n v="7177"/>
    <x v="138"/>
    <m/>
    <n v="1"/>
    <e v="#N/A"/>
    <n v="0"/>
    <e v="#N/A"/>
    <n v="1973705"/>
    <s v="SIN CONCILIAR"/>
    <n v="18"/>
    <n v="1"/>
    <n v="20"/>
    <x v="131"/>
  </r>
  <r>
    <s v="0644"/>
    <n v="-1902070"/>
    <x v="0"/>
    <s v="0644-1902070EGRESO"/>
    <s v="0644-1902070EGRESO1"/>
    <x v="10"/>
    <n v="69800000644"/>
    <n v="698"/>
    <d v="2022-05-09T00:00:00"/>
    <n v="-1902070"/>
    <n v="7177"/>
    <x v="139"/>
    <m/>
    <n v="1"/>
    <e v="#N/A"/>
    <n v="0"/>
    <e v="#N/A"/>
    <n v="1902070"/>
    <s v="SIN CONCILIAR"/>
    <n v="18"/>
    <n v="1"/>
    <n v="20"/>
    <x v="132"/>
  </r>
  <r>
    <s v="0644"/>
    <n v="-1800004"/>
    <x v="0"/>
    <s v="0644-1800004EGRESO"/>
    <s v="0644-1800004EGRESO1"/>
    <x v="0"/>
    <n v="69800000644"/>
    <n v="698"/>
    <d v="2022-05-03T00:00:00"/>
    <n v="-1800004"/>
    <n v="7160"/>
    <x v="140"/>
    <m/>
    <n v="1"/>
    <d v="2022-05-11T00:00:00"/>
    <n v="-1800004"/>
    <s v="CB331"/>
    <n v="0"/>
    <s v="OK CONCILIADO"/>
    <s v="ok"/>
    <n v="1"/>
    <n v="19"/>
    <x v="133"/>
  </r>
  <r>
    <s v="0644"/>
    <n v="-1849163"/>
    <x v="0"/>
    <s v="0644-1849163EGRESO"/>
    <s v="0644-1849163EGRESO1"/>
    <x v="10"/>
    <n v="69800000644"/>
    <n v="698"/>
    <d v="2022-05-09T00:00:00"/>
    <n v="-1849163"/>
    <n v="7177"/>
    <x v="141"/>
    <m/>
    <n v="1"/>
    <e v="#N/A"/>
    <n v="0"/>
    <e v="#N/A"/>
    <n v="1849163"/>
    <s v="SIN CONCILIAR"/>
    <n v="18"/>
    <n v="1"/>
    <n v="20"/>
    <x v="134"/>
  </r>
  <r>
    <s v="0644"/>
    <n v="-1597830"/>
    <x v="0"/>
    <s v="0644-1597830EGRESO"/>
    <s v="0644-1597830EGRESO1"/>
    <x v="11"/>
    <n v="69800000644"/>
    <n v="698"/>
    <d v="2022-05-03T00:00:00"/>
    <n v="-1597830"/>
    <n v="7493"/>
    <x v="142"/>
    <m/>
    <n v="1"/>
    <d v="2022-05-12T00:00:00"/>
    <n v="-1597830"/>
    <s v="CB351"/>
    <n v="0"/>
    <s v="OK CONCILIADO"/>
    <s v="ok"/>
    <n v="1"/>
    <n v="19"/>
    <x v="135"/>
  </r>
  <r>
    <s v="0644"/>
    <n v="-1566934"/>
    <x v="0"/>
    <s v="0644-1566934EGRESO"/>
    <s v="0644-1566934EGRESO1"/>
    <x v="4"/>
    <n v="69800000644"/>
    <n v="698"/>
    <d v="2022-05-20T00:00:00"/>
    <n v="-1566934"/>
    <n v="7160"/>
    <x v="143"/>
    <m/>
    <n v="1"/>
    <d v="2022-05-20T00:00:00"/>
    <n v="-1566934"/>
    <s v="CB429"/>
    <n v="0"/>
    <s v="OK CONCILIADO"/>
    <s v="ok"/>
    <n v="1"/>
    <n v="21"/>
    <x v="136"/>
  </r>
  <r>
    <s v="0644"/>
    <n v="-1564350.1"/>
    <x v="0"/>
    <s v="0644-1564350,1EGRESO"/>
    <s v="0644-1564350,1EGRESO1"/>
    <x v="12"/>
    <n v="69800000644"/>
    <n v="698"/>
    <d v="2022-05-06T00:00:00"/>
    <n v="-1564350.1"/>
    <n v="3339"/>
    <x v="61"/>
    <m/>
    <n v="1"/>
    <e v="#N/A"/>
    <n v="0"/>
    <e v="#N/A"/>
    <n v="1564350.1"/>
    <s v="SIN CONCILIAR"/>
    <n v="21"/>
    <n v="1"/>
    <n v="19"/>
    <x v="58"/>
  </r>
  <r>
    <s v="0644"/>
    <n v="-1500000"/>
    <x v="0"/>
    <s v="0644-1500000EGRESO"/>
    <s v="0644-1500000EGRESO1"/>
    <x v="0"/>
    <n v="69800000644"/>
    <n v="698"/>
    <d v="2022-05-20T00:00:00"/>
    <n v="-1500000"/>
    <n v="7160"/>
    <x v="144"/>
    <m/>
    <n v="1"/>
    <d v="2022-05-20T00:00:00"/>
    <n v="-1500000"/>
    <s v="CB449"/>
    <n v="0"/>
    <s v="OK CONCILIADO"/>
    <s v="ok"/>
    <n v="1"/>
    <n v="21"/>
    <x v="137"/>
  </r>
  <r>
    <s v="0644"/>
    <n v="-1486287"/>
    <x v="0"/>
    <s v="0644-1486287EGRESO"/>
    <s v="0644-1486287EGRESO1"/>
    <x v="0"/>
    <n v="69800000644"/>
    <n v="698"/>
    <d v="2022-05-02T00:00:00"/>
    <n v="-1486287"/>
    <n v="7160"/>
    <x v="145"/>
    <m/>
    <n v="1"/>
    <e v="#N/A"/>
    <n v="0"/>
    <e v="#N/A"/>
    <n v="1486287"/>
    <s v="SIN CONCILIAR"/>
    <n v="25"/>
    <n v="1"/>
    <n v="19"/>
    <x v="138"/>
  </r>
  <r>
    <s v="0644"/>
    <n v="-1619996"/>
    <x v="0"/>
    <s v="0644-1619996EGRESO"/>
    <s v="0644-1619996EGRESO1"/>
    <x v="10"/>
    <n v="69800000644"/>
    <n v="698"/>
    <d v="2022-05-09T00:00:00"/>
    <n v="-1619996"/>
    <n v="7177"/>
    <x v="146"/>
    <m/>
    <n v="1"/>
    <e v="#N/A"/>
    <n v="0"/>
    <e v="#N/A"/>
    <n v="1619996"/>
    <s v="SIN CONCILIAR"/>
    <n v="18"/>
    <n v="1"/>
    <n v="20"/>
    <x v="139"/>
  </r>
  <r>
    <s v="0644"/>
    <n v="-1433010"/>
    <x v="0"/>
    <s v="0644-1433010EGRESO"/>
    <s v="0644-1433010EGRESO1"/>
    <x v="0"/>
    <n v="69800000644"/>
    <n v="698"/>
    <d v="2022-05-20T00:00:00"/>
    <n v="-1433010"/>
    <n v="7160"/>
    <x v="147"/>
    <m/>
    <n v="1"/>
    <d v="2022-05-19T00:00:00"/>
    <n v="-1433010"/>
    <s v="CB393"/>
    <n v="0"/>
    <s v="OK CONCILIADO"/>
    <s v="ok"/>
    <n v="1"/>
    <n v="21"/>
    <x v="140"/>
  </r>
  <r>
    <s v="0644"/>
    <n v="-1424544"/>
    <x v="0"/>
    <s v="0644-1424544EGRESO"/>
    <s v="0644-1424544EGRESO1"/>
    <x v="0"/>
    <n v="69800000644"/>
    <n v="698"/>
    <d v="2022-05-20T00:00:00"/>
    <n v="-1424544"/>
    <n v="7160"/>
    <x v="148"/>
    <m/>
    <n v="1"/>
    <d v="2022-05-20T00:00:00"/>
    <n v="-1424544"/>
    <s v="CB444"/>
    <n v="0"/>
    <s v="OK CONCILIADO"/>
    <s v="ok"/>
    <n v="1"/>
    <n v="21"/>
    <x v="137"/>
  </r>
  <r>
    <s v="0644"/>
    <n v="-250000"/>
    <x v="0"/>
    <s v="0644-250000EGRESO"/>
    <s v="0644-250000EGRESO1"/>
    <x v="10"/>
    <n v="69800000644"/>
    <n v="698"/>
    <d v="2022-05-11T00:00:00"/>
    <n v="-250000"/>
    <n v="7177"/>
    <x v="149"/>
    <m/>
    <n v="1"/>
    <d v="2022-05-10T00:00:00"/>
    <n v="-250000"/>
    <s v="CB326"/>
    <n v="0"/>
    <s v="OK CONCILIADO"/>
    <s v="ok"/>
    <n v="1"/>
    <n v="20"/>
    <x v="141"/>
  </r>
  <r>
    <s v="0644"/>
    <n v="-4752477"/>
    <x v="0"/>
    <s v="0644-4752477EGRESO"/>
    <s v="0644-4752477EGRESO1"/>
    <x v="10"/>
    <n v="69800000644"/>
    <n v="698"/>
    <d v="2022-05-20T00:00:00"/>
    <n v="-4752477"/>
    <n v="7177"/>
    <x v="150"/>
    <m/>
    <n v="1"/>
    <e v="#N/A"/>
    <n v="0"/>
    <e v="#N/A"/>
    <n v="4752477"/>
    <s v="SIN CONCILIAR"/>
    <n v="7"/>
    <n v="1"/>
    <n v="21"/>
    <x v="142"/>
  </r>
  <r>
    <s v="0644"/>
    <n v="-1353487"/>
    <x v="0"/>
    <s v="0644-1353487EGRESO"/>
    <s v="0644-1353487EGRESO1"/>
    <x v="0"/>
    <n v="69800000644"/>
    <n v="698"/>
    <d v="2022-05-20T00:00:00"/>
    <n v="-1353487"/>
    <n v="7160"/>
    <x v="151"/>
    <m/>
    <n v="1"/>
    <d v="2022-05-19T00:00:00"/>
    <n v="-1353487"/>
    <s v="CB391"/>
    <n v="0"/>
    <s v="OK CONCILIADO"/>
    <s v="ok"/>
    <n v="1"/>
    <n v="21"/>
    <x v="143"/>
  </r>
  <r>
    <s v="0644"/>
    <n v="-1315859"/>
    <x v="0"/>
    <s v="0644-1315859EGRESO"/>
    <s v="0644-1315859EGRESO1"/>
    <x v="11"/>
    <n v="69800000644"/>
    <n v="698"/>
    <d v="2022-05-19T00:00:00"/>
    <n v="-1315859"/>
    <n v="7493"/>
    <x v="152"/>
    <m/>
    <n v="1"/>
    <d v="2022-05-24T00:00:00"/>
    <n v="-1315859"/>
    <s v="CB471"/>
    <n v="0"/>
    <s v="OK CONCILIADO"/>
    <s v="ok"/>
    <n v="1"/>
    <n v="21"/>
    <x v="144"/>
  </r>
  <r>
    <s v="0644"/>
    <n v="-1311929"/>
    <x v="0"/>
    <s v="0644-1311929EGRESO"/>
    <s v="0644-1311929EGRESO1"/>
    <x v="0"/>
    <n v="69800000644"/>
    <n v="698"/>
    <d v="2022-05-20T00:00:00"/>
    <n v="-1311929"/>
    <n v="7160"/>
    <x v="153"/>
    <m/>
    <n v="1"/>
    <d v="2022-05-20T00:00:00"/>
    <n v="-1311929"/>
    <s v="CB450"/>
    <n v="0"/>
    <s v="OK CONCILIADO"/>
    <s v="ok"/>
    <n v="1"/>
    <n v="21"/>
    <x v="145"/>
  </r>
  <r>
    <s v="0644"/>
    <n v="-4018980"/>
    <x v="0"/>
    <s v="0644-4018980EGRESO"/>
    <s v="0644-4018980EGRESO1"/>
    <x v="10"/>
    <n v="69800000644"/>
    <n v="698"/>
    <d v="2022-05-20T00:00:00"/>
    <n v="-4018980"/>
    <n v="7177"/>
    <x v="154"/>
    <m/>
    <n v="1"/>
    <e v="#N/A"/>
    <n v="0"/>
    <e v="#N/A"/>
    <n v="4018980"/>
    <s v="SIN CONCILIAR"/>
    <n v="7"/>
    <n v="1"/>
    <n v="21"/>
    <x v="146"/>
  </r>
  <r>
    <s v="0644"/>
    <n v="-1269356"/>
    <x v="0"/>
    <s v="0644-1269356EGRESO"/>
    <s v="0644-1269356EGRESO1"/>
    <x v="0"/>
    <n v="69800000644"/>
    <n v="698"/>
    <d v="2022-05-09T00:00:00"/>
    <n v="-1269356"/>
    <n v="7160"/>
    <x v="83"/>
    <m/>
    <n v="1"/>
    <d v="2022-05-06T00:00:00"/>
    <n v="-1269356"/>
    <s v="CB313"/>
    <n v="0"/>
    <s v="OK CONCILIADO"/>
    <s v="ok"/>
    <n v="1"/>
    <n v="20"/>
    <x v="78"/>
  </r>
  <r>
    <s v="0644"/>
    <n v="-1242509"/>
    <x v="0"/>
    <s v="0644-1242509EGRESO"/>
    <s v="0644-1242509EGRESO1"/>
    <x v="0"/>
    <n v="69800000644"/>
    <n v="698"/>
    <d v="2022-05-06T00:00:00"/>
    <n v="-1242509"/>
    <n v="7160"/>
    <x v="155"/>
    <m/>
    <n v="1"/>
    <d v="2022-05-05T00:00:00"/>
    <n v="-1242509"/>
    <s v="CB283"/>
    <n v="0"/>
    <s v="OK CONCILIADO"/>
    <s v="ok"/>
    <n v="1"/>
    <n v="19"/>
    <x v="147"/>
  </r>
  <r>
    <s v="0644"/>
    <n v="-1233838"/>
    <x v="0"/>
    <s v="0644-1233838EGRESO"/>
    <s v="0644-1233838EGRESO1"/>
    <x v="0"/>
    <n v="69800000644"/>
    <n v="698"/>
    <d v="2022-05-20T00:00:00"/>
    <n v="-1233838"/>
    <n v="7160"/>
    <x v="156"/>
    <m/>
    <n v="1"/>
    <d v="2022-05-19T00:00:00"/>
    <n v="-1233838"/>
    <s v="CB410"/>
    <n v="0"/>
    <s v="OK CONCILIADO"/>
    <s v="ok"/>
    <n v="1"/>
    <n v="21"/>
    <x v="59"/>
  </r>
  <r>
    <s v="0644"/>
    <n v="-2941021"/>
    <x v="0"/>
    <s v="0644-2941021EGRESO"/>
    <s v="0644-2941021EGRESO1"/>
    <x v="10"/>
    <n v="69800000644"/>
    <n v="698"/>
    <d v="2022-05-20T00:00:00"/>
    <n v="-2941021"/>
    <n v="7177"/>
    <x v="157"/>
    <m/>
    <n v="1"/>
    <e v="#N/A"/>
    <n v="0"/>
    <e v="#N/A"/>
    <n v="2941021"/>
    <s v="SIN CONCILIAR"/>
    <n v="7"/>
    <n v="1"/>
    <n v="21"/>
    <x v="148"/>
  </r>
  <r>
    <s v="0644"/>
    <n v="-2797712"/>
    <x v="0"/>
    <s v="0644-2797712EGRESO"/>
    <s v="0644-2797712EGRESO1"/>
    <x v="10"/>
    <n v="69800000644"/>
    <n v="698"/>
    <d v="2022-05-20T00:00:00"/>
    <n v="-2797712"/>
    <n v="7177"/>
    <x v="158"/>
    <m/>
    <n v="1"/>
    <e v="#N/A"/>
    <n v="0"/>
    <e v="#N/A"/>
    <n v="2797712"/>
    <s v="SIN CONCILIAR"/>
    <n v="7"/>
    <n v="1"/>
    <n v="21"/>
    <x v="149"/>
  </r>
  <r>
    <s v="0644"/>
    <n v="-1148103"/>
    <x v="0"/>
    <s v="0644-1148103EGRESO"/>
    <s v="0644-1148103EGRESO1"/>
    <x v="0"/>
    <n v="69800000644"/>
    <n v="698"/>
    <d v="2022-05-20T00:00:00"/>
    <n v="-1148103"/>
    <n v="7160"/>
    <x v="159"/>
    <m/>
    <n v="1"/>
    <d v="2022-05-20T00:00:00"/>
    <n v="-1148103"/>
    <s v="CB432"/>
    <n v="0"/>
    <s v="OK CONCILIADO"/>
    <s v="ok"/>
    <n v="1"/>
    <n v="21"/>
    <x v="150"/>
  </r>
  <r>
    <s v="0644"/>
    <n v="-2753492"/>
    <x v="0"/>
    <s v="0644-2753492EGRESO"/>
    <s v="0644-2753492EGRESO1"/>
    <x v="10"/>
    <n v="69800000644"/>
    <n v="698"/>
    <d v="2022-05-20T00:00:00"/>
    <n v="-2753492"/>
    <n v="7177"/>
    <x v="160"/>
    <m/>
    <n v="1"/>
    <e v="#N/A"/>
    <n v="0"/>
    <e v="#N/A"/>
    <n v="2753492"/>
    <s v="SIN CONCILIAR"/>
    <n v="7"/>
    <n v="1"/>
    <n v="21"/>
    <x v="151"/>
  </r>
  <r>
    <s v="0644"/>
    <n v="-1137829"/>
    <x v="0"/>
    <s v="0644-1137829EGRESO"/>
    <s v="0644-1137829EGRESO1"/>
    <x v="0"/>
    <n v="69800000644"/>
    <n v="698"/>
    <d v="2022-05-06T00:00:00"/>
    <n v="-1137829"/>
    <n v="7160"/>
    <x v="161"/>
    <m/>
    <n v="1"/>
    <d v="2022-05-05T00:00:00"/>
    <n v="-1137829"/>
    <s v="CB282"/>
    <n v="0"/>
    <s v="OK CONCILIADO"/>
    <s v="ok"/>
    <n v="1"/>
    <n v="19"/>
    <x v="18"/>
  </r>
  <r>
    <s v="0644"/>
    <n v="-2426393"/>
    <x v="0"/>
    <s v="0644-2426393EGRESO"/>
    <s v="0644-2426393EGRESO1"/>
    <x v="10"/>
    <n v="69800000644"/>
    <n v="698"/>
    <d v="2022-05-20T00:00:00"/>
    <n v="-2426393"/>
    <n v="7177"/>
    <x v="162"/>
    <m/>
    <n v="1"/>
    <e v="#N/A"/>
    <n v="0"/>
    <e v="#N/A"/>
    <n v="2426393"/>
    <s v="SIN CONCILIAR"/>
    <n v="7"/>
    <n v="1"/>
    <n v="21"/>
    <x v="152"/>
  </r>
  <r>
    <s v="0644"/>
    <n v="-1110694.42"/>
    <x v="0"/>
    <s v="0644-1110694,42EGRESO"/>
    <s v="0644-1110694,42EGRESO1"/>
    <x v="12"/>
    <n v="69800000644"/>
    <n v="698"/>
    <d v="2022-05-16T00:00:00"/>
    <n v="-1110694.42"/>
    <n v="3339"/>
    <x v="61"/>
    <m/>
    <n v="1"/>
    <e v="#N/A"/>
    <n v="0"/>
    <e v="#N/A"/>
    <n v="1110694.42"/>
    <s v="SIN CONCILIAR"/>
    <n v="11"/>
    <n v="1"/>
    <n v="21"/>
    <x v="58"/>
  </r>
  <r>
    <s v="0644"/>
    <n v="-1110504"/>
    <x v="0"/>
    <s v="0644-1110504EGRESO"/>
    <s v="0644-1110504EGRESO1"/>
    <x v="4"/>
    <n v="69800000644"/>
    <n v="698"/>
    <d v="2022-05-20T00:00:00"/>
    <n v="-1110504"/>
    <n v="7177"/>
    <x v="163"/>
    <m/>
    <n v="1"/>
    <e v="#N/A"/>
    <n v="0"/>
    <e v="#N/A"/>
    <n v="1110504"/>
    <s v="SIN CONCILIAR"/>
    <n v="7"/>
    <n v="1"/>
    <n v="21"/>
    <x v="109"/>
  </r>
  <r>
    <s v="0644"/>
    <n v="-1059229.24"/>
    <x v="0"/>
    <s v="0644-1059229,24EGRESO"/>
    <s v="0644-1059229,24EGRESO1"/>
    <x v="12"/>
    <n v="69800000644"/>
    <n v="698"/>
    <d v="2022-05-11T00:00:00"/>
    <n v="-1059229.24"/>
    <n v="3339"/>
    <x v="61"/>
    <m/>
    <n v="1"/>
    <e v="#N/A"/>
    <n v="0"/>
    <e v="#N/A"/>
    <n v="1059229.24"/>
    <s v="SIN CONCILIAR"/>
    <n v="16"/>
    <n v="1"/>
    <n v="20"/>
    <x v="58"/>
  </r>
  <r>
    <s v="0644"/>
    <n v="-1023320"/>
    <x v="0"/>
    <s v="0644-1023320EGRESO"/>
    <s v="0644-1023320EGRESO1"/>
    <x v="11"/>
    <n v="69800000644"/>
    <n v="698"/>
    <d v="2022-05-03T00:00:00"/>
    <n v="-1023320"/>
    <n v="7493"/>
    <x v="142"/>
    <m/>
    <n v="1"/>
    <d v="2022-05-12T00:00:00"/>
    <n v="-1023320"/>
    <s v="CB350"/>
    <n v="0"/>
    <s v="OK CONCILIADO"/>
    <s v="ok"/>
    <n v="1"/>
    <n v="19"/>
    <x v="135"/>
  </r>
  <r>
    <s v="0644"/>
    <n v="-1012367"/>
    <x v="0"/>
    <s v="0644-1012367EGRESO"/>
    <s v="0644-1012367EGRESO1"/>
    <x v="0"/>
    <n v="69800000644"/>
    <n v="698"/>
    <d v="2022-05-06T00:00:00"/>
    <n v="-1012367"/>
    <n v="7160"/>
    <x v="164"/>
    <m/>
    <n v="1"/>
    <d v="2022-05-05T00:00:00"/>
    <n v="-1012367"/>
    <s v="CB281"/>
    <n v="0"/>
    <s v="OK CONCILIADO"/>
    <s v="ok"/>
    <n v="1"/>
    <n v="19"/>
    <x v="153"/>
  </r>
  <r>
    <s v="0644"/>
    <n v="-1971091"/>
    <x v="0"/>
    <s v="0644-1971091EGRESO"/>
    <s v="0644-1971091EGRESO1"/>
    <x v="10"/>
    <n v="69800000644"/>
    <n v="698"/>
    <d v="2022-05-20T00:00:00"/>
    <n v="-1971091"/>
    <n v="7177"/>
    <x v="165"/>
    <m/>
    <n v="1"/>
    <e v="#N/A"/>
    <n v="0"/>
    <e v="#N/A"/>
    <n v="1971091"/>
    <s v="SIN CONCILIAR"/>
    <n v="7"/>
    <n v="1"/>
    <n v="21"/>
    <x v="154"/>
  </r>
  <r>
    <s v="0644"/>
    <n v="-977620"/>
    <x v="0"/>
    <s v="0644-977620EGRESO"/>
    <s v="0644-977620EGRESO1"/>
    <x v="0"/>
    <n v="69800000644"/>
    <n v="698"/>
    <d v="2022-05-05T00:00:00"/>
    <n v="-977620"/>
    <n v="1021"/>
    <x v="70"/>
    <m/>
    <n v="1"/>
    <d v="2022-05-05T00:00:00"/>
    <n v="-977620"/>
    <s v="CB275"/>
    <n v="0"/>
    <s v="OK CONCILIADO"/>
    <s v="ok"/>
    <n v="1"/>
    <n v="19"/>
    <x v="67"/>
  </r>
  <r>
    <s v="0644"/>
    <n v="-968149"/>
    <x v="0"/>
    <s v="0644-968149EGRESO"/>
    <s v="0644-968149EGRESO1"/>
    <x v="0"/>
    <n v="69800000644"/>
    <n v="698"/>
    <d v="2022-05-20T00:00:00"/>
    <n v="-968149"/>
    <n v="7160"/>
    <x v="166"/>
    <m/>
    <n v="1"/>
    <d v="2022-05-19T00:00:00"/>
    <n v="-968149"/>
    <s v="CB420"/>
    <n v="0"/>
    <s v="OK CONCILIADO"/>
    <s v="ok"/>
    <n v="1"/>
    <n v="21"/>
    <x v="50"/>
  </r>
  <r>
    <s v="0644"/>
    <n v="-952816"/>
    <x v="0"/>
    <s v="0644-952816EGRESO"/>
    <s v="0644-952816EGRESO1"/>
    <x v="0"/>
    <n v="69800000644"/>
    <n v="698"/>
    <d v="2022-05-06T00:00:00"/>
    <n v="-952816"/>
    <n v="7160"/>
    <x v="167"/>
    <m/>
    <n v="1"/>
    <d v="2022-05-05T00:00:00"/>
    <n v="-952816"/>
    <s v="CB280"/>
    <n v="0"/>
    <s v="OK CONCILIADO"/>
    <s v="ok"/>
    <n v="1"/>
    <n v="19"/>
    <x v="155"/>
  </r>
  <r>
    <s v="0644"/>
    <n v="-832448"/>
    <x v="0"/>
    <s v="0644-832448EGRESO"/>
    <s v="0644-832448EGRESO1"/>
    <x v="4"/>
    <n v="69800000644"/>
    <n v="698"/>
    <d v="2022-05-20T00:00:00"/>
    <n v="-832448"/>
    <n v="7160"/>
    <x v="168"/>
    <m/>
    <n v="1"/>
    <d v="2022-05-19T00:00:00"/>
    <n v="-832448"/>
    <s v="CB408"/>
    <n v="0"/>
    <s v="OK CONCILIADO"/>
    <s v="ok"/>
    <n v="1"/>
    <n v="21"/>
    <x v="156"/>
  </r>
  <r>
    <s v="0644"/>
    <n v="-1815746"/>
    <x v="0"/>
    <s v="0644-1815746EGRESO"/>
    <s v="0644-1815746EGRESO1"/>
    <x v="10"/>
    <n v="69800000644"/>
    <n v="698"/>
    <d v="2022-05-20T00:00:00"/>
    <n v="-1815746"/>
    <n v="7177"/>
    <x v="169"/>
    <m/>
    <n v="1"/>
    <e v="#N/A"/>
    <n v="0"/>
    <e v="#N/A"/>
    <n v="1815746"/>
    <s v="SIN CONCILIAR"/>
    <n v="7"/>
    <n v="1"/>
    <n v="21"/>
    <x v="157"/>
  </r>
  <r>
    <s v="0644"/>
    <n v="-769531.61"/>
    <x v="0"/>
    <s v="0644-769531,61EGRESO"/>
    <s v="0644-769531,61EGRESO1"/>
    <x v="12"/>
    <n v="69800000644"/>
    <n v="698"/>
    <d v="2022-05-14T00:00:00"/>
    <n v="-769531.61"/>
    <n v="3339"/>
    <x v="61"/>
    <m/>
    <n v="1"/>
    <e v="#N/A"/>
    <n v="0"/>
    <e v="#N/A"/>
    <n v="769531.61"/>
    <s v="SIN CONCILIAR"/>
    <n v="13"/>
    <n v="1"/>
    <n v="20"/>
    <x v="58"/>
  </r>
  <r>
    <s v="0644"/>
    <n v="-743989"/>
    <x v="0"/>
    <s v="0644-743989EGRESO"/>
    <s v="0644-743989EGRESO1"/>
    <x v="14"/>
    <n v="69800000644"/>
    <n v="698"/>
    <d v="2022-05-12T00:00:00"/>
    <n v="-743989"/>
    <n v="7540"/>
    <x v="170"/>
    <m/>
    <n v="1"/>
    <d v="2022-05-12T00:00:00"/>
    <n v="-743989"/>
    <s v="CB335"/>
    <n v="0"/>
    <s v="OK CONCILIADO"/>
    <s v="ok"/>
    <n v="1"/>
    <n v="20"/>
    <x v="158"/>
  </r>
  <r>
    <s v="0644"/>
    <n v="-1468662"/>
    <x v="0"/>
    <s v="0644-1468662EGRESO"/>
    <s v="0644-1468662EGRESO1"/>
    <x v="10"/>
    <n v="69800000644"/>
    <n v="698"/>
    <d v="2022-05-20T00:00:00"/>
    <n v="-1468662"/>
    <n v="7177"/>
    <x v="171"/>
    <m/>
    <n v="1"/>
    <e v="#N/A"/>
    <n v="0"/>
    <e v="#N/A"/>
    <n v="1468662"/>
    <s v="SIN CONCILIAR"/>
    <n v="7"/>
    <n v="1"/>
    <n v="21"/>
    <x v="123"/>
  </r>
  <r>
    <s v="0644"/>
    <n v="-1414440"/>
    <x v="0"/>
    <s v="0644-1414440EGRESO"/>
    <s v="0644-1414440EGRESO1"/>
    <x v="10"/>
    <n v="69800000644"/>
    <n v="698"/>
    <d v="2022-05-20T00:00:00"/>
    <n v="-1414440"/>
    <n v="7177"/>
    <x v="172"/>
    <m/>
    <n v="1"/>
    <e v="#N/A"/>
    <n v="0"/>
    <e v="#N/A"/>
    <n v="1414440"/>
    <s v="SIN CONCILIAR"/>
    <n v="7"/>
    <n v="1"/>
    <n v="21"/>
    <x v="159"/>
  </r>
  <r>
    <s v="0644"/>
    <n v="-700000"/>
    <x v="0"/>
    <s v="0644-700000EGRESO"/>
    <s v="0644-700000EGRESO2"/>
    <x v="0"/>
    <n v="69800000644"/>
    <n v="698"/>
    <d v="2022-05-06T00:00:00"/>
    <n v="-700000"/>
    <n v="7160"/>
    <x v="173"/>
    <m/>
    <n v="1"/>
    <e v="#N/A"/>
    <n v="0"/>
    <e v="#N/A"/>
    <n v="700000"/>
    <s v="SIN CONCILIAR"/>
    <n v="21"/>
    <n v="1"/>
    <n v="19"/>
    <x v="160"/>
  </r>
  <r>
    <s v="0644"/>
    <n v="-695864"/>
    <x v="0"/>
    <s v="0644-695864EGRESO"/>
    <s v="0644-695864EGRESO1"/>
    <x v="15"/>
    <n v="69800000644"/>
    <n v="698"/>
    <d v="2022-05-06T00:00:00"/>
    <n v="-695864"/>
    <n v="7160"/>
    <x v="174"/>
    <m/>
    <n v="1"/>
    <d v="2022-05-05T00:00:00"/>
    <n v="-695864"/>
    <s v="CB301"/>
    <n v="0"/>
    <s v="OK CONCILIADO"/>
    <s v="ok"/>
    <n v="1"/>
    <n v="19"/>
    <x v="53"/>
  </r>
  <r>
    <s v="0644"/>
    <n v="-1362175"/>
    <x v="0"/>
    <s v="0644-1362175EGRESO"/>
    <s v="0644-1362175EGRESO1"/>
    <x v="10"/>
    <n v="69800000644"/>
    <n v="698"/>
    <d v="2022-05-20T00:00:00"/>
    <n v="-1362175"/>
    <n v="7177"/>
    <x v="175"/>
    <m/>
    <n v="1"/>
    <e v="#N/A"/>
    <n v="0"/>
    <e v="#N/A"/>
    <n v="1362175"/>
    <s v="SIN CONCILIAR"/>
    <n v="7"/>
    <n v="1"/>
    <n v="21"/>
    <x v="126"/>
  </r>
  <r>
    <s v="0644"/>
    <n v="-682240"/>
    <x v="0"/>
    <s v="0644-682240EGRESO"/>
    <s v="0644-682240EGRESO1"/>
    <x v="0"/>
    <n v="69800000644"/>
    <n v="698"/>
    <d v="2022-05-06T00:00:00"/>
    <n v="-682240"/>
    <n v="7160"/>
    <x v="176"/>
    <m/>
    <n v="1"/>
    <d v="2022-05-05T00:00:00"/>
    <n v="-682240"/>
    <s v="CB293"/>
    <n v="0"/>
    <s v="OK CONCILIADO"/>
    <s v="ok"/>
    <n v="1"/>
    <n v="19"/>
    <x v="161"/>
  </r>
  <r>
    <s v="0644"/>
    <n v="-1148032"/>
    <x v="0"/>
    <s v="0644-1148032EGRESO"/>
    <s v="0644-1148032EGRESO1"/>
    <x v="10"/>
    <n v="69800000644"/>
    <n v="698"/>
    <d v="2022-05-20T00:00:00"/>
    <n v="-1148032"/>
    <n v="7177"/>
    <x v="177"/>
    <m/>
    <n v="1"/>
    <e v="#N/A"/>
    <n v="0"/>
    <e v="#N/A"/>
    <n v="1148032"/>
    <s v="SIN CONCILIAR"/>
    <n v="7"/>
    <n v="1"/>
    <n v="21"/>
    <x v="152"/>
  </r>
  <r>
    <s v="0644"/>
    <n v="-650983.81999999995"/>
    <x v="0"/>
    <s v="0644-650983,82EGRESO"/>
    <s v="0644-650983,82EGRESO1"/>
    <x v="12"/>
    <n v="69800000644"/>
    <n v="698"/>
    <d v="2022-05-18T00:00:00"/>
    <n v="-650983.81999999995"/>
    <n v="3339"/>
    <x v="61"/>
    <m/>
    <n v="1"/>
    <e v="#N/A"/>
    <n v="0"/>
    <e v="#N/A"/>
    <n v="650983.81999999995"/>
    <s v="SIN CONCILIAR"/>
    <n v="9"/>
    <n v="1"/>
    <n v="21"/>
    <x v="58"/>
  </r>
  <r>
    <s v="0644"/>
    <n v="-1125345"/>
    <x v="0"/>
    <s v="0644-1125345EGRESO"/>
    <s v="0644-1125345EGRESO1"/>
    <x v="10"/>
    <n v="69800000644"/>
    <n v="698"/>
    <d v="2022-05-20T00:00:00"/>
    <n v="-1125345"/>
    <n v="7177"/>
    <x v="178"/>
    <m/>
    <n v="1"/>
    <e v="#N/A"/>
    <n v="0"/>
    <e v="#N/A"/>
    <n v="1125345"/>
    <s v="SIN CONCILIAR"/>
    <n v="7"/>
    <n v="1"/>
    <n v="21"/>
    <x v="148"/>
  </r>
  <r>
    <s v="0644"/>
    <n v="-627187"/>
    <x v="0"/>
    <s v="0644-627187EGRESO"/>
    <s v="0644-627187EGRESO1"/>
    <x v="4"/>
    <n v="69800000644"/>
    <n v="698"/>
    <d v="2022-05-20T00:00:00"/>
    <n v="-627187"/>
    <n v="7160"/>
    <x v="179"/>
    <m/>
    <n v="1"/>
    <d v="2022-05-20T00:00:00"/>
    <n v="-627187"/>
    <s v="CB445"/>
    <n v="0"/>
    <s v="OK CONCILIADO"/>
    <s v="ok"/>
    <n v="1"/>
    <n v="21"/>
    <x v="162"/>
  </r>
  <r>
    <s v="0644"/>
    <n v="-797085"/>
    <x v="0"/>
    <s v="0644-797085EGRESO"/>
    <s v="0644-797085EGRESO1"/>
    <x v="10"/>
    <n v="69800000644"/>
    <n v="698"/>
    <d v="2022-05-20T00:00:00"/>
    <n v="-797085"/>
    <n v="7177"/>
    <x v="180"/>
    <m/>
    <n v="1"/>
    <e v="#N/A"/>
    <n v="0"/>
    <e v="#N/A"/>
    <n v="797085"/>
    <s v="SIN CONCILIAR"/>
    <n v="7"/>
    <n v="1"/>
    <n v="21"/>
    <x v="119"/>
  </r>
  <r>
    <s v="0644"/>
    <n v="-733109"/>
    <x v="0"/>
    <s v="0644-733109EGRESO"/>
    <s v="0644-733109EGRESO1"/>
    <x v="10"/>
    <n v="69800000644"/>
    <n v="698"/>
    <d v="2022-05-20T00:00:00"/>
    <n v="-733109"/>
    <n v="7177"/>
    <x v="181"/>
    <m/>
    <n v="1"/>
    <e v="#N/A"/>
    <n v="0"/>
    <e v="#N/A"/>
    <n v="733109"/>
    <s v="SIN CONCILIAR"/>
    <n v="7"/>
    <n v="1"/>
    <n v="21"/>
    <x v="163"/>
  </r>
  <r>
    <s v="0644"/>
    <n v="-622600"/>
    <x v="0"/>
    <s v="0644-622600EGRESO"/>
    <s v="0644-622600EGRESO1"/>
    <x v="0"/>
    <n v="69800000644"/>
    <n v="698"/>
    <d v="2022-05-06T00:00:00"/>
    <n v="-622600"/>
    <n v="7160"/>
    <x v="182"/>
    <m/>
    <n v="1"/>
    <d v="2022-05-05T00:00:00"/>
    <n v="-622600"/>
    <s v="CB292"/>
    <n v="0"/>
    <s v="OK CONCILIADO"/>
    <s v="ok"/>
    <n v="1"/>
    <n v="19"/>
    <x v="164"/>
  </r>
  <r>
    <s v="0644"/>
    <n v="-606115"/>
    <x v="0"/>
    <s v="0644-606115EGRESO"/>
    <s v="0644-606115EGRESO1"/>
    <x v="15"/>
    <n v="69800000644"/>
    <n v="698"/>
    <d v="2022-05-06T00:00:00"/>
    <n v="-606115"/>
    <n v="7160"/>
    <x v="183"/>
    <m/>
    <n v="1"/>
    <d v="2022-05-05T00:00:00"/>
    <n v="-606115"/>
    <s v="CB302"/>
    <n v="0"/>
    <s v="OK CONCILIADO"/>
    <s v="ok"/>
    <n v="1"/>
    <n v="19"/>
    <x v="53"/>
  </r>
  <r>
    <s v="0644"/>
    <n v="-595303"/>
    <x v="0"/>
    <s v="0644-595303EGRESO"/>
    <s v="0644-595303EGRESO1"/>
    <x v="0"/>
    <n v="69800000644"/>
    <n v="698"/>
    <d v="2022-05-20T00:00:00"/>
    <n v="-595303"/>
    <n v="7160"/>
    <x v="184"/>
    <m/>
    <n v="1"/>
    <d v="2022-05-19T00:00:00"/>
    <n v="-595303"/>
    <s v="CB381"/>
    <n v="0"/>
    <s v="OK CONCILIADO"/>
    <s v="ok"/>
    <n v="1"/>
    <n v="21"/>
    <x v="121"/>
  </r>
  <r>
    <s v="0644"/>
    <n v="-659094"/>
    <x v="0"/>
    <s v="0644-659094EGRESO"/>
    <s v="0644-659094EGRESO1"/>
    <x v="10"/>
    <n v="69800000644"/>
    <n v="698"/>
    <d v="2022-05-20T00:00:00"/>
    <n v="-659094"/>
    <n v="7177"/>
    <x v="185"/>
    <m/>
    <n v="1"/>
    <e v="#N/A"/>
    <n v="0"/>
    <e v="#N/A"/>
    <n v="659094"/>
    <s v="SIN CONCILIAR"/>
    <n v="7"/>
    <n v="1"/>
    <n v="21"/>
    <x v="154"/>
  </r>
  <r>
    <s v="0644"/>
    <n v="-578500"/>
    <x v="0"/>
    <s v="0644-578500EGRESO"/>
    <s v="0644-578500EGRESO1"/>
    <x v="4"/>
    <n v="69800000644"/>
    <n v="698"/>
    <d v="2022-05-20T00:00:00"/>
    <n v="-578500"/>
    <n v="7160"/>
    <x v="186"/>
    <m/>
    <n v="1"/>
    <d v="2022-05-20T00:00:00"/>
    <n v="-578500"/>
    <s v="CB448"/>
    <n v="0"/>
    <s v="OK CONCILIADO"/>
    <s v="ok"/>
    <n v="1"/>
    <n v="21"/>
    <x v="165"/>
  </r>
  <r>
    <s v="0644"/>
    <n v="-560462"/>
    <x v="0"/>
    <s v="0644-560462EGRESO"/>
    <s v="0644-560462EGRESO1"/>
    <x v="0"/>
    <n v="69800000644"/>
    <n v="698"/>
    <d v="2022-05-06T00:00:00"/>
    <n v="-560462"/>
    <n v="7160"/>
    <x v="187"/>
    <m/>
    <n v="1"/>
    <d v="2022-05-05T00:00:00"/>
    <n v="-560462"/>
    <s v="CB286"/>
    <n v="0"/>
    <s v="OK CONCILIADO"/>
    <s v="ok"/>
    <n v="1"/>
    <n v="19"/>
    <x v="166"/>
  </r>
  <r>
    <s v="0644"/>
    <n v="-645066"/>
    <x v="0"/>
    <s v="0644-645066EGRESO"/>
    <s v="0644-645066EGRESO1"/>
    <x v="10"/>
    <n v="69800000644"/>
    <n v="698"/>
    <d v="2022-05-20T00:00:00"/>
    <n v="-645066"/>
    <n v="7177"/>
    <x v="188"/>
    <m/>
    <n v="1"/>
    <e v="#N/A"/>
    <n v="0"/>
    <e v="#N/A"/>
    <n v="645066"/>
    <s v="SIN CONCILIAR"/>
    <n v="7"/>
    <n v="1"/>
    <n v="21"/>
    <x v="167"/>
  </r>
  <r>
    <s v="0644"/>
    <n v="-537910"/>
    <x v="0"/>
    <s v="0644-537910EGRESO"/>
    <s v="0644-537910EGRESO1"/>
    <x v="0"/>
    <n v="69800000644"/>
    <n v="698"/>
    <d v="2022-05-20T00:00:00"/>
    <n v="-537910"/>
    <n v="7160"/>
    <x v="189"/>
    <m/>
    <n v="1"/>
    <d v="2022-05-20T00:00:00"/>
    <n v="-537910"/>
    <s v="CB439"/>
    <n v="0"/>
    <s v="OK CONCILIADO"/>
    <s v="ok"/>
    <n v="1"/>
    <n v="21"/>
    <x v="168"/>
  </r>
  <r>
    <s v="0644"/>
    <n v="-626964"/>
    <x v="0"/>
    <s v="0644-626964EGRESO"/>
    <s v="0644-626964EGRESO1"/>
    <x v="10"/>
    <n v="69800000644"/>
    <n v="698"/>
    <d v="2022-05-20T00:00:00"/>
    <n v="-626964"/>
    <n v="7177"/>
    <x v="190"/>
    <m/>
    <n v="1"/>
    <e v="#N/A"/>
    <n v="0"/>
    <e v="#N/A"/>
    <n v="626964"/>
    <s v="SIN CONCILIAR"/>
    <n v="7"/>
    <n v="1"/>
    <n v="21"/>
    <x v="169"/>
  </r>
  <r>
    <s v="0644"/>
    <n v="-526616"/>
    <x v="0"/>
    <s v="0644-526616EGRESO"/>
    <s v="0644-526616EGRESO1"/>
    <x v="0"/>
    <n v="69800000644"/>
    <n v="698"/>
    <d v="2022-05-06T00:00:00"/>
    <n v="-526616"/>
    <n v="7160"/>
    <x v="191"/>
    <m/>
    <n v="1"/>
    <d v="2022-05-05T00:00:00"/>
    <n v="-526616"/>
    <s v="CB305"/>
    <n v="0"/>
    <s v="OK CONCILIADO"/>
    <s v="ok"/>
    <n v="1"/>
    <n v="19"/>
    <x v="170"/>
  </r>
  <r>
    <s v="0644"/>
    <n v="-517611"/>
    <x v="0"/>
    <s v="0644-517611EGRESO"/>
    <s v="0644-517611EGRESO1"/>
    <x v="15"/>
    <n v="69800000644"/>
    <n v="698"/>
    <d v="2022-05-11T00:00:00"/>
    <n v="-517611"/>
    <n v="7160"/>
    <x v="174"/>
    <m/>
    <n v="1"/>
    <d v="2022-05-11T00:00:00"/>
    <n v="-517611"/>
    <s v="CB328"/>
    <n v="0"/>
    <s v="OK CONCILIADO"/>
    <s v="ok"/>
    <n v="1"/>
    <n v="20"/>
    <x v="53"/>
  </r>
  <r>
    <s v="0644"/>
    <n v="-514881"/>
    <x v="0"/>
    <s v="0644-514881EGRESO"/>
    <s v="0644-514881EGRESO1"/>
    <x v="0"/>
    <n v="69800000644"/>
    <n v="698"/>
    <d v="2022-05-26T00:00:00"/>
    <n v="-514881"/>
    <n v="7160"/>
    <x v="19"/>
    <m/>
    <n v="1"/>
    <d v="2022-05-25T00:00:00"/>
    <n v="-514881"/>
    <s v="CB479"/>
    <n v="0"/>
    <s v="OK CONCILIADO"/>
    <s v="ok"/>
    <n v="1"/>
    <n v="22"/>
    <x v="19"/>
  </r>
  <r>
    <s v="0644"/>
    <n v="-508580"/>
    <x v="0"/>
    <s v="0644-508580EGRESO"/>
    <s v="0644-508580EGRESO1"/>
    <x v="11"/>
    <n v="69800000644"/>
    <n v="698"/>
    <d v="2022-05-19T00:00:00"/>
    <n v="-508580"/>
    <n v="7711"/>
    <x v="47"/>
    <m/>
    <n v="1"/>
    <d v="2022-05-24T00:00:00"/>
    <n v="-508580"/>
    <s v="CB475"/>
    <n v="0"/>
    <s v="OK CONCILIADO"/>
    <s v="ok"/>
    <n v="1"/>
    <n v="21"/>
    <x v="46"/>
  </r>
  <r>
    <s v="0644"/>
    <n v="-453083"/>
    <x v="0"/>
    <s v="0644-453083EGRESO"/>
    <s v="0644-453083EGRESO1"/>
    <x v="11"/>
    <n v="69800000644"/>
    <n v="698"/>
    <d v="2022-05-19T00:00:00"/>
    <n v="-453083"/>
    <n v="7493"/>
    <x v="192"/>
    <m/>
    <n v="1"/>
    <d v="2022-05-24T00:00:00"/>
    <n v="-453083"/>
    <s v="CB469"/>
    <n v="0"/>
    <s v="OK CONCILIADO"/>
    <s v="ok"/>
    <n v="1"/>
    <n v="21"/>
    <x v="171"/>
  </r>
  <r>
    <s v="0644"/>
    <n v="-428940.5"/>
    <x v="0"/>
    <s v="0644-428940,5EGRESO"/>
    <s v="0644-428940,5EGRESO1"/>
    <x v="0"/>
    <n v="69800000644"/>
    <n v="698"/>
    <d v="2022-05-02T00:00:00"/>
    <n v="-428940.5"/>
    <n v="7160"/>
    <x v="193"/>
    <m/>
    <n v="1"/>
    <e v="#N/A"/>
    <n v="0"/>
    <e v="#N/A"/>
    <n v="428940.5"/>
    <s v="SIN CONCILIAR"/>
    <n v="25"/>
    <n v="1"/>
    <n v="19"/>
    <x v="172"/>
  </r>
  <r>
    <s v="0644"/>
    <n v="-422536.29"/>
    <x v="0"/>
    <s v="0644-422536,29EGRESO"/>
    <s v="0644-422536,29EGRESO1"/>
    <x v="0"/>
    <n v="69800000644"/>
    <n v="698"/>
    <d v="2022-05-02T00:00:00"/>
    <n v="-422536.29"/>
    <n v="7160"/>
    <x v="194"/>
    <m/>
    <n v="1"/>
    <e v="#N/A"/>
    <n v="0"/>
    <e v="#N/A"/>
    <n v="422536.29"/>
    <s v="SIN CONCILIAR"/>
    <n v="25"/>
    <n v="1"/>
    <n v="19"/>
    <x v="173"/>
  </r>
  <r>
    <s v="0644"/>
    <n v="-421885"/>
    <x v="0"/>
    <s v="0644-421885EGRESO"/>
    <s v="0644-421885EGRESO1"/>
    <x v="0"/>
    <n v="69800000644"/>
    <n v="698"/>
    <d v="2022-05-06T00:00:00"/>
    <n v="-421885"/>
    <n v="7160"/>
    <x v="195"/>
    <m/>
    <n v="1"/>
    <d v="2022-05-05T00:00:00"/>
    <n v="-421885"/>
    <s v="CB287"/>
    <n v="0"/>
    <s v="OK CONCILIADO"/>
    <s v="ok"/>
    <n v="1"/>
    <n v="19"/>
    <x v="174"/>
  </r>
  <r>
    <s v="0644"/>
    <n v="-420628"/>
    <x v="0"/>
    <s v="0644-420628EGRESO"/>
    <s v="0644-420628EGRESO1"/>
    <x v="0"/>
    <n v="69800000644"/>
    <n v="698"/>
    <d v="2022-05-20T00:00:00"/>
    <n v="-420628"/>
    <n v="7160"/>
    <x v="196"/>
    <m/>
    <n v="1"/>
    <d v="2022-05-20T00:00:00"/>
    <n v="-420628"/>
    <s v="CB424"/>
    <n v="0"/>
    <s v="OK CONCILIADO"/>
    <s v="ok"/>
    <n v="1"/>
    <n v="21"/>
    <x v="175"/>
  </r>
  <r>
    <s v="0644"/>
    <n v="-405100"/>
    <x v="0"/>
    <s v="0644-405100EGRESO"/>
    <s v="0644-405100EGRESO1"/>
    <x v="2"/>
    <n v="69800000644"/>
    <n v="698"/>
    <d v="2022-05-04T00:00:00"/>
    <n v="-405100"/>
    <n v="7493"/>
    <x v="3"/>
    <m/>
    <n v="1"/>
    <e v="#N/A"/>
    <n v="0"/>
    <e v="#N/A"/>
    <n v="405100"/>
    <s v="SIN CONCILIAR"/>
    <n v="23"/>
    <n v="1"/>
    <n v="19"/>
    <x v="3"/>
  </r>
  <r>
    <s v="0644"/>
    <n v="-404437.55"/>
    <x v="0"/>
    <s v="0644-404437,55EGRESO"/>
    <s v="0644-404437,55EGRESO1"/>
    <x v="12"/>
    <n v="69800000644"/>
    <n v="698"/>
    <d v="2022-05-07T00:00:00"/>
    <n v="-404437.55"/>
    <n v="3339"/>
    <x v="61"/>
    <m/>
    <n v="1"/>
    <e v="#N/A"/>
    <n v="0"/>
    <e v="#N/A"/>
    <n v="404437.55"/>
    <s v="SIN CONCILIAR"/>
    <n v="20"/>
    <n v="1"/>
    <n v="19"/>
    <x v="58"/>
  </r>
  <r>
    <s v="0644"/>
    <n v="-400480"/>
    <x v="0"/>
    <s v="0644-400480EGRESO"/>
    <s v="0644-400480EGRESO1"/>
    <x v="14"/>
    <n v="69800000644"/>
    <n v="698"/>
    <d v="2022-05-19T00:00:00"/>
    <n v="-400480"/>
    <n v="7540"/>
    <x v="170"/>
    <m/>
    <n v="1"/>
    <d v="2022-05-24T00:00:00"/>
    <n v="-400480"/>
    <s v="CB474"/>
    <n v="0"/>
    <s v="OK CONCILIADO"/>
    <s v="ok"/>
    <n v="1"/>
    <n v="21"/>
    <x v="158"/>
  </r>
  <r>
    <s v="0644"/>
    <n v="-399800"/>
    <x v="0"/>
    <s v="0644-399800EGRESO"/>
    <s v="0644-399800EGRESO1"/>
    <x v="2"/>
    <n v="69800000644"/>
    <n v="698"/>
    <d v="2022-05-04T00:00:00"/>
    <n v="-399800"/>
    <n v="7493"/>
    <x v="3"/>
    <m/>
    <n v="1"/>
    <e v="#N/A"/>
    <n v="0"/>
    <e v="#N/A"/>
    <n v="399800"/>
    <s v="SIN CONCILIAR"/>
    <n v="23"/>
    <n v="1"/>
    <n v="19"/>
    <x v="3"/>
  </r>
  <r>
    <s v="0644"/>
    <n v="-383200"/>
    <x v="0"/>
    <s v="0644-383200EGRESO"/>
    <s v="0644-383200EGRESO1"/>
    <x v="2"/>
    <n v="69800000644"/>
    <n v="698"/>
    <d v="2022-05-09T00:00:00"/>
    <n v="-383200"/>
    <n v="7493"/>
    <x v="3"/>
    <m/>
    <n v="1"/>
    <e v="#N/A"/>
    <n v="0"/>
    <e v="#N/A"/>
    <n v="383200"/>
    <s v="SIN CONCILIAR"/>
    <n v="18"/>
    <n v="1"/>
    <n v="20"/>
    <x v="3"/>
  </r>
  <r>
    <s v="0644"/>
    <n v="-626232"/>
    <x v="0"/>
    <s v="0644-626232EGRESO"/>
    <s v="0644-626232EGRESO1"/>
    <x v="10"/>
    <n v="69800000644"/>
    <n v="698"/>
    <d v="2022-05-20T00:00:00"/>
    <n v="-626232"/>
    <n v="7177"/>
    <x v="197"/>
    <m/>
    <n v="1"/>
    <e v="#N/A"/>
    <n v="0"/>
    <e v="#N/A"/>
    <n v="626232"/>
    <s v="SIN CONCILIAR"/>
    <n v="7"/>
    <n v="1"/>
    <n v="21"/>
    <x v="114"/>
  </r>
  <r>
    <s v="0644"/>
    <n v="-536698"/>
    <x v="0"/>
    <s v="0644-536698EGRESO"/>
    <s v="0644-536698EGRESO1"/>
    <x v="10"/>
    <n v="69800000644"/>
    <n v="698"/>
    <d v="2022-05-20T00:00:00"/>
    <n v="-536698"/>
    <n v="7177"/>
    <x v="198"/>
    <m/>
    <n v="1"/>
    <e v="#N/A"/>
    <n v="0"/>
    <e v="#N/A"/>
    <n v="536698"/>
    <s v="SIN CONCILIAR"/>
    <n v="7"/>
    <n v="1"/>
    <n v="21"/>
    <x v="176"/>
  </r>
  <r>
    <s v="0644"/>
    <n v="-371470"/>
    <x v="0"/>
    <s v="0644-371470EGRESO"/>
    <s v="0644-371470EGRESO1"/>
    <x v="14"/>
    <n v="69800000644"/>
    <n v="698"/>
    <d v="2022-05-05T00:00:00"/>
    <n v="-371470"/>
    <n v="7540"/>
    <x v="170"/>
    <m/>
    <n v="1"/>
    <d v="2022-05-05T00:00:00"/>
    <n v="-371470"/>
    <s v="CB278"/>
    <n v="0"/>
    <s v="OK CONCILIADO"/>
    <s v="ok"/>
    <n v="1"/>
    <n v="19"/>
    <x v="158"/>
  </r>
  <r>
    <s v="0644"/>
    <n v="-361568"/>
    <x v="0"/>
    <s v="0644-361568EGRESO"/>
    <s v="0644-361568EGRESO1"/>
    <x v="16"/>
    <n v="69800000644"/>
    <n v="698"/>
    <d v="2022-05-06T00:00:00"/>
    <n v="-361568"/>
    <n v="2437"/>
    <x v="199"/>
    <m/>
    <n v="1"/>
    <d v="2022-05-06T00:00:00"/>
    <n v="-361568"/>
    <s v="CB311"/>
    <n v="0"/>
    <s v="OK CONCILIADO"/>
    <s v="ok"/>
    <n v="1"/>
    <n v="19"/>
    <x v="177"/>
  </r>
  <r>
    <s v="0644"/>
    <n v="-357600"/>
    <x v="0"/>
    <s v="0644-357600EGRESO"/>
    <s v="0644-357600EGRESO1"/>
    <x v="2"/>
    <n v="69800000644"/>
    <n v="698"/>
    <d v="2022-05-09T00:00:00"/>
    <n v="-357600"/>
    <n v="7493"/>
    <x v="3"/>
    <m/>
    <n v="1"/>
    <e v="#N/A"/>
    <n v="0"/>
    <e v="#N/A"/>
    <n v="357600"/>
    <s v="SIN CONCILIAR"/>
    <n v="18"/>
    <n v="1"/>
    <n v="20"/>
    <x v="3"/>
  </r>
  <r>
    <s v="0644"/>
    <n v="-347108"/>
    <x v="0"/>
    <s v="0644-347108EGRESO"/>
    <s v="0644-347108EGRESO1"/>
    <x v="16"/>
    <n v="69800000644"/>
    <n v="698"/>
    <d v="2022-05-06T00:00:00"/>
    <n v="-347108"/>
    <n v="2437"/>
    <x v="199"/>
    <m/>
    <n v="1"/>
    <d v="2022-05-06T00:00:00"/>
    <n v="-347108"/>
    <s v="CB310"/>
    <n v="0"/>
    <s v="OK CONCILIADO"/>
    <s v="ok"/>
    <n v="1"/>
    <n v="19"/>
    <x v="177"/>
  </r>
  <r>
    <s v="0644"/>
    <n v="-329093"/>
    <x v="0"/>
    <s v="0644-329093EGRESO"/>
    <s v="0644-329093EGRESO1"/>
    <x v="0"/>
    <n v="69800000644"/>
    <n v="698"/>
    <d v="2022-05-20T00:00:00"/>
    <n v="-329093"/>
    <n v="7160"/>
    <x v="200"/>
    <m/>
    <n v="1"/>
    <d v="2022-05-19T00:00:00"/>
    <n v="-329093"/>
    <s v="CB400"/>
    <n v="0"/>
    <s v="OK CONCILIADO"/>
    <s v="ok"/>
    <n v="1"/>
    <n v="21"/>
    <x v="178"/>
  </r>
  <r>
    <s v="0644"/>
    <n v="-328701"/>
    <x v="0"/>
    <s v="0644-328701EGRESO"/>
    <s v="0644-328701EGRESO1"/>
    <x v="0"/>
    <n v="69800000644"/>
    <n v="698"/>
    <d v="2022-05-20T00:00:00"/>
    <n v="-328701"/>
    <n v="7160"/>
    <x v="201"/>
    <m/>
    <n v="1"/>
    <d v="2022-05-19T00:00:00"/>
    <n v="-328701"/>
    <s v="CB383"/>
    <n v="0"/>
    <s v="OK CONCILIADO"/>
    <s v="ok"/>
    <n v="1"/>
    <n v="21"/>
    <x v="179"/>
  </r>
  <r>
    <s v="0644"/>
    <n v="-320940"/>
    <x v="0"/>
    <s v="0644-320940EGRESO"/>
    <s v="0644-320940EGRESO1"/>
    <x v="11"/>
    <n v="69800000644"/>
    <n v="698"/>
    <d v="2022-05-13T00:00:00"/>
    <n v="-320940"/>
    <n v="7493"/>
    <x v="192"/>
    <m/>
    <n v="1"/>
    <d v="2022-05-24T00:00:00"/>
    <n v="-320940"/>
    <s v="CB463"/>
    <n v="0"/>
    <s v="OK CONCILIADO"/>
    <s v="ok"/>
    <n v="1"/>
    <n v="20"/>
    <x v="171"/>
  </r>
  <r>
    <s v="0644"/>
    <n v="-297500"/>
    <x v="0"/>
    <s v="0644-297500EGRESO"/>
    <s v="0644-297500EGRESO1"/>
    <x v="0"/>
    <n v="69800000644"/>
    <n v="698"/>
    <d v="2022-05-20T00:00:00"/>
    <n v="-297500"/>
    <n v="7160"/>
    <x v="202"/>
    <m/>
    <n v="1"/>
    <d v="2022-05-19T00:00:00"/>
    <n v="-297500"/>
    <s v="CB385"/>
    <n v="0"/>
    <s v="OK CONCILIADO"/>
    <s v="ok"/>
    <n v="1"/>
    <n v="21"/>
    <x v="180"/>
  </r>
  <r>
    <s v="0644"/>
    <n v="-379667"/>
    <x v="0"/>
    <s v="0644-379667EGRESO"/>
    <s v="0644-379667EGRESO1"/>
    <x v="10"/>
    <n v="69800000644"/>
    <n v="698"/>
    <d v="2022-05-20T00:00:00"/>
    <n v="-379667"/>
    <n v="7177"/>
    <x v="203"/>
    <m/>
    <n v="1"/>
    <e v="#N/A"/>
    <n v="0"/>
    <e v="#N/A"/>
    <n v="379667"/>
    <s v="SIN CONCILIAR"/>
    <n v="7"/>
    <n v="1"/>
    <n v="21"/>
    <x v="181"/>
  </r>
  <r>
    <s v="0644"/>
    <n v="-285828.12"/>
    <x v="0"/>
    <s v="0644-285828,12EGRESO"/>
    <s v="0644-285828,12EGRESO1"/>
    <x v="12"/>
    <n v="69800000644"/>
    <n v="698"/>
    <d v="2022-05-02T00:00:00"/>
    <n v="-285828.12"/>
    <n v="3339"/>
    <x v="61"/>
    <m/>
    <n v="1"/>
    <e v="#N/A"/>
    <n v="0"/>
    <e v="#N/A"/>
    <n v="285828.12"/>
    <s v="SIN CONCILIAR"/>
    <n v="25"/>
    <n v="1"/>
    <n v="19"/>
    <x v="58"/>
  </r>
  <r>
    <s v="0644"/>
    <n v="-272901"/>
    <x v="0"/>
    <s v="0644-272901EGRESO"/>
    <s v="0644-272901EGRESO1"/>
    <x v="11"/>
    <n v="69800000644"/>
    <n v="698"/>
    <d v="2022-05-19T00:00:00"/>
    <n v="-272901"/>
    <n v="7493"/>
    <x v="192"/>
    <m/>
    <n v="1"/>
    <d v="2022-05-24T00:00:00"/>
    <n v="-272901"/>
    <s v="CB467"/>
    <n v="0"/>
    <s v="OK CONCILIADO"/>
    <s v="ok"/>
    <n v="1"/>
    <n v="21"/>
    <x v="171"/>
  </r>
  <r>
    <s v="0644"/>
    <n v="-267900"/>
    <x v="0"/>
    <s v="0644-267900EGRESO"/>
    <s v="0644-267900EGRESO1"/>
    <x v="2"/>
    <n v="69800000644"/>
    <n v="698"/>
    <d v="2022-05-16T00:00:00"/>
    <n v="-267900"/>
    <n v="7493"/>
    <x v="3"/>
    <m/>
    <n v="1"/>
    <d v="2022-05-24T00:00:00"/>
    <n v="-267900"/>
    <s v="CB465"/>
    <n v="0"/>
    <s v="OK CONCILIADO"/>
    <s v="ok"/>
    <n v="1"/>
    <n v="21"/>
    <x v="3"/>
  </r>
  <r>
    <s v="0644"/>
    <n v="-266650"/>
    <x v="0"/>
    <s v="0644-266650EGRESO"/>
    <s v="0644-266650EGRESO1"/>
    <x v="16"/>
    <n v="69800000644"/>
    <n v="698"/>
    <d v="2022-05-20T00:00:00"/>
    <n v="-266650"/>
    <n v="2437"/>
    <x v="199"/>
    <m/>
    <n v="1"/>
    <d v="2022-05-20T00:00:00"/>
    <n v="-266650"/>
    <s v="CB453"/>
    <n v="0"/>
    <s v="OK CONCILIADO"/>
    <s v="ok"/>
    <n v="1"/>
    <n v="21"/>
    <x v="177"/>
  </r>
  <r>
    <s v="0644"/>
    <n v="-258700"/>
    <x v="0"/>
    <s v="0644-258700EGRESO"/>
    <s v="0644-258700EGRESO1"/>
    <x v="16"/>
    <n v="69800000644"/>
    <n v="698"/>
    <d v="2022-05-20T00:00:00"/>
    <n v="-258700"/>
    <n v="2437"/>
    <x v="199"/>
    <m/>
    <n v="1"/>
    <d v="2022-05-20T00:00:00"/>
    <n v="-258700"/>
    <s v="CB454"/>
    <n v="0"/>
    <s v="OK CONCILIADO"/>
    <s v="ok"/>
    <n v="1"/>
    <n v="21"/>
    <x v="177"/>
  </r>
  <r>
    <s v="0644"/>
    <n v="-36968131"/>
    <x v="0"/>
    <s v="0644-36968131EGRESO"/>
    <s v="0644-36968131EGRESO1"/>
    <x v="10"/>
    <n v="69800000644"/>
    <n v="698"/>
    <d v="2022-05-23T00:00:00"/>
    <n v="-36968131"/>
    <n v="7177"/>
    <x v="204"/>
    <m/>
    <n v="1"/>
    <e v="#N/A"/>
    <n v="0"/>
    <e v="#N/A"/>
    <n v="36968131"/>
    <s v="SIN CONCILIAR"/>
    <n v="4"/>
    <n v="1"/>
    <n v="22"/>
    <x v="146"/>
  </r>
  <r>
    <s v="0644"/>
    <n v="-241880"/>
    <x v="0"/>
    <s v="0644-241880EGRESO"/>
    <s v="0644-241880EGRESO1"/>
    <x v="11"/>
    <n v="69800000644"/>
    <n v="698"/>
    <d v="2022-05-06T00:00:00"/>
    <n v="-241880"/>
    <n v="7493"/>
    <x v="205"/>
    <m/>
    <n v="1"/>
    <d v="2022-05-12T00:00:00"/>
    <n v="-241880"/>
    <s v="CB348"/>
    <n v="0"/>
    <s v="OK CONCILIADO"/>
    <s v="ok"/>
    <n v="1"/>
    <n v="19"/>
    <x v="182"/>
  </r>
  <r>
    <s v="0644"/>
    <n v="-235839"/>
    <x v="0"/>
    <s v="0644-235839EGRESO"/>
    <s v="0644-235839EGRESO1"/>
    <x v="15"/>
    <n v="69800000644"/>
    <n v="698"/>
    <d v="2022-05-06T00:00:00"/>
    <n v="-235839"/>
    <n v="7160"/>
    <x v="206"/>
    <m/>
    <n v="1"/>
    <d v="2022-05-05T00:00:00"/>
    <n v="-235839"/>
    <s v="CB303"/>
    <n v="0"/>
    <s v="OK CONCILIADO"/>
    <s v="ok"/>
    <n v="1"/>
    <n v="19"/>
    <x v="183"/>
  </r>
  <r>
    <s v="0644"/>
    <n v="-217887.89"/>
    <x v="0"/>
    <s v="0644-217887,89EGRESO"/>
    <s v="0644-217887,89EGRESO1"/>
    <x v="12"/>
    <n v="69800000644"/>
    <n v="698"/>
    <d v="2022-05-13T00:00:00"/>
    <n v="-217887.89"/>
    <n v="3339"/>
    <x v="61"/>
    <m/>
    <n v="1"/>
    <e v="#N/A"/>
    <n v="0"/>
    <e v="#N/A"/>
    <n v="217887.89"/>
    <s v="SIN CONCILIAR"/>
    <n v="14"/>
    <n v="1"/>
    <n v="20"/>
    <x v="58"/>
  </r>
  <r>
    <s v="0644"/>
    <n v="-200000"/>
    <x v="0"/>
    <s v="0644-200000EGRESO"/>
    <s v="0644-200000EGRESO1"/>
    <x v="0"/>
    <n v="69800000644"/>
    <n v="698"/>
    <d v="2022-05-03T00:00:00"/>
    <n v="-200000"/>
    <n v="7160"/>
    <x v="207"/>
    <m/>
    <n v="1"/>
    <d v="2022-05-10T00:00:00"/>
    <n v="-200000"/>
    <s v="CB327"/>
    <n v="0"/>
    <s v="OK CONCILIADO"/>
    <s v="ok"/>
    <n v="1"/>
    <n v="19"/>
    <x v="184"/>
  </r>
  <r>
    <s v="0644"/>
    <n v="-199079"/>
    <x v="0"/>
    <s v="0644-199079EGRESO"/>
    <s v="0644-199079EGRESO1"/>
    <x v="0"/>
    <n v="69800000644"/>
    <n v="698"/>
    <d v="2022-05-06T00:00:00"/>
    <n v="-199079"/>
    <n v="7160"/>
    <x v="208"/>
    <m/>
    <n v="1"/>
    <d v="2022-05-05T00:00:00"/>
    <n v="-199079"/>
    <s v="CB306"/>
    <n v="0"/>
    <s v="OK CONCILIADO"/>
    <s v="ok"/>
    <n v="1"/>
    <n v="19"/>
    <x v="185"/>
  </r>
  <r>
    <s v="0644"/>
    <n v="-197720"/>
    <x v="0"/>
    <s v="0644-197720EGRESO"/>
    <s v="0644-197720EGRESO1"/>
    <x v="5"/>
    <n v="69800000644"/>
    <n v="698"/>
    <d v="2022-05-06T00:00:00"/>
    <n v="-197720"/>
    <n v="7493"/>
    <x v="209"/>
    <m/>
    <n v="1"/>
    <d v="2022-05-12T00:00:00"/>
    <n v="-197720"/>
    <s v="CB345"/>
    <n v="0"/>
    <s v="OK CONCILIADO"/>
    <s v="ok"/>
    <n v="1"/>
    <n v="19"/>
    <x v="186"/>
  </r>
  <r>
    <s v="0644"/>
    <n v="-195082.64"/>
    <x v="0"/>
    <s v="0644-195082,64EGRESO"/>
    <s v="0644-195082,64EGRESO1"/>
    <x v="12"/>
    <n v="69800000644"/>
    <n v="698"/>
    <d v="2022-05-17T00:00:00"/>
    <n v="-195082.64"/>
    <n v="3339"/>
    <x v="61"/>
    <m/>
    <n v="1"/>
    <e v="#N/A"/>
    <n v="0"/>
    <e v="#N/A"/>
    <n v="195082.64"/>
    <s v="SIN CONCILIAR"/>
    <n v="10"/>
    <n v="1"/>
    <n v="21"/>
    <x v="58"/>
  </r>
  <r>
    <s v="0644"/>
    <n v="-191653"/>
    <x v="0"/>
    <s v="0644-191653EGRESO"/>
    <s v="0644-191653EGRESO1"/>
    <x v="0"/>
    <n v="69800000644"/>
    <n v="698"/>
    <d v="2022-05-20T00:00:00"/>
    <n v="-191653"/>
    <n v="7160"/>
    <x v="210"/>
    <m/>
    <n v="1"/>
    <d v="2022-05-19T00:00:00"/>
    <n v="-191653"/>
    <s v="CB416"/>
    <n v="0"/>
    <s v="OK CONCILIADO"/>
    <s v="ok"/>
    <n v="1"/>
    <n v="21"/>
    <x v="187"/>
  </r>
  <r>
    <s v="0644"/>
    <n v="-186400"/>
    <x v="0"/>
    <s v="0644-186400EGRESO"/>
    <s v="0644-186400EGRESO1"/>
    <x v="4"/>
    <n v="69800000644"/>
    <n v="698"/>
    <d v="2022-05-20T00:00:00"/>
    <n v="-186400"/>
    <n v="7160"/>
    <x v="211"/>
    <m/>
    <n v="1"/>
    <d v="2022-05-19T00:00:00"/>
    <n v="-186400"/>
    <s v="CB386"/>
    <n v="0"/>
    <s v="OK CONCILIADO"/>
    <s v="ok"/>
    <n v="1"/>
    <n v="21"/>
    <x v="36"/>
  </r>
  <r>
    <s v="0644"/>
    <n v="-180547"/>
    <x v="0"/>
    <s v="0644-180547EGRESO"/>
    <s v="0644-180547EGRESO1"/>
    <x v="0"/>
    <n v="69800000644"/>
    <n v="698"/>
    <d v="2022-05-11T00:00:00"/>
    <n v="-180547"/>
    <n v="7160"/>
    <x v="195"/>
    <m/>
    <n v="1"/>
    <d v="2022-05-10T00:00:00"/>
    <n v="-180547"/>
    <s v="CB325"/>
    <n v="0"/>
    <s v="OK CONCILIADO"/>
    <s v="ok"/>
    <n v="1"/>
    <n v="20"/>
    <x v="174"/>
  </r>
  <r>
    <s v="0644"/>
    <n v="-179300"/>
    <x v="0"/>
    <s v="0644-179300EGRESO"/>
    <s v="0644-179300EGRESO1"/>
    <x v="2"/>
    <n v="69800000644"/>
    <n v="698"/>
    <d v="2022-05-06T00:00:00"/>
    <n v="-179300"/>
    <n v="7493"/>
    <x v="3"/>
    <m/>
    <n v="1"/>
    <e v="#N/A"/>
    <n v="0"/>
    <e v="#N/A"/>
    <n v="179300"/>
    <s v="SIN CONCILIAR"/>
    <n v="21"/>
    <n v="1"/>
    <n v="19"/>
    <x v="3"/>
  </r>
  <r>
    <s v="0644"/>
    <n v="-176700"/>
    <x v="0"/>
    <s v="0644-176700EGRESO"/>
    <s v="0644-176700EGRESO1"/>
    <x v="2"/>
    <n v="69800000644"/>
    <n v="698"/>
    <d v="2022-05-06T00:00:00"/>
    <n v="-176700"/>
    <n v="7493"/>
    <x v="3"/>
    <m/>
    <n v="1"/>
    <e v="#N/A"/>
    <n v="0"/>
    <e v="#N/A"/>
    <n v="176700"/>
    <s v="SIN CONCILIAR"/>
    <n v="21"/>
    <n v="1"/>
    <n v="19"/>
    <x v="3"/>
  </r>
  <r>
    <s v="0644"/>
    <n v="-176524"/>
    <x v="0"/>
    <s v="0644-176524EGRESO"/>
    <s v="0644-176524EGRESO1"/>
    <x v="2"/>
    <n v="69800000644"/>
    <n v="698"/>
    <d v="2022-05-23T00:00:00"/>
    <n v="-176524"/>
    <n v="7160"/>
    <x v="63"/>
    <m/>
    <n v="1"/>
    <d v="2022-05-20T00:00:00"/>
    <n v="-176524"/>
    <s v="CB460"/>
    <n v="0"/>
    <s v="OK CONCILIADO"/>
    <s v="ok"/>
    <n v="1"/>
    <n v="22"/>
    <x v="60"/>
  </r>
  <r>
    <s v="0644"/>
    <n v="-175422.55"/>
    <x v="0"/>
    <s v="0644-175422,55EGRESO"/>
    <s v="0644-175422,55EGRESO1"/>
    <x v="0"/>
    <n v="69800000644"/>
    <n v="698"/>
    <d v="2022-05-02T00:00:00"/>
    <n v="-175422.55"/>
    <n v="7160"/>
    <x v="212"/>
    <m/>
    <n v="1"/>
    <e v="#N/A"/>
    <n v="0"/>
    <e v="#N/A"/>
    <n v="175422.55"/>
    <s v="SIN CONCILIAR"/>
    <n v="25"/>
    <n v="1"/>
    <n v="19"/>
    <x v="188"/>
  </r>
  <r>
    <s v="0644"/>
    <n v="-172700"/>
    <x v="0"/>
    <s v="0644-172700EGRESO"/>
    <s v="0644-172700EGRESO1"/>
    <x v="2"/>
    <n v="69800000644"/>
    <n v="698"/>
    <d v="2022-05-09T00:00:00"/>
    <n v="-172700"/>
    <n v="7493"/>
    <x v="3"/>
    <m/>
    <n v="1"/>
    <e v="#N/A"/>
    <n v="0"/>
    <e v="#N/A"/>
    <n v="172700"/>
    <s v="SIN CONCILIAR"/>
    <n v="18"/>
    <n v="1"/>
    <n v="20"/>
    <x v="3"/>
  </r>
  <r>
    <s v="0644"/>
    <n v="-154460"/>
    <x v="0"/>
    <s v="0644-154460EGRESO"/>
    <s v="0644-154460EGRESO1"/>
    <x v="11"/>
    <n v="69800000644"/>
    <n v="698"/>
    <d v="2022-05-12T00:00:00"/>
    <n v="-154460"/>
    <n v="7711"/>
    <x v="47"/>
    <m/>
    <n v="1"/>
    <d v="2022-05-12T00:00:00"/>
    <n v="-154460"/>
    <s v="CB338"/>
    <n v="0"/>
    <s v="OK CONCILIADO"/>
    <s v="ok"/>
    <n v="1"/>
    <n v="20"/>
    <x v="46"/>
  </r>
  <r>
    <s v="0644"/>
    <n v="-148657"/>
    <x v="0"/>
    <s v="0644-148657EGRESO"/>
    <s v="0644-148657EGRESO1"/>
    <x v="0"/>
    <n v="69800000644"/>
    <n v="698"/>
    <d v="2022-05-20T00:00:00"/>
    <n v="-148657"/>
    <n v="7160"/>
    <x v="213"/>
    <m/>
    <n v="1"/>
    <d v="2022-05-19T00:00:00"/>
    <n v="-148657"/>
    <s v="CB406"/>
    <n v="0"/>
    <s v="OK CONCILIADO"/>
    <s v="ok"/>
    <n v="1"/>
    <n v="21"/>
    <x v="189"/>
  </r>
  <r>
    <s v="0644"/>
    <n v="-141251.15"/>
    <x v="0"/>
    <s v="0644-141251,15EGRESO"/>
    <s v="0644-141251,15EGRESO1"/>
    <x v="4"/>
    <n v="69800000644"/>
    <n v="698"/>
    <d v="2022-05-23T00:00:00"/>
    <n v="-141251.15"/>
    <n v="7160"/>
    <x v="214"/>
    <m/>
    <n v="1"/>
    <d v="2022-05-20T00:00:00"/>
    <n v="-141251.15"/>
    <s v="CB456"/>
    <n v="0"/>
    <s v="OK CONCILIADO"/>
    <s v="ok"/>
    <n v="1"/>
    <n v="22"/>
    <x v="78"/>
  </r>
  <r>
    <s v="0644"/>
    <n v="-139928"/>
    <x v="0"/>
    <s v="0644-139928EGRESO"/>
    <s v="0644-139928EGRESO1"/>
    <x v="17"/>
    <n v="69800000644"/>
    <n v="25"/>
    <d v="2022-05-19T00:00:00"/>
    <n v="-139928"/>
    <n v="7305"/>
    <x v="215"/>
    <m/>
    <n v="1"/>
    <e v="#N/A"/>
    <n v="0"/>
    <e v="#N/A"/>
    <n v="139928"/>
    <s v="SIN CONCILIAR"/>
    <n v="8"/>
    <n v="1"/>
    <n v="21"/>
    <x v="190"/>
  </r>
  <r>
    <s v="0644"/>
    <n v="-139090"/>
    <x v="0"/>
    <s v="0644-139090EGRESO"/>
    <s v="0644-139090EGRESO1"/>
    <x v="11"/>
    <n v="69800000644"/>
    <n v="698"/>
    <d v="2022-05-12T00:00:00"/>
    <n v="-139090"/>
    <n v="7711"/>
    <x v="47"/>
    <m/>
    <n v="1"/>
    <d v="2022-05-12T00:00:00"/>
    <n v="-139090"/>
    <s v="CB339"/>
    <n v="0"/>
    <s v="OK CONCILIADO"/>
    <s v="ok"/>
    <n v="1"/>
    <n v="20"/>
    <x v="46"/>
  </r>
  <r>
    <s v="0644"/>
    <n v="-125570"/>
    <x v="0"/>
    <s v="0644-125570EGRESO"/>
    <s v="0644-125570EGRESO1"/>
    <x v="11"/>
    <n v="69800000644"/>
    <n v="698"/>
    <d v="2022-05-12T00:00:00"/>
    <n v="-125570"/>
    <n v="7711"/>
    <x v="47"/>
    <m/>
    <n v="1"/>
    <d v="2022-05-12T00:00:00"/>
    <n v="-125570"/>
    <s v="CB340"/>
    <n v="0"/>
    <s v="OK CONCILIADO"/>
    <s v="ok"/>
    <n v="1"/>
    <n v="20"/>
    <x v="46"/>
  </r>
  <r>
    <s v="0644"/>
    <n v="-118874.54"/>
    <x v="0"/>
    <s v="0644-118874,54EGRESO"/>
    <s v="0644-118874,54EGRESO1"/>
    <x v="17"/>
    <n v="69800000644"/>
    <n v="698"/>
    <d v="2022-05-20T00:00:00"/>
    <n v="-118874.54"/>
    <n v="609"/>
    <x v="216"/>
    <m/>
    <n v="1"/>
    <e v="#N/A"/>
    <n v="0"/>
    <e v="#N/A"/>
    <n v="118874.54"/>
    <s v="SIN CONCILIAR"/>
    <n v="7"/>
    <n v="1"/>
    <n v="21"/>
    <x v="191"/>
  </r>
  <r>
    <s v="0644"/>
    <n v="-117885.42"/>
    <x v="0"/>
    <s v="0644-117885,42EGRESO"/>
    <s v="0644-117885,42EGRESO1"/>
    <x v="12"/>
    <n v="69800000644"/>
    <n v="698"/>
    <d v="2022-05-05T00:00:00"/>
    <n v="-117885.42"/>
    <n v="3339"/>
    <x v="61"/>
    <m/>
    <n v="1"/>
    <e v="#N/A"/>
    <n v="0"/>
    <e v="#N/A"/>
    <n v="117885.42"/>
    <s v="SIN CONCILIAR"/>
    <n v="22"/>
    <n v="1"/>
    <n v="19"/>
    <x v="58"/>
  </r>
  <r>
    <s v="0644"/>
    <n v="-104400"/>
    <x v="0"/>
    <s v="0644-104400EGRESO"/>
    <s v="0644-104400EGRESO1"/>
    <x v="0"/>
    <n v="69800000644"/>
    <n v="698"/>
    <d v="2022-05-06T00:00:00"/>
    <n v="-104400"/>
    <n v="7160"/>
    <x v="217"/>
    <m/>
    <n v="1"/>
    <d v="2022-05-05T00:00:00"/>
    <n v="-104400"/>
    <s v="CB295"/>
    <n v="0"/>
    <s v="OK CONCILIADO"/>
    <s v="ok"/>
    <n v="1"/>
    <n v="19"/>
    <x v="192"/>
  </r>
  <r>
    <s v="0644"/>
    <n v="-104320"/>
    <x v="0"/>
    <s v="0644-104320EGRESO"/>
    <s v="0644-104320EGRESO1"/>
    <x v="11"/>
    <n v="69800000644"/>
    <n v="698"/>
    <d v="2022-05-12T00:00:00"/>
    <n v="-104320"/>
    <n v="7711"/>
    <x v="47"/>
    <m/>
    <n v="1"/>
    <d v="2022-05-12T00:00:00"/>
    <n v="-104320"/>
    <s v="CB336"/>
    <n v="0"/>
    <s v="OK CONCILIADO"/>
    <s v="ok"/>
    <n v="1"/>
    <n v="20"/>
    <x v="46"/>
  </r>
  <r>
    <s v="0644"/>
    <n v="-99599"/>
    <x v="0"/>
    <s v="0644-99599EGRESO"/>
    <s v="0644-99599EGRESO1"/>
    <x v="11"/>
    <n v="69800000644"/>
    <n v="698"/>
    <d v="2022-05-19T00:00:00"/>
    <n v="-99599"/>
    <n v="7493"/>
    <x v="192"/>
    <m/>
    <n v="1"/>
    <d v="2022-05-24T00:00:00"/>
    <n v="-99599"/>
    <s v="CB468"/>
    <n v="0"/>
    <s v="OK CONCILIADO"/>
    <s v="ok"/>
    <n v="1"/>
    <n v="21"/>
    <x v="171"/>
  </r>
  <r>
    <s v="0644"/>
    <n v="-80300"/>
    <x v="0"/>
    <s v="0644-80300EGRESO"/>
    <s v="0644-80300EGRESO1"/>
    <x v="2"/>
    <n v="69800000644"/>
    <n v="698"/>
    <d v="2022-05-06T00:00:00"/>
    <n v="-80300"/>
    <n v="7493"/>
    <x v="3"/>
    <m/>
    <n v="1"/>
    <e v="#N/A"/>
    <n v="0"/>
    <e v="#N/A"/>
    <n v="80300"/>
    <s v="SIN CONCILIAR"/>
    <n v="21"/>
    <n v="1"/>
    <n v="19"/>
    <x v="3"/>
  </r>
  <r>
    <s v="0644"/>
    <n v="-77200"/>
    <x v="0"/>
    <s v="0644-77200EGRESO"/>
    <s v="0644-77200EGRESO1"/>
    <x v="0"/>
    <n v="69800000644"/>
    <n v="698"/>
    <d v="2022-05-06T00:00:00"/>
    <n v="-77200"/>
    <n v="7160"/>
    <x v="207"/>
    <m/>
    <n v="1"/>
    <d v="2022-05-05T00:00:00"/>
    <n v="-77200"/>
    <s v="CB297"/>
    <n v="0"/>
    <s v="OK CONCILIADO"/>
    <s v="ok"/>
    <n v="1"/>
    <n v="19"/>
    <x v="184"/>
  </r>
  <r>
    <s v="0644"/>
    <n v="-70588"/>
    <x v="0"/>
    <s v="0644-70588EGRESO"/>
    <s v="0644-70588EGRESO1"/>
    <x v="14"/>
    <n v="69800000644"/>
    <n v="698"/>
    <d v="2022-05-19T00:00:00"/>
    <n v="-70588"/>
    <n v="7540"/>
    <x v="170"/>
    <m/>
    <n v="1"/>
    <d v="2022-05-24T00:00:00"/>
    <n v="-70588"/>
    <s v="CB476"/>
    <n v="0"/>
    <s v="OK CONCILIADO"/>
    <s v="ok"/>
    <n v="1"/>
    <n v="21"/>
    <x v="158"/>
  </r>
  <r>
    <s v="0644"/>
    <n v="-69200"/>
    <x v="0"/>
    <s v="0644-69200EGRESO"/>
    <s v="0644-69200EGRESO1"/>
    <x v="17"/>
    <n v="69800000644"/>
    <n v="698"/>
    <d v="2022-05-26T00:00:00"/>
    <n v="-69200"/>
    <n v="3818"/>
    <x v="218"/>
    <m/>
    <n v="1"/>
    <e v="#N/A"/>
    <n v="0"/>
    <e v="#N/A"/>
    <n v="69200"/>
    <s v="SIN CONCILIAR"/>
    <n v="1"/>
    <n v="1"/>
    <n v="22"/>
    <x v="193"/>
  </r>
  <r>
    <s v="0644"/>
    <n v="-5381171"/>
    <x v="0"/>
    <s v="0644-5381171EGRESO"/>
    <s v="0644-5381171EGRESO1"/>
    <x v="10"/>
    <n v="69800000644"/>
    <n v="698"/>
    <d v="2022-05-23T00:00:00"/>
    <n v="-5381171"/>
    <n v="7177"/>
    <x v="219"/>
    <m/>
    <n v="1"/>
    <e v="#N/A"/>
    <n v="0"/>
    <e v="#N/A"/>
    <n v="5381171"/>
    <s v="SIN CONCILIAR"/>
    <n v="4"/>
    <n v="1"/>
    <n v="22"/>
    <x v="194"/>
  </r>
  <r>
    <s v="0644"/>
    <n v="-58870"/>
    <x v="0"/>
    <s v="0644-58870EGRESO"/>
    <s v="0644-58870EGRESO1"/>
    <x v="11"/>
    <n v="69800000644"/>
    <n v="698"/>
    <d v="2022-05-12T00:00:00"/>
    <n v="-58870"/>
    <n v="7711"/>
    <x v="47"/>
    <m/>
    <n v="1"/>
    <d v="2022-05-12T00:00:00"/>
    <n v="-58870"/>
    <s v="CB341"/>
    <n v="0"/>
    <s v="OK CONCILIADO"/>
    <s v="ok"/>
    <n v="1"/>
    <n v="20"/>
    <x v="46"/>
  </r>
  <r>
    <s v="0644"/>
    <n v="-58000"/>
    <x v="0"/>
    <s v="0644-58000EGRESO"/>
    <s v="0644-58000EGRESO1"/>
    <x v="0"/>
    <n v="69800000644"/>
    <n v="698"/>
    <d v="2022-05-16T00:00:00"/>
    <n v="-58000"/>
    <n v="7160"/>
    <x v="220"/>
    <m/>
    <n v="1"/>
    <d v="2022-05-13T00:00:00"/>
    <n v="-58000"/>
    <s v="CB358"/>
    <n v="0"/>
    <s v="OK CONCILIADO"/>
    <s v="ok"/>
    <n v="1"/>
    <n v="21"/>
    <x v="195"/>
  </r>
  <r>
    <s v="0644"/>
    <n v="-56800"/>
    <x v="0"/>
    <s v="0644-56800EGRESO"/>
    <s v="0644-56800EGRESO1"/>
    <x v="2"/>
    <n v="69800000644"/>
    <n v="698"/>
    <d v="2022-05-09T00:00:00"/>
    <n v="-56800"/>
    <n v="7493"/>
    <x v="3"/>
    <m/>
    <n v="1"/>
    <e v="#N/A"/>
    <n v="0"/>
    <e v="#N/A"/>
    <n v="56800"/>
    <s v="SIN CONCILIAR"/>
    <n v="18"/>
    <n v="1"/>
    <n v="20"/>
    <x v="3"/>
  </r>
  <r>
    <s v="0644"/>
    <n v="-47800"/>
    <x v="0"/>
    <s v="0644-47800EGRESO"/>
    <s v="0644-47800EGRESO1"/>
    <x v="2"/>
    <n v="69800000644"/>
    <n v="698"/>
    <d v="2022-05-09T00:00:00"/>
    <n v="-47800"/>
    <n v="7493"/>
    <x v="3"/>
    <m/>
    <n v="1"/>
    <e v="#N/A"/>
    <n v="0"/>
    <e v="#N/A"/>
    <n v="47800"/>
    <s v="SIN CONCILIAR"/>
    <n v="18"/>
    <n v="1"/>
    <n v="20"/>
    <x v="3"/>
  </r>
  <r>
    <s v="0644"/>
    <n v="-47094.95"/>
    <x v="0"/>
    <s v="0644-47094,95EGRESO"/>
    <s v="0644-47094,95EGRESO1"/>
    <x v="17"/>
    <n v="69800000644"/>
    <n v="698"/>
    <d v="2022-05-20T00:00:00"/>
    <n v="-47094.95"/>
    <n v="7371"/>
    <x v="221"/>
    <m/>
    <n v="1"/>
    <e v="#N/A"/>
    <n v="0"/>
    <e v="#N/A"/>
    <n v="47094.95"/>
    <s v="SIN CONCILIAR"/>
    <n v="7"/>
    <n v="1"/>
    <n v="21"/>
    <x v="196"/>
  </r>
  <r>
    <s v="0644"/>
    <n v="-2154779"/>
    <x v="0"/>
    <s v="0644-2154779EGRESO"/>
    <s v="0644-2154779EGRESO1"/>
    <x v="10"/>
    <n v="69800000644"/>
    <n v="698"/>
    <d v="2022-05-23T00:00:00"/>
    <n v="-2154779"/>
    <n v="7177"/>
    <x v="222"/>
    <m/>
    <n v="1"/>
    <e v="#N/A"/>
    <n v="0"/>
    <e v="#N/A"/>
    <n v="2154779"/>
    <s v="SIN CONCILIAR"/>
    <n v="4"/>
    <n v="1"/>
    <n v="22"/>
    <x v="197"/>
  </r>
  <r>
    <s v="0644"/>
    <n v="-45452.03"/>
    <x v="0"/>
    <s v="0644-45452,03EGRESO"/>
    <s v="0644-45452,03EGRESO1"/>
    <x v="17"/>
    <n v="69800000644"/>
    <n v="698"/>
    <d v="2022-05-06T00:00:00"/>
    <n v="-45452.03"/>
    <n v="609"/>
    <x v="216"/>
    <m/>
    <n v="1"/>
    <e v="#N/A"/>
    <n v="0"/>
    <e v="#N/A"/>
    <n v="45452.03"/>
    <s v="SIN CONCILIAR"/>
    <n v="21"/>
    <n v="1"/>
    <n v="19"/>
    <x v="191"/>
  </r>
  <r>
    <s v="0644"/>
    <n v="-45452.03"/>
    <x v="0"/>
    <s v="0644-45452,03EGRESO"/>
    <s v="0644-45452,03EGRESO2"/>
    <x v="17"/>
    <n v="69800000644"/>
    <n v="698"/>
    <d v="2022-05-16T00:00:00"/>
    <n v="-45452.03"/>
    <n v="609"/>
    <x v="216"/>
    <m/>
    <n v="1"/>
    <e v="#N/A"/>
    <n v="0"/>
    <e v="#N/A"/>
    <n v="45452.03"/>
    <s v="SIN CONCILIAR"/>
    <n v="11"/>
    <n v="1"/>
    <n v="21"/>
    <x v="191"/>
  </r>
  <r>
    <s v="0644"/>
    <n v="-43000"/>
    <x v="0"/>
    <s v="0644-43000EGRESO"/>
    <s v="0644-43000EGRESO1"/>
    <x v="0"/>
    <n v="69800000644"/>
    <n v="698"/>
    <d v="2022-05-14T00:00:00"/>
    <n v="-43000"/>
    <n v="7160"/>
    <x v="223"/>
    <m/>
    <n v="1"/>
    <d v="2022-05-13T00:00:00"/>
    <n v="-43000"/>
    <s v="CB359"/>
    <n v="0"/>
    <s v="OK CONCILIADO"/>
    <s v="ok"/>
    <n v="1"/>
    <n v="20"/>
    <x v="88"/>
  </r>
  <r>
    <s v="0644"/>
    <n v="-33900"/>
    <x v="0"/>
    <s v="0644-33900EGRESO"/>
    <s v="0644-33900EGRESO1"/>
    <x v="5"/>
    <n v="69800000644"/>
    <n v="698"/>
    <d v="2022-05-16T00:00:00"/>
    <n v="-33900"/>
    <n v="7493"/>
    <x v="224"/>
    <m/>
    <n v="1"/>
    <d v="2022-05-24T00:00:00"/>
    <n v="-33900"/>
    <s v="CB464"/>
    <n v="0"/>
    <s v="OK CONCILIADO"/>
    <s v="ok"/>
    <n v="1"/>
    <n v="21"/>
    <x v="198"/>
  </r>
  <r>
    <s v="0644"/>
    <n v="-31534.99"/>
    <x v="0"/>
    <s v="0644-31534,99EGRESO"/>
    <s v="0644-31534,99EGRESO1"/>
    <x v="18"/>
    <n v="69800000644"/>
    <n v="698"/>
    <d v="2022-05-20T00:00:00"/>
    <n v="-31534.99"/>
    <n v="1233"/>
    <x v="225"/>
    <m/>
    <n v="1"/>
    <e v="#N/A"/>
    <n v="0"/>
    <e v="#N/A"/>
    <n v="31534.99"/>
    <s v="SIN CONCILIAR"/>
    <n v="7"/>
    <n v="1"/>
    <n v="21"/>
    <x v="199"/>
  </r>
  <r>
    <s v="0644"/>
    <n v="-30700"/>
    <x v="0"/>
    <s v="0644-30700EGRESO"/>
    <s v="0644-30700EGRESO1"/>
    <x v="2"/>
    <n v="69800000644"/>
    <n v="698"/>
    <d v="2022-05-04T00:00:00"/>
    <n v="-30700"/>
    <n v="7493"/>
    <x v="3"/>
    <m/>
    <n v="1"/>
    <e v="#N/A"/>
    <n v="0"/>
    <e v="#N/A"/>
    <n v="30700"/>
    <s v="SIN CONCILIAR"/>
    <n v="23"/>
    <n v="1"/>
    <n v="19"/>
    <x v="3"/>
  </r>
  <r>
    <s v="0644"/>
    <n v="-30100"/>
    <x v="0"/>
    <s v="0644-30100EGRESO"/>
    <s v="0644-30100EGRESO1"/>
    <x v="2"/>
    <n v="69800000644"/>
    <n v="698"/>
    <d v="2022-05-06T00:00:00"/>
    <n v="-30100"/>
    <n v="7493"/>
    <x v="3"/>
    <m/>
    <n v="1"/>
    <e v="#N/A"/>
    <n v="0"/>
    <e v="#N/A"/>
    <n v="30100"/>
    <s v="SIN CONCILIAR"/>
    <n v="21"/>
    <n v="1"/>
    <n v="19"/>
    <x v="3"/>
  </r>
  <r>
    <s v="0644"/>
    <n v="-29700"/>
    <x v="0"/>
    <s v="0644-29700EGRESO"/>
    <s v="0644-29700EGRESO1"/>
    <x v="2"/>
    <n v="69800000644"/>
    <n v="698"/>
    <d v="2022-05-04T00:00:00"/>
    <n v="-29700"/>
    <n v="7493"/>
    <x v="3"/>
    <m/>
    <n v="1"/>
    <e v="#N/A"/>
    <n v="0"/>
    <e v="#N/A"/>
    <n v="29700"/>
    <s v="SIN CONCILIAR"/>
    <n v="23"/>
    <n v="1"/>
    <n v="19"/>
    <x v="3"/>
  </r>
  <r>
    <s v="0644"/>
    <n v="-29300"/>
    <x v="0"/>
    <s v="0644-29300EGRESO"/>
    <s v="0644-29300EGRESO1"/>
    <x v="2"/>
    <n v="69800000644"/>
    <n v="698"/>
    <d v="2022-05-04T00:00:00"/>
    <n v="-29300"/>
    <n v="7493"/>
    <x v="3"/>
    <m/>
    <n v="1"/>
    <e v="#N/A"/>
    <n v="0"/>
    <e v="#N/A"/>
    <n v="29300"/>
    <s v="SIN CONCILIAR"/>
    <n v="23"/>
    <n v="1"/>
    <n v="19"/>
    <x v="3"/>
  </r>
  <r>
    <s v="0644"/>
    <n v="-27379.82"/>
    <x v="0"/>
    <s v="0644-27379,82EGRESO"/>
    <s v="0644-27379,82EGRESO1"/>
    <x v="17"/>
    <n v="69800000644"/>
    <n v="698"/>
    <d v="2022-05-05T00:00:00"/>
    <n v="-27379.82"/>
    <n v="1043"/>
    <x v="226"/>
    <m/>
    <n v="1"/>
    <e v="#N/A"/>
    <n v="0"/>
    <e v="#N/A"/>
    <n v="27379.82"/>
    <s v="SIN CONCILIAR"/>
    <n v="22"/>
    <n v="1"/>
    <n v="19"/>
    <x v="200"/>
  </r>
  <r>
    <s v="0644"/>
    <n v="-23704"/>
    <x v="0"/>
    <s v="0644-23704EGRESO"/>
    <s v="0644-23704EGRESO1"/>
    <x v="0"/>
    <n v="69800000644"/>
    <n v="698"/>
    <d v="2022-05-26T00:00:00"/>
    <n v="-23704"/>
    <n v="7160"/>
    <x v="19"/>
    <m/>
    <n v="1"/>
    <d v="2022-05-25T00:00:00"/>
    <n v="-23704"/>
    <s v="CB480"/>
    <n v="0"/>
    <s v="OK CONCILIADO"/>
    <s v="ok"/>
    <n v="1"/>
    <n v="22"/>
    <x v="19"/>
  </r>
  <r>
    <s v="0644"/>
    <n v="-20977.86"/>
    <x v="0"/>
    <s v="0644-20977,86EGRESO"/>
    <s v="0644-20977,86EGRESO1"/>
    <x v="17"/>
    <n v="69800000644"/>
    <n v="698"/>
    <d v="2022-05-02T00:00:00"/>
    <n v="-20977.86"/>
    <n v="609"/>
    <x v="216"/>
    <m/>
    <n v="1"/>
    <e v="#N/A"/>
    <n v="0"/>
    <e v="#N/A"/>
    <n v="20977.86"/>
    <s v="SIN CONCILIAR"/>
    <n v="25"/>
    <n v="1"/>
    <n v="19"/>
    <x v="191"/>
  </r>
  <r>
    <s v="0644"/>
    <n v="-18497.419999999998"/>
    <x v="0"/>
    <s v="0644-18497,42EGRESO"/>
    <s v="0644-18497,42EGRESO1"/>
    <x v="12"/>
    <n v="69800000644"/>
    <n v="698"/>
    <d v="2022-05-03T00:00:00"/>
    <n v="-18497.419999999998"/>
    <n v="3339"/>
    <x v="61"/>
    <m/>
    <n v="1"/>
    <e v="#N/A"/>
    <n v="0"/>
    <e v="#N/A"/>
    <n v="18497.419999999998"/>
    <s v="SIN CONCILIAR"/>
    <n v="24"/>
    <n v="1"/>
    <n v="19"/>
    <x v="58"/>
  </r>
  <r>
    <s v="0644"/>
    <n v="-17481.55"/>
    <x v="0"/>
    <s v="0644-17481,55EGRESO"/>
    <s v="0644-17481,55EGRESO1"/>
    <x v="17"/>
    <n v="69800000644"/>
    <n v="698"/>
    <d v="2022-05-06T00:00:00"/>
    <n v="-17481.55"/>
    <n v="609"/>
    <x v="216"/>
    <m/>
    <n v="1"/>
    <e v="#N/A"/>
    <n v="0"/>
    <e v="#N/A"/>
    <n v="17481.55"/>
    <s v="SIN CONCILIAR"/>
    <n v="21"/>
    <n v="1"/>
    <n v="19"/>
    <x v="191"/>
  </r>
  <r>
    <s v="0644"/>
    <n v="-17481.55"/>
    <x v="0"/>
    <s v="0644-17481,55EGRESO"/>
    <s v="0644-17481,55EGRESO2"/>
    <x v="17"/>
    <n v="69800000644"/>
    <n v="698"/>
    <d v="2022-05-09T00:00:00"/>
    <n v="-17481.55"/>
    <n v="609"/>
    <x v="216"/>
    <m/>
    <n v="1"/>
    <e v="#N/A"/>
    <n v="0"/>
    <e v="#N/A"/>
    <n v="17481.55"/>
    <s v="SIN CONCILIAR"/>
    <n v="18"/>
    <n v="1"/>
    <n v="20"/>
    <x v="191"/>
  </r>
  <r>
    <s v="0644"/>
    <n v="-16870"/>
    <x v="0"/>
    <s v="0644-16870EGRESO"/>
    <s v="0644-16870EGRESO1"/>
    <x v="0"/>
    <n v="69800000644"/>
    <n v="698"/>
    <d v="2022-05-02T00:00:00"/>
    <n v="-16870"/>
    <n v="7160"/>
    <x v="227"/>
    <m/>
    <n v="1"/>
    <e v="#N/A"/>
    <n v="0"/>
    <e v="#N/A"/>
    <n v="16870"/>
    <s v="SIN CONCILIAR"/>
    <n v="25"/>
    <n v="1"/>
    <n v="19"/>
    <x v="201"/>
  </r>
  <r>
    <s v="0644"/>
    <n v="-15350"/>
    <x v="0"/>
    <s v="0644-15350EGRESO"/>
    <s v="0644-15350EGRESO1"/>
    <x v="11"/>
    <n v="69800000644"/>
    <n v="698"/>
    <d v="2022-05-12T00:00:00"/>
    <n v="-15350"/>
    <n v="7711"/>
    <x v="47"/>
    <m/>
    <n v="1"/>
    <d v="2022-05-12T00:00:00"/>
    <n v="-15350"/>
    <s v="CB337"/>
    <n v="0"/>
    <s v="OK CONCILIADO"/>
    <s v="ok"/>
    <n v="1"/>
    <n v="20"/>
    <x v="46"/>
  </r>
  <r>
    <s v="0644"/>
    <n v="-14949.57"/>
    <x v="0"/>
    <s v="0644-14949,57EGRESO"/>
    <s v="0644-14949,57EGRESO1"/>
    <x v="17"/>
    <n v="69800000644"/>
    <n v="698"/>
    <d v="2022-05-19T00:00:00"/>
    <n v="-14949.57"/>
    <n v="4733"/>
    <x v="228"/>
    <m/>
    <n v="1"/>
    <e v="#N/A"/>
    <n v="0"/>
    <e v="#N/A"/>
    <n v="14949.57"/>
    <s v="SIN CONCILIAR"/>
    <n v="8"/>
    <n v="1"/>
    <n v="21"/>
    <x v="202"/>
  </r>
  <r>
    <s v="0644"/>
    <n v="-14848.63"/>
    <x v="0"/>
    <s v="0644-14848,63EGRESO"/>
    <s v="0644-14848,63EGRESO1"/>
    <x v="12"/>
    <n v="69800000644"/>
    <n v="698"/>
    <d v="2022-05-12T00:00:00"/>
    <n v="-14848.63"/>
    <n v="3339"/>
    <x v="61"/>
    <m/>
    <n v="1"/>
    <e v="#N/A"/>
    <n v="0"/>
    <e v="#N/A"/>
    <n v="14848.63"/>
    <s v="SIN CONCILIAR"/>
    <n v="15"/>
    <n v="1"/>
    <n v="20"/>
    <x v="58"/>
  </r>
  <r>
    <s v="0644"/>
    <n v="-14540"/>
    <x v="0"/>
    <s v="0644-14540EGRESO"/>
    <s v="0644-14540EGRESO1"/>
    <x v="11"/>
    <n v="69800000644"/>
    <n v="698"/>
    <d v="2022-05-12T00:00:00"/>
    <n v="-14540"/>
    <n v="7711"/>
    <x v="47"/>
    <m/>
    <n v="1"/>
    <d v="2022-05-12T00:00:00"/>
    <n v="-14540"/>
    <s v="CB343"/>
    <n v="0"/>
    <s v="OK CONCILIADO"/>
    <s v="ok"/>
    <n v="1"/>
    <n v="20"/>
    <x v="46"/>
  </r>
  <r>
    <s v="0644"/>
    <n v="-14140"/>
    <x v="0"/>
    <s v="0644-14140EGRESO"/>
    <s v="0644-14140EGRESO1"/>
    <x v="5"/>
    <n v="69800000644"/>
    <n v="698"/>
    <d v="2022-05-20T00:00:00"/>
    <n v="-14140"/>
    <n v="7493"/>
    <x v="209"/>
    <m/>
    <n v="1"/>
    <d v="2022-05-24T00:00:00"/>
    <n v="-14140"/>
    <s v="CB473"/>
    <n v="0"/>
    <s v="OK CONCILIADO"/>
    <s v="ok"/>
    <n v="1"/>
    <n v="21"/>
    <x v="186"/>
  </r>
  <r>
    <s v="0644"/>
    <n v="-13985.24"/>
    <x v="0"/>
    <s v="0644-13985,24EGRESO"/>
    <s v="0644-13985,24EGRESO1"/>
    <x v="17"/>
    <n v="69800000644"/>
    <n v="698"/>
    <d v="2022-05-06T00:00:00"/>
    <n v="-13985.24"/>
    <n v="609"/>
    <x v="216"/>
    <m/>
    <n v="1"/>
    <e v="#N/A"/>
    <n v="0"/>
    <e v="#N/A"/>
    <n v="13985.24"/>
    <s v="SIN CONCILIAR"/>
    <n v="21"/>
    <n v="1"/>
    <n v="19"/>
    <x v="191"/>
  </r>
  <r>
    <s v="0644"/>
    <n v="-13985.24"/>
    <x v="0"/>
    <s v="0644-13985,24EGRESO"/>
    <s v="0644-13985,24EGRESO2"/>
    <x v="17"/>
    <n v="69800000644"/>
    <n v="698"/>
    <d v="2022-05-20T00:00:00"/>
    <n v="-13985.24"/>
    <n v="609"/>
    <x v="216"/>
    <m/>
    <n v="1"/>
    <e v="#N/A"/>
    <n v="0"/>
    <e v="#N/A"/>
    <n v="13985.24"/>
    <s v="SIN CONCILIAR"/>
    <n v="7"/>
    <n v="1"/>
    <n v="21"/>
    <x v="191"/>
  </r>
  <r>
    <s v="0644"/>
    <n v="-13800"/>
    <x v="0"/>
    <s v="0644-13800EGRESO"/>
    <s v="0644-13800EGRESO1"/>
    <x v="0"/>
    <n v="69800000644"/>
    <n v="698"/>
    <d v="2022-05-02T00:00:00"/>
    <n v="-13800"/>
    <n v="7160"/>
    <x v="144"/>
    <m/>
    <n v="1"/>
    <e v="#N/A"/>
    <n v="0"/>
    <e v="#N/A"/>
    <n v="13800"/>
    <s v="SIN CONCILIAR"/>
    <n v="25"/>
    <n v="1"/>
    <n v="19"/>
    <x v="137"/>
  </r>
  <r>
    <s v="0644"/>
    <n v="-13689.91"/>
    <x v="0"/>
    <s v="0644-13689,91EGRESO"/>
    <s v="0644-13689,91EGRESO1"/>
    <x v="17"/>
    <n v="69800000644"/>
    <n v="698"/>
    <d v="2022-05-09T00:00:00"/>
    <n v="-13689.91"/>
    <n v="1043"/>
    <x v="226"/>
    <m/>
    <n v="1"/>
    <e v="#N/A"/>
    <n v="0"/>
    <e v="#N/A"/>
    <n v="13689.91"/>
    <s v="SIN CONCILIAR"/>
    <n v="18"/>
    <n v="1"/>
    <n v="20"/>
    <x v="200"/>
  </r>
  <r>
    <s v="0644"/>
    <n v="-13689.91"/>
    <x v="0"/>
    <s v="0644-13689,91EGRESO"/>
    <s v="0644-13689,91EGRESO2"/>
    <x v="17"/>
    <n v="69800000644"/>
    <n v="698"/>
    <d v="2022-05-19T00:00:00"/>
    <n v="-13689.91"/>
    <n v="1043"/>
    <x v="226"/>
    <m/>
    <n v="1"/>
    <e v="#N/A"/>
    <n v="0"/>
    <e v="#N/A"/>
    <n v="13689.91"/>
    <s v="SIN CONCILIAR"/>
    <n v="8"/>
    <n v="1"/>
    <n v="21"/>
    <x v="200"/>
  </r>
  <r>
    <s v="0644"/>
    <n v="-13148"/>
    <x v="0"/>
    <s v="0644-13148EGRESO"/>
    <s v="0644-13148EGRESO1"/>
    <x v="18"/>
    <n v="69800000644"/>
    <n v="698"/>
    <d v="2022-05-26T00:00:00"/>
    <n v="-13148"/>
    <n v="7447"/>
    <x v="229"/>
    <m/>
    <n v="1"/>
    <e v="#N/A"/>
    <n v="0"/>
    <e v="#N/A"/>
    <n v="13148"/>
    <s v="SIN CONCILIAR"/>
    <n v="1"/>
    <n v="1"/>
    <n v="22"/>
    <x v="203"/>
  </r>
  <r>
    <s v="0644"/>
    <n v="-10488.93"/>
    <x v="0"/>
    <s v="0644-10488,93EGRESO"/>
    <s v="0644-10488,93EGRESO1"/>
    <x v="17"/>
    <n v="69800000644"/>
    <n v="698"/>
    <d v="2022-05-09T00:00:00"/>
    <n v="-10488.93"/>
    <n v="609"/>
    <x v="216"/>
    <m/>
    <n v="1"/>
    <e v="#N/A"/>
    <n v="0"/>
    <e v="#N/A"/>
    <n v="10488.93"/>
    <s v="SIN CONCILIAR"/>
    <n v="18"/>
    <n v="1"/>
    <n v="20"/>
    <x v="191"/>
  </r>
  <r>
    <s v="0644"/>
    <n v="-10488.93"/>
    <x v="0"/>
    <s v="0644-10488,93EGRESO"/>
    <s v="0644-10488,93EGRESO2"/>
    <x v="17"/>
    <n v="69800000644"/>
    <n v="698"/>
    <d v="2022-05-23T00:00:00"/>
    <n v="-10488.93"/>
    <n v="609"/>
    <x v="216"/>
    <m/>
    <n v="1"/>
    <e v="#N/A"/>
    <n v="0"/>
    <e v="#N/A"/>
    <n v="10488.93"/>
    <s v="SIN CONCILIAR"/>
    <n v="4"/>
    <n v="1"/>
    <n v="22"/>
    <x v="191"/>
  </r>
  <r>
    <s v="0644"/>
    <n v="-10425.719999999999"/>
    <x v="0"/>
    <s v="0644-10425,72EGRESO"/>
    <s v="0644-10425,72EGRESO1"/>
    <x v="18"/>
    <n v="69800000644"/>
    <n v="698"/>
    <d v="2022-05-06T00:00:00"/>
    <n v="-10425.719999999999"/>
    <n v="1233"/>
    <x v="225"/>
    <m/>
    <n v="1"/>
    <e v="#N/A"/>
    <n v="0"/>
    <e v="#N/A"/>
    <n v="10425.719999999999"/>
    <s v="SIN CONCILIAR"/>
    <n v="21"/>
    <n v="1"/>
    <n v="19"/>
    <x v="199"/>
  </r>
  <r>
    <s v="0644"/>
    <n v="-9418.99"/>
    <x v="0"/>
    <s v="0644-9418,99EGRESO"/>
    <s v="0644-9418,99EGRESO1"/>
    <x v="17"/>
    <n v="69800000644"/>
    <n v="698"/>
    <d v="2022-05-06T00:00:00"/>
    <n v="-9418.99"/>
    <n v="7371"/>
    <x v="221"/>
    <m/>
    <n v="1"/>
    <e v="#N/A"/>
    <n v="0"/>
    <e v="#N/A"/>
    <n v="9418.99"/>
    <s v="SIN CONCILIAR"/>
    <n v="21"/>
    <n v="1"/>
    <n v="19"/>
    <x v="196"/>
  </r>
  <r>
    <s v="0644"/>
    <n v="-8880"/>
    <x v="0"/>
    <s v="0644-8880EGRESO"/>
    <s v="0644-8880EGRESO1"/>
    <x v="17"/>
    <n v="69800000644"/>
    <n v="698"/>
    <d v="2022-05-12T00:00:00"/>
    <n v="-8880"/>
    <n v="1627"/>
    <x v="230"/>
    <m/>
    <n v="1"/>
    <e v="#N/A"/>
    <n v="0"/>
    <e v="#N/A"/>
    <n v="8880"/>
    <s v="SIN CONCILIAR"/>
    <n v="15"/>
    <n v="1"/>
    <n v="20"/>
    <x v="204"/>
  </r>
  <r>
    <s v="0644"/>
    <n v="-8636.0300000000007"/>
    <x v="0"/>
    <s v="0644-8636,03EGRESO"/>
    <s v="0644-8636,03EGRESO1"/>
    <x v="18"/>
    <n v="69800000644"/>
    <n v="698"/>
    <d v="2022-05-16T00:00:00"/>
    <n v="-8636.0300000000007"/>
    <n v="1233"/>
    <x v="225"/>
    <m/>
    <n v="1"/>
    <e v="#N/A"/>
    <n v="0"/>
    <e v="#N/A"/>
    <n v="8636.0300000000007"/>
    <s v="SIN CONCILIAR"/>
    <n v="11"/>
    <n v="1"/>
    <n v="21"/>
    <x v="199"/>
  </r>
  <r>
    <s v="0644"/>
    <n v="-6992.62"/>
    <x v="0"/>
    <s v="0644-6992,62EGRESO"/>
    <s v="0644-6992,62EGRESO1"/>
    <x v="17"/>
    <n v="69800000644"/>
    <n v="698"/>
    <d v="2022-05-02T00:00:00"/>
    <n v="-6992.62"/>
    <n v="609"/>
    <x v="216"/>
    <m/>
    <n v="1"/>
    <e v="#N/A"/>
    <n v="0"/>
    <e v="#N/A"/>
    <n v="6992.62"/>
    <s v="SIN CONCILIAR"/>
    <n v="25"/>
    <n v="1"/>
    <n v="19"/>
    <x v="191"/>
  </r>
  <r>
    <s v="0644"/>
    <n v="-6890.4"/>
    <x v="0"/>
    <s v="0644-6890,4EGRESO"/>
    <s v="0644-6890,4EGRESO1"/>
    <x v="17"/>
    <n v="69800000644"/>
    <n v="698"/>
    <d v="2022-05-20T00:00:00"/>
    <n v="-6890.4"/>
    <n v="7522"/>
    <x v="231"/>
    <m/>
    <n v="1"/>
    <e v="#N/A"/>
    <n v="0"/>
    <e v="#N/A"/>
    <n v="6890.4"/>
    <s v="SIN CONCILIAR"/>
    <n v="7"/>
    <n v="1"/>
    <n v="21"/>
    <x v="205"/>
  </r>
  <r>
    <s v="0644"/>
    <n v="-6727.85"/>
    <x v="0"/>
    <s v="0644-6727,85EGRESO"/>
    <s v="0644-6727,85EGRESO1"/>
    <x v="17"/>
    <n v="69800000644"/>
    <n v="698"/>
    <d v="2022-05-07T00:00:00"/>
    <n v="-6727.85"/>
    <n v="7371"/>
    <x v="221"/>
    <m/>
    <n v="1"/>
    <e v="#N/A"/>
    <n v="0"/>
    <e v="#N/A"/>
    <n v="6727.85"/>
    <s v="SIN CONCILIAR"/>
    <n v="20"/>
    <n v="1"/>
    <n v="19"/>
    <x v="196"/>
  </r>
  <r>
    <s v="0644"/>
    <n v="-6727.85"/>
    <x v="0"/>
    <s v="0644-6727,85EGRESO"/>
    <s v="0644-6727,85EGRESO2"/>
    <x v="17"/>
    <n v="69800000644"/>
    <n v="698"/>
    <d v="2022-05-14T00:00:00"/>
    <n v="-6727.85"/>
    <n v="7371"/>
    <x v="221"/>
    <m/>
    <n v="1"/>
    <e v="#N/A"/>
    <n v="0"/>
    <e v="#N/A"/>
    <n v="6727.85"/>
    <s v="SIN CONCILIAR"/>
    <n v="13"/>
    <n v="1"/>
    <n v="20"/>
    <x v="196"/>
  </r>
  <r>
    <s v="0644"/>
    <n v="-6579.82"/>
    <x v="0"/>
    <s v="0644-6579,82EGRESO"/>
    <s v="0644-6579,82EGRESO1"/>
    <x v="17"/>
    <n v="69800000644"/>
    <n v="698"/>
    <d v="2022-05-20T00:00:00"/>
    <n v="-6579.82"/>
    <n v="7524"/>
    <x v="232"/>
    <m/>
    <n v="1"/>
    <e v="#N/A"/>
    <n v="0"/>
    <e v="#N/A"/>
    <n v="6579.82"/>
    <s v="SIN CONCILIAR"/>
    <n v="7"/>
    <n v="1"/>
    <n v="21"/>
    <x v="206"/>
  </r>
  <r>
    <s v="0644"/>
    <n v="-6500"/>
    <x v="0"/>
    <s v="0644-6500EGRESO"/>
    <s v="0644-6500EGRESO1"/>
    <x v="5"/>
    <n v="69800000644"/>
    <n v="698"/>
    <d v="2022-05-04T00:00:00"/>
    <n v="-6500"/>
    <n v="7493"/>
    <x v="233"/>
    <m/>
    <n v="1"/>
    <d v="2022-05-13T00:00:00"/>
    <n v="-6500"/>
    <s v="CB372"/>
    <n v="0"/>
    <s v="OK CONCILIADO"/>
    <s v="ok"/>
    <n v="1"/>
    <n v="19"/>
    <x v="207"/>
  </r>
  <r>
    <s v="0644"/>
    <n v="-6194.11"/>
    <x v="0"/>
    <s v="0644-6194,11EGRESO"/>
    <s v="0644-6194,11EGRESO1"/>
    <x v="17"/>
    <n v="69800000644"/>
    <n v="698"/>
    <d v="2022-05-20T00:00:00"/>
    <n v="-6194.11"/>
    <n v="9088"/>
    <x v="234"/>
    <m/>
    <n v="1"/>
    <e v="#N/A"/>
    <n v="0"/>
    <e v="#N/A"/>
    <n v="6194.11"/>
    <s v="SIN CONCILIAR"/>
    <n v="7"/>
    <n v="1"/>
    <n v="21"/>
    <x v="208"/>
  </r>
  <r>
    <s v="0644"/>
    <n v="-5202.18"/>
    <x v="0"/>
    <s v="0644-5202,18EGRESO"/>
    <s v="0644-5202,18EGRESO1"/>
    <x v="18"/>
    <n v="69800000644"/>
    <n v="698"/>
    <d v="2022-05-05T00:00:00"/>
    <n v="-5202.18"/>
    <n v="1233"/>
    <x v="225"/>
    <m/>
    <n v="1"/>
    <e v="#N/A"/>
    <n v="0"/>
    <e v="#N/A"/>
    <n v="5202.18"/>
    <s v="SIN CONCILIAR"/>
    <n v="22"/>
    <n v="1"/>
    <n v="19"/>
    <x v="199"/>
  </r>
  <r>
    <s v="0644"/>
    <n v="-4440"/>
    <x v="0"/>
    <s v="0644-4440EGRESO"/>
    <s v="0644-4440EGRESO1"/>
    <x v="17"/>
    <n v="69800000644"/>
    <n v="698"/>
    <d v="2022-05-05T00:00:00"/>
    <n v="-4440"/>
    <n v="1627"/>
    <x v="230"/>
    <m/>
    <n v="1"/>
    <e v="#N/A"/>
    <n v="0"/>
    <e v="#N/A"/>
    <n v="4440"/>
    <s v="SIN CONCILIAR"/>
    <n v="22"/>
    <n v="1"/>
    <n v="19"/>
    <x v="204"/>
  </r>
  <r>
    <s v="0644"/>
    <n v="-3985.86"/>
    <x v="0"/>
    <s v="0644-3985,86EGRESO"/>
    <s v="0644-3985,86EGRESO1"/>
    <x v="18"/>
    <n v="69800000644"/>
    <n v="698"/>
    <d v="2022-05-02T00:00:00"/>
    <n v="-3985.86"/>
    <n v="1233"/>
    <x v="225"/>
    <m/>
    <n v="1"/>
    <e v="#N/A"/>
    <n v="0"/>
    <e v="#N/A"/>
    <n v="3985.86"/>
    <s v="SIN CONCILIAR"/>
    <n v="25"/>
    <n v="1"/>
    <n v="19"/>
    <x v="199"/>
  </r>
  <r>
    <s v="0644"/>
    <n v="-3577.22"/>
    <x v="0"/>
    <s v="0644-3577,22EGRESO"/>
    <s v="0644-3577,22EGRESO1"/>
    <x v="18"/>
    <n v="69800000644"/>
    <n v="698"/>
    <d v="2022-05-06T00:00:00"/>
    <n v="-3577.22"/>
    <n v="1233"/>
    <x v="225"/>
    <m/>
    <n v="1"/>
    <e v="#N/A"/>
    <n v="0"/>
    <e v="#N/A"/>
    <n v="3577.22"/>
    <s v="SIN CONCILIAR"/>
    <n v="21"/>
    <n v="1"/>
    <n v="19"/>
    <x v="199"/>
  </r>
  <r>
    <s v="0644"/>
    <n v="-3496.31"/>
    <x v="0"/>
    <s v="0644-3496,31EGRESO"/>
    <s v="0644-3496,31EGRESO1"/>
    <x v="17"/>
    <n v="69800000644"/>
    <n v="698"/>
    <d v="2022-05-02T00:00:00"/>
    <n v="-3496.31"/>
    <n v="609"/>
    <x v="216"/>
    <m/>
    <n v="1"/>
    <e v="#N/A"/>
    <n v="0"/>
    <e v="#N/A"/>
    <n v="3496.31"/>
    <s v="SIN CONCILIAR"/>
    <n v="25"/>
    <n v="1"/>
    <n v="19"/>
    <x v="191"/>
  </r>
  <r>
    <s v="0644"/>
    <n v="-3496.31"/>
    <x v="0"/>
    <s v="0644-3496,31EGRESO"/>
    <s v="0644-3496,31EGRESO2"/>
    <x v="17"/>
    <n v="69800000644"/>
    <n v="698"/>
    <d v="2022-05-04T00:00:00"/>
    <n v="-3496.31"/>
    <n v="609"/>
    <x v="216"/>
    <m/>
    <n v="1"/>
    <e v="#N/A"/>
    <n v="0"/>
    <e v="#N/A"/>
    <n v="3496.31"/>
    <s v="SIN CONCILIAR"/>
    <n v="23"/>
    <n v="1"/>
    <n v="19"/>
    <x v="191"/>
  </r>
  <r>
    <s v="0644"/>
    <n v="-3496.31"/>
    <x v="0"/>
    <s v="0644-3496,31EGRESO"/>
    <s v="0644-3496,31EGRESO3"/>
    <x v="17"/>
    <n v="69800000644"/>
    <n v="698"/>
    <d v="2022-05-04T00:00:00"/>
    <n v="-3496.31"/>
    <n v="609"/>
    <x v="216"/>
    <m/>
    <n v="1"/>
    <e v="#N/A"/>
    <n v="0"/>
    <e v="#N/A"/>
    <n v="3496.31"/>
    <s v="SIN CONCILIAR"/>
    <n v="23"/>
    <n v="1"/>
    <n v="19"/>
    <x v="191"/>
  </r>
  <r>
    <s v="0644"/>
    <n v="-3496.31"/>
    <x v="0"/>
    <s v="0644-3496,31EGRESO"/>
    <s v="0644-3496,31EGRESO4"/>
    <x v="17"/>
    <n v="69800000644"/>
    <n v="698"/>
    <d v="2022-05-09T00:00:00"/>
    <n v="-3496.31"/>
    <n v="609"/>
    <x v="216"/>
    <m/>
    <n v="1"/>
    <e v="#N/A"/>
    <n v="0"/>
    <e v="#N/A"/>
    <n v="3496.31"/>
    <s v="SIN CONCILIAR"/>
    <n v="18"/>
    <n v="1"/>
    <n v="20"/>
    <x v="191"/>
  </r>
  <r>
    <s v="0644"/>
    <n v="-3496.31"/>
    <x v="0"/>
    <s v="0644-3496,31EGRESO"/>
    <s v="0644-3496,31EGRESO5"/>
    <x v="17"/>
    <n v="69800000644"/>
    <n v="698"/>
    <d v="2022-05-09T00:00:00"/>
    <n v="-3496.31"/>
    <n v="609"/>
    <x v="216"/>
    <m/>
    <n v="1"/>
    <e v="#N/A"/>
    <n v="0"/>
    <e v="#N/A"/>
    <n v="3496.31"/>
    <s v="SIN CONCILIAR"/>
    <n v="18"/>
    <n v="1"/>
    <n v="20"/>
    <x v="191"/>
  </r>
  <r>
    <s v="0644"/>
    <n v="-3496.31"/>
    <x v="0"/>
    <s v="0644-3496,31EGRESO"/>
    <s v="0644-3496,31EGRESO6"/>
    <x v="17"/>
    <n v="69800000644"/>
    <n v="698"/>
    <d v="2022-05-12T00:00:00"/>
    <n v="-3496.31"/>
    <n v="609"/>
    <x v="216"/>
    <m/>
    <n v="1"/>
    <e v="#N/A"/>
    <n v="0"/>
    <e v="#N/A"/>
    <n v="3496.31"/>
    <s v="SIN CONCILIAR"/>
    <n v="15"/>
    <n v="1"/>
    <n v="20"/>
    <x v="191"/>
  </r>
  <r>
    <s v="0644"/>
    <n v="-3496.31"/>
    <x v="0"/>
    <s v="0644-3496,31EGRESO"/>
    <s v="0644-3496,31EGRESO7"/>
    <x v="17"/>
    <n v="69800000644"/>
    <n v="698"/>
    <d v="2022-05-13T00:00:00"/>
    <n v="-3496.31"/>
    <n v="609"/>
    <x v="216"/>
    <m/>
    <n v="1"/>
    <e v="#N/A"/>
    <n v="0"/>
    <e v="#N/A"/>
    <n v="3496.31"/>
    <s v="SIN CONCILIAR"/>
    <n v="14"/>
    <n v="1"/>
    <n v="20"/>
    <x v="191"/>
  </r>
  <r>
    <s v="0644"/>
    <n v="-3496.31"/>
    <x v="0"/>
    <s v="0644-3496,31EGRESO"/>
    <s v="0644-3496,31EGRESO8"/>
    <x v="17"/>
    <n v="69800000644"/>
    <n v="698"/>
    <d v="2022-05-13T00:00:00"/>
    <n v="-3496.31"/>
    <n v="609"/>
    <x v="216"/>
    <m/>
    <n v="1"/>
    <e v="#N/A"/>
    <n v="0"/>
    <e v="#N/A"/>
    <n v="3496.31"/>
    <s v="SIN CONCILIAR"/>
    <n v="14"/>
    <n v="1"/>
    <n v="20"/>
    <x v="191"/>
  </r>
  <r>
    <s v="0644"/>
    <n v="-3496.31"/>
    <x v="0"/>
    <s v="0644-3496,31EGRESO"/>
    <s v="0644-3496,31EGRESO9"/>
    <x v="17"/>
    <n v="69800000644"/>
    <n v="698"/>
    <d v="2022-05-20T00:00:00"/>
    <n v="-3496.31"/>
    <n v="609"/>
    <x v="216"/>
    <m/>
    <n v="1"/>
    <e v="#N/A"/>
    <n v="0"/>
    <e v="#N/A"/>
    <n v="3496.31"/>
    <s v="SIN CONCILIAR"/>
    <n v="7"/>
    <n v="1"/>
    <n v="21"/>
    <x v="191"/>
  </r>
  <r>
    <s v="0644"/>
    <n v="-3496.31"/>
    <x v="0"/>
    <s v="0644-3496,31EGRESO"/>
    <s v="0644-3496,31EGRESO10"/>
    <x v="17"/>
    <n v="69800000644"/>
    <n v="698"/>
    <d v="2022-05-23T00:00:00"/>
    <n v="-3496.31"/>
    <n v="609"/>
    <x v="216"/>
    <m/>
    <n v="1"/>
    <e v="#N/A"/>
    <n v="0"/>
    <e v="#N/A"/>
    <n v="3496.31"/>
    <s v="SIN CONCILIAR"/>
    <n v="4"/>
    <n v="1"/>
    <n v="22"/>
    <x v="191"/>
  </r>
  <r>
    <s v="0644"/>
    <n v="-3496.31"/>
    <x v="0"/>
    <s v="0644-3496,31EGRESO"/>
    <s v="0644-3496,31EGRESO11"/>
    <x v="17"/>
    <n v="69800000644"/>
    <n v="698"/>
    <d v="2022-05-23T00:00:00"/>
    <n v="-3496.31"/>
    <n v="609"/>
    <x v="216"/>
    <m/>
    <n v="1"/>
    <e v="#N/A"/>
    <n v="0"/>
    <e v="#N/A"/>
    <n v="3496.31"/>
    <s v="SIN CONCILIAR"/>
    <n v="4"/>
    <n v="1"/>
    <n v="22"/>
    <x v="191"/>
  </r>
  <r>
    <s v="0644"/>
    <n v="-3496.31"/>
    <x v="0"/>
    <s v="0644-3496,31EGRESO"/>
    <s v="0644-3496,31EGRESO12"/>
    <x v="17"/>
    <n v="69800000644"/>
    <n v="698"/>
    <d v="2022-05-23T00:00:00"/>
    <n v="-3496.31"/>
    <n v="609"/>
    <x v="216"/>
    <m/>
    <n v="1"/>
    <e v="#N/A"/>
    <n v="0"/>
    <e v="#N/A"/>
    <n v="3496.31"/>
    <s v="SIN CONCILIAR"/>
    <n v="4"/>
    <n v="1"/>
    <n v="22"/>
    <x v="191"/>
  </r>
  <r>
    <s v="0644"/>
    <n v="-3490"/>
    <x v="0"/>
    <s v="0644-3490EGRESO"/>
    <s v="0644-3490EGRESO1"/>
    <x v="11"/>
    <n v="69800000644"/>
    <n v="698"/>
    <d v="2022-05-06T00:00:00"/>
    <n v="-3490"/>
    <n v="7493"/>
    <x v="235"/>
    <m/>
    <n v="1"/>
    <d v="2022-05-12T00:00:00"/>
    <n v="-3490"/>
    <s v="CB349"/>
    <n v="0"/>
    <s v="OK CONCILIADO"/>
    <s v="ok"/>
    <n v="1"/>
    <n v="19"/>
    <x v="209"/>
  </r>
  <r>
    <s v="0644"/>
    <n v="-3330"/>
    <x v="0"/>
    <s v="0644-3330EGRESO"/>
    <s v="0644-3330EGRESO1"/>
    <x v="17"/>
    <n v="69800000644"/>
    <n v="698"/>
    <d v="2022-05-19T00:00:00"/>
    <n v="-3330"/>
    <n v="1627"/>
    <x v="230"/>
    <m/>
    <n v="1"/>
    <e v="#N/A"/>
    <n v="0"/>
    <e v="#N/A"/>
    <n v="3330"/>
    <s v="SIN CONCILIAR"/>
    <n v="8"/>
    <n v="1"/>
    <n v="21"/>
    <x v="204"/>
  </r>
  <r>
    <s v="0644"/>
    <n v="-3321.55"/>
    <x v="0"/>
    <s v="0644-3321,55EGRESO"/>
    <s v="0644-3321,55EGRESO1"/>
    <x v="18"/>
    <n v="69800000644"/>
    <n v="698"/>
    <d v="2022-05-09T00:00:00"/>
    <n v="-3321.55"/>
    <n v="1233"/>
    <x v="225"/>
    <m/>
    <n v="1"/>
    <e v="#N/A"/>
    <n v="0"/>
    <e v="#N/A"/>
    <n v="3321.55"/>
    <s v="SIN CONCILIAR"/>
    <n v="18"/>
    <n v="1"/>
    <n v="20"/>
    <x v="199"/>
  </r>
  <r>
    <s v="0644"/>
    <n v="-3289.91"/>
    <x v="0"/>
    <s v="0644-3289,91EGRESO"/>
    <s v="0644-3289,91EGRESO1"/>
    <x v="17"/>
    <n v="69800000644"/>
    <n v="698"/>
    <d v="2022-05-06T00:00:00"/>
    <n v="-3289.91"/>
    <n v="7524"/>
    <x v="232"/>
    <m/>
    <n v="1"/>
    <e v="#N/A"/>
    <n v="0"/>
    <e v="#N/A"/>
    <n v="3289.91"/>
    <s v="SIN CONCILIAR"/>
    <n v="21"/>
    <n v="1"/>
    <n v="19"/>
    <x v="206"/>
  </r>
  <r>
    <s v="0644"/>
    <n v="-3289.91"/>
    <x v="0"/>
    <s v="0644-3289,91EGRESO"/>
    <s v="0644-3289,91EGRESO2"/>
    <x v="17"/>
    <n v="69800000644"/>
    <n v="698"/>
    <d v="2022-05-06T00:00:00"/>
    <n v="-3289.91"/>
    <n v="7524"/>
    <x v="232"/>
    <m/>
    <n v="1"/>
    <e v="#N/A"/>
    <n v="0"/>
    <e v="#N/A"/>
    <n v="3289.91"/>
    <s v="SIN CONCILIAR"/>
    <n v="21"/>
    <n v="1"/>
    <n v="19"/>
    <x v="206"/>
  </r>
  <r>
    <s v="0644"/>
    <n v="-3168.58"/>
    <x v="0"/>
    <s v="0644-3168,58EGRESO"/>
    <s v="0644-3168,58EGRESO1"/>
    <x v="18"/>
    <n v="69800000644"/>
    <n v="698"/>
    <d v="2022-05-20T00:00:00"/>
    <n v="-3168.58"/>
    <n v="1233"/>
    <x v="225"/>
    <m/>
    <n v="1"/>
    <e v="#N/A"/>
    <n v="0"/>
    <e v="#N/A"/>
    <n v="3168.58"/>
    <s v="SIN CONCILIAR"/>
    <n v="7"/>
    <n v="1"/>
    <n v="21"/>
    <x v="199"/>
  </r>
  <r>
    <s v="0644"/>
    <n v="-3132"/>
    <x v="0"/>
    <s v="0644-3132EGRESO"/>
    <s v="0644-3132EGRESO1"/>
    <x v="17"/>
    <n v="69800000644"/>
    <n v="698"/>
    <d v="2022-05-06T00:00:00"/>
    <n v="-3132"/>
    <n v="7522"/>
    <x v="231"/>
    <m/>
    <n v="1"/>
    <e v="#N/A"/>
    <n v="0"/>
    <e v="#N/A"/>
    <n v="3132"/>
    <s v="SIN CONCILIAR"/>
    <n v="21"/>
    <n v="1"/>
    <n v="19"/>
    <x v="205"/>
  </r>
  <r>
    <s v="0644"/>
    <n v="-2840.43"/>
    <x v="0"/>
    <s v="0644-2840,43EGRESO"/>
    <s v="0644-2840,43EGRESO1"/>
    <x v="18"/>
    <n v="69800000644"/>
    <n v="698"/>
    <d v="2022-05-19T00:00:00"/>
    <n v="-2840.43"/>
    <n v="1233"/>
    <x v="225"/>
    <m/>
    <n v="1"/>
    <e v="#N/A"/>
    <n v="0"/>
    <e v="#N/A"/>
    <n v="2840.43"/>
    <s v="SIN CONCILIAR"/>
    <n v="8"/>
    <n v="1"/>
    <n v="21"/>
    <x v="199"/>
  </r>
  <r>
    <s v="0644"/>
    <n v="-2691.14"/>
    <x v="0"/>
    <s v="0644-2691,14EGRESO"/>
    <s v="0644-2691,14EGRESO1"/>
    <x v="17"/>
    <n v="69800000644"/>
    <n v="698"/>
    <d v="2022-05-03T00:00:00"/>
    <n v="-2691.14"/>
    <n v="7371"/>
    <x v="221"/>
    <m/>
    <n v="1"/>
    <e v="#N/A"/>
    <n v="0"/>
    <e v="#N/A"/>
    <n v="2691.14"/>
    <s v="SIN CONCILIAR"/>
    <n v="24"/>
    <n v="1"/>
    <n v="19"/>
    <x v="196"/>
  </r>
  <r>
    <s v="0644"/>
    <n v="-2691.14"/>
    <x v="0"/>
    <s v="0644-2691,14EGRESO"/>
    <s v="0644-2691,14EGRESO2"/>
    <x v="17"/>
    <n v="69800000644"/>
    <n v="698"/>
    <d v="2022-05-20T00:00:00"/>
    <n v="-2691.14"/>
    <n v="7371"/>
    <x v="221"/>
    <m/>
    <n v="1"/>
    <e v="#N/A"/>
    <n v="0"/>
    <e v="#N/A"/>
    <n v="2691.14"/>
    <s v="SIN CONCILIAR"/>
    <n v="7"/>
    <n v="1"/>
    <n v="21"/>
    <x v="196"/>
  </r>
  <r>
    <s v="0644"/>
    <n v="-2657.24"/>
    <x v="0"/>
    <s v="0644-2657,24EGRESO"/>
    <s v="0644-2657,24EGRESO1"/>
    <x v="18"/>
    <n v="69800000644"/>
    <n v="698"/>
    <d v="2022-05-06T00:00:00"/>
    <n v="-2657.24"/>
    <n v="1233"/>
    <x v="225"/>
    <m/>
    <n v="1"/>
    <e v="#N/A"/>
    <n v="0"/>
    <e v="#N/A"/>
    <n v="2657.24"/>
    <s v="SIN CONCILIAR"/>
    <n v="21"/>
    <n v="1"/>
    <n v="19"/>
    <x v="199"/>
  </r>
  <r>
    <s v="0644"/>
    <n v="-2601.09"/>
    <x v="0"/>
    <s v="0644-2601,09EGRESO"/>
    <s v="0644-2601,09EGRESO1"/>
    <x v="18"/>
    <n v="69800000644"/>
    <n v="698"/>
    <d v="2022-05-09T00:00:00"/>
    <n v="-2601.09"/>
    <n v="1233"/>
    <x v="225"/>
    <m/>
    <n v="1"/>
    <e v="#N/A"/>
    <n v="0"/>
    <e v="#N/A"/>
    <n v="2601.09"/>
    <s v="SIN CONCILIAR"/>
    <n v="18"/>
    <n v="1"/>
    <n v="20"/>
    <x v="199"/>
  </r>
  <r>
    <s v="0644"/>
    <n v="-2601.09"/>
    <x v="0"/>
    <s v="0644-2601,09EGRESO"/>
    <s v="0644-2601,09EGRESO2"/>
    <x v="18"/>
    <n v="69800000644"/>
    <n v="698"/>
    <d v="2022-05-19T00:00:00"/>
    <n v="-2601.09"/>
    <n v="1233"/>
    <x v="225"/>
    <m/>
    <n v="1"/>
    <e v="#N/A"/>
    <n v="0"/>
    <e v="#N/A"/>
    <n v="2601.09"/>
    <s v="SIN CONCILIAR"/>
    <n v="8"/>
    <n v="1"/>
    <n v="21"/>
    <x v="199"/>
  </r>
  <r>
    <s v="0644"/>
    <n v="-2505.6"/>
    <x v="0"/>
    <s v="0644-2505,6EGRESO"/>
    <s v="0644-2505,6EGRESO1"/>
    <x v="17"/>
    <n v="69800000644"/>
    <n v="698"/>
    <d v="2022-05-07T00:00:00"/>
    <n v="-2505.6"/>
    <n v="7522"/>
    <x v="231"/>
    <m/>
    <n v="1"/>
    <e v="#N/A"/>
    <n v="0"/>
    <e v="#N/A"/>
    <n v="2505.6"/>
    <s v="SIN CONCILIAR"/>
    <n v="20"/>
    <n v="1"/>
    <n v="19"/>
    <x v="205"/>
  </r>
  <r>
    <s v="0644"/>
    <n v="-1992.93"/>
    <x v="0"/>
    <s v="0644-1992,93EGRESO"/>
    <s v="0644-1992,93EGRESO1"/>
    <x v="18"/>
    <n v="69800000644"/>
    <n v="698"/>
    <d v="2022-05-09T00:00:00"/>
    <n v="-1992.93"/>
    <n v="1233"/>
    <x v="225"/>
    <m/>
    <n v="1"/>
    <e v="#N/A"/>
    <n v="0"/>
    <e v="#N/A"/>
    <n v="1992.93"/>
    <s v="SIN CONCILIAR"/>
    <n v="18"/>
    <n v="1"/>
    <n v="20"/>
    <x v="199"/>
  </r>
  <r>
    <s v="0644"/>
    <n v="-1992.93"/>
    <x v="0"/>
    <s v="0644-1992,93EGRESO"/>
    <s v="0644-1992,93EGRESO2"/>
    <x v="18"/>
    <n v="69800000644"/>
    <n v="698"/>
    <d v="2022-05-23T00:00:00"/>
    <n v="-1992.93"/>
    <n v="1233"/>
    <x v="225"/>
    <m/>
    <n v="1"/>
    <e v="#N/A"/>
    <n v="0"/>
    <e v="#N/A"/>
    <n v="1992.93"/>
    <s v="SIN CONCILIAR"/>
    <n v="4"/>
    <n v="1"/>
    <n v="22"/>
    <x v="199"/>
  </r>
  <r>
    <s v="0644"/>
    <n v="-1687.2"/>
    <x v="0"/>
    <s v="0644-1687,2EGRESO"/>
    <s v="0644-1687,2EGRESO1"/>
    <x v="18"/>
    <n v="69800000644"/>
    <n v="698"/>
    <d v="2022-05-12T00:00:00"/>
    <n v="-1687.2"/>
    <n v="1630"/>
    <x v="236"/>
    <m/>
    <n v="1"/>
    <e v="#N/A"/>
    <n v="0"/>
    <e v="#N/A"/>
    <n v="1687.2"/>
    <s v="SIN CONCILIAR"/>
    <n v="15"/>
    <n v="1"/>
    <n v="20"/>
    <x v="210"/>
  </r>
  <r>
    <s v="0644"/>
    <n v="-1345.57"/>
    <x v="0"/>
    <s v="0644-1345,57EGRESO"/>
    <s v="0644-1345,57EGRESO1"/>
    <x v="17"/>
    <n v="69800000644"/>
    <n v="698"/>
    <d v="2022-05-05T00:00:00"/>
    <n v="-1345.57"/>
    <n v="7371"/>
    <x v="221"/>
    <m/>
    <n v="1"/>
    <e v="#N/A"/>
    <n v="0"/>
    <e v="#N/A"/>
    <n v="1345.57"/>
    <s v="SIN CONCILIAR"/>
    <n v="22"/>
    <n v="1"/>
    <n v="19"/>
    <x v="196"/>
  </r>
  <r>
    <s v="0644"/>
    <n v="-1345.57"/>
    <x v="0"/>
    <s v="0644-1345,57EGRESO"/>
    <s v="0644-1345,57EGRESO2"/>
    <x v="17"/>
    <n v="69800000644"/>
    <n v="698"/>
    <d v="2022-05-06T00:00:00"/>
    <n v="-1345.57"/>
    <n v="7371"/>
    <x v="221"/>
    <m/>
    <n v="1"/>
    <e v="#N/A"/>
    <n v="0"/>
    <e v="#N/A"/>
    <n v="1345.57"/>
    <s v="SIN CONCILIAR"/>
    <n v="21"/>
    <n v="1"/>
    <n v="19"/>
    <x v="196"/>
  </r>
  <r>
    <s v="0644"/>
    <n v="-1345.57"/>
    <x v="0"/>
    <s v="0644-1345,57EGRESO"/>
    <s v="0644-1345,57EGRESO3"/>
    <x v="17"/>
    <n v="69800000644"/>
    <n v="698"/>
    <d v="2022-05-11T00:00:00"/>
    <n v="-1345.57"/>
    <n v="7371"/>
    <x v="221"/>
    <m/>
    <n v="1"/>
    <e v="#N/A"/>
    <n v="0"/>
    <e v="#N/A"/>
    <n v="1345.57"/>
    <s v="SIN CONCILIAR"/>
    <n v="16"/>
    <n v="1"/>
    <n v="20"/>
    <x v="196"/>
  </r>
  <r>
    <s v="0644"/>
    <n v="-1345.57"/>
    <x v="0"/>
    <s v="0644-1345,57EGRESO"/>
    <s v="0644-1345,57EGRESO4"/>
    <x v="17"/>
    <n v="69800000644"/>
    <n v="698"/>
    <d v="2022-05-11T00:00:00"/>
    <n v="-1345.57"/>
    <n v="7371"/>
    <x v="221"/>
    <m/>
    <n v="1"/>
    <e v="#N/A"/>
    <n v="0"/>
    <e v="#N/A"/>
    <n v="1345.57"/>
    <s v="SIN CONCILIAR"/>
    <n v="16"/>
    <n v="1"/>
    <n v="20"/>
    <x v="196"/>
  </r>
  <r>
    <s v="0644"/>
    <n v="-1345.57"/>
    <x v="0"/>
    <s v="0644-1345,57EGRESO"/>
    <s v="0644-1345,57EGRESO5"/>
    <x v="17"/>
    <n v="69800000644"/>
    <n v="698"/>
    <d v="2022-05-11T00:00:00"/>
    <n v="-1345.57"/>
    <n v="7371"/>
    <x v="221"/>
    <m/>
    <n v="1"/>
    <e v="#N/A"/>
    <n v="0"/>
    <e v="#N/A"/>
    <n v="1345.57"/>
    <s v="SIN CONCILIAR"/>
    <n v="16"/>
    <n v="1"/>
    <n v="20"/>
    <x v="196"/>
  </r>
  <r>
    <s v="0644"/>
    <n v="-1345.57"/>
    <x v="0"/>
    <s v="0644-1345,57EGRESO"/>
    <s v="0644-1345,57EGRESO6"/>
    <x v="17"/>
    <n v="69800000644"/>
    <n v="698"/>
    <d v="2022-05-17T00:00:00"/>
    <n v="-1345.57"/>
    <n v="7371"/>
    <x v="221"/>
    <m/>
    <n v="1"/>
    <e v="#N/A"/>
    <n v="0"/>
    <e v="#N/A"/>
    <n v="1345.57"/>
    <s v="SIN CONCILIAR"/>
    <n v="10"/>
    <n v="1"/>
    <n v="21"/>
    <x v="196"/>
  </r>
  <r>
    <s v="0644"/>
    <n v="-1345.57"/>
    <x v="0"/>
    <s v="0644-1345,57EGRESO"/>
    <s v="0644-1345,57EGRESO7"/>
    <x v="17"/>
    <n v="69800000644"/>
    <n v="698"/>
    <d v="2022-05-20T00:00:00"/>
    <n v="-1345.57"/>
    <n v="7371"/>
    <x v="221"/>
    <m/>
    <n v="1"/>
    <e v="#N/A"/>
    <n v="0"/>
    <e v="#N/A"/>
    <n v="1345.57"/>
    <s v="SIN CONCILIAR"/>
    <n v="7"/>
    <n v="1"/>
    <n v="21"/>
    <x v="196"/>
  </r>
  <r>
    <s v="0644"/>
    <n v="-1345.57"/>
    <x v="0"/>
    <s v="0644-1345,57EGRESO"/>
    <s v="0644-1345,57EGRESO8"/>
    <x v="17"/>
    <n v="69800000644"/>
    <n v="698"/>
    <d v="2022-05-20T00:00:00"/>
    <n v="-1345.57"/>
    <n v="7371"/>
    <x v="221"/>
    <m/>
    <n v="1"/>
    <e v="#N/A"/>
    <n v="0"/>
    <e v="#N/A"/>
    <n v="1345.57"/>
    <s v="SIN CONCILIAR"/>
    <n v="7"/>
    <n v="1"/>
    <n v="21"/>
    <x v="196"/>
  </r>
  <r>
    <s v="0644"/>
    <n v="-1328.62"/>
    <x v="0"/>
    <s v="0644-1328,62EGRESO"/>
    <s v="0644-1328,62EGRESO1"/>
    <x v="18"/>
    <n v="69800000644"/>
    <n v="698"/>
    <d v="2022-05-02T00:00:00"/>
    <n v="-1328.62"/>
    <n v="1233"/>
    <x v="225"/>
    <m/>
    <n v="1"/>
    <e v="#N/A"/>
    <n v="0"/>
    <e v="#N/A"/>
    <n v="1328.62"/>
    <s v="SIN CONCILIAR"/>
    <n v="25"/>
    <n v="1"/>
    <n v="19"/>
    <x v="199"/>
  </r>
  <r>
    <s v="0644"/>
    <n v="-1309.22"/>
    <x v="0"/>
    <s v="0644-1309,22EGRESO"/>
    <s v="0644-1309,22EGRESO1"/>
    <x v="18"/>
    <n v="69800000644"/>
    <n v="698"/>
    <d v="2022-05-20T00:00:00"/>
    <n v="-1309.22"/>
    <n v="1233"/>
    <x v="225"/>
    <m/>
    <n v="1"/>
    <e v="#N/A"/>
    <n v="0"/>
    <e v="#N/A"/>
    <n v="1309.22"/>
    <s v="SIN CONCILIAR"/>
    <n v="7"/>
    <n v="1"/>
    <n v="21"/>
    <x v="199"/>
  </r>
  <r>
    <s v="0644"/>
    <n v="-1278.3499999999999"/>
    <x v="0"/>
    <s v="0644-1278,35EGRESO"/>
    <s v="0644-1278,35EGRESO1"/>
    <x v="18"/>
    <n v="69800000644"/>
    <n v="698"/>
    <d v="2022-05-07T00:00:00"/>
    <n v="-1278.3499999999999"/>
    <n v="1233"/>
    <x v="225"/>
    <m/>
    <n v="1"/>
    <e v="#N/A"/>
    <n v="0"/>
    <e v="#N/A"/>
    <n v="1278.3499999999999"/>
    <s v="SIN CONCILIAR"/>
    <n v="20"/>
    <n v="1"/>
    <n v="19"/>
    <x v="199"/>
  </r>
  <r>
    <s v="0644"/>
    <n v="-1278.3499999999999"/>
    <x v="0"/>
    <s v="0644-1278,35EGRESO"/>
    <s v="0644-1278,35EGRESO2"/>
    <x v="18"/>
    <n v="69800000644"/>
    <n v="698"/>
    <d v="2022-05-14T00:00:00"/>
    <n v="-1278.3499999999999"/>
    <n v="1233"/>
    <x v="225"/>
    <m/>
    <n v="1"/>
    <e v="#N/A"/>
    <n v="0"/>
    <e v="#N/A"/>
    <n v="1278.3499999999999"/>
    <s v="SIN CONCILIAR"/>
    <n v="13"/>
    <n v="1"/>
    <n v="20"/>
    <x v="199"/>
  </r>
  <r>
    <s v="0644"/>
    <n v="-1250.18"/>
    <x v="0"/>
    <s v="0644-1250,18EGRESO"/>
    <s v="0644-1250,18EGRESO1"/>
    <x v="18"/>
    <n v="69800000644"/>
    <n v="698"/>
    <d v="2022-05-20T00:00:00"/>
    <n v="-1250.18"/>
    <n v="1233"/>
    <x v="225"/>
    <m/>
    <n v="1"/>
    <e v="#N/A"/>
    <n v="0"/>
    <e v="#N/A"/>
    <n v="1250.18"/>
    <s v="SIN CONCILIAR"/>
    <n v="7"/>
    <n v="1"/>
    <n v="21"/>
    <x v="199"/>
  </r>
  <r>
    <s v="0644"/>
    <n v="-1176.8900000000001"/>
    <x v="0"/>
    <s v="0644-1176,89EGRESO"/>
    <s v="0644-1176,89EGRESO1"/>
    <x v="18"/>
    <n v="69800000644"/>
    <n v="698"/>
    <d v="2022-05-20T00:00:00"/>
    <n v="-1176.8900000000001"/>
    <n v="9089"/>
    <x v="237"/>
    <m/>
    <n v="1"/>
    <e v="#N/A"/>
    <n v="0"/>
    <e v="#N/A"/>
    <n v="1176.8900000000001"/>
    <s v="SIN CONCILIAR"/>
    <n v="7"/>
    <n v="1"/>
    <n v="21"/>
    <x v="211"/>
  </r>
  <r>
    <s v="0644"/>
    <n v="-1110"/>
    <x v="0"/>
    <s v="0644-1110EGRESO"/>
    <s v="0644-1110EGRESO1"/>
    <x v="17"/>
    <n v="69800000644"/>
    <n v="698"/>
    <d v="2022-05-13T00:00:00"/>
    <n v="-1110"/>
    <n v="1627"/>
    <x v="230"/>
    <m/>
    <n v="1"/>
    <e v="#N/A"/>
    <n v="0"/>
    <e v="#N/A"/>
    <n v="1110"/>
    <s v="SIN CONCILIAR"/>
    <n v="14"/>
    <n v="1"/>
    <n v="20"/>
    <x v="204"/>
  </r>
  <r>
    <s v="0644"/>
    <n v="-843.6"/>
    <x v="0"/>
    <s v="0644-843,6EGRESO"/>
    <s v="0644-843,6EGRESO1"/>
    <x v="18"/>
    <n v="69800000644"/>
    <n v="698"/>
    <d v="2022-05-05T00:00:00"/>
    <n v="-843.6"/>
    <n v="1630"/>
    <x v="236"/>
    <m/>
    <n v="1"/>
    <e v="#N/A"/>
    <n v="0"/>
    <e v="#N/A"/>
    <n v="843.6"/>
    <s v="SIN CONCILIAR"/>
    <n v="22"/>
    <n v="1"/>
    <n v="19"/>
    <x v="210"/>
  </r>
  <r>
    <s v="0644"/>
    <n v="-664.31"/>
    <x v="0"/>
    <s v="0644-664,31EGRESO"/>
    <s v="0644-664,31EGRESO1"/>
    <x v="18"/>
    <n v="69800000644"/>
    <n v="698"/>
    <d v="2022-05-02T00:00:00"/>
    <n v="-664.31"/>
    <n v="1233"/>
    <x v="225"/>
    <m/>
    <n v="1"/>
    <e v="#N/A"/>
    <n v="0"/>
    <e v="#N/A"/>
    <n v="664.31"/>
    <s v="SIN CONCILIAR"/>
    <n v="25"/>
    <n v="1"/>
    <n v="19"/>
    <x v="199"/>
  </r>
  <r>
    <s v="0644"/>
    <n v="-664.31"/>
    <x v="0"/>
    <s v="0644-664,31EGRESO"/>
    <s v="0644-664,31EGRESO2"/>
    <x v="18"/>
    <n v="69800000644"/>
    <n v="698"/>
    <d v="2022-05-04T00:00:00"/>
    <n v="-664.31"/>
    <n v="1233"/>
    <x v="225"/>
    <m/>
    <n v="1"/>
    <e v="#N/A"/>
    <n v="0"/>
    <e v="#N/A"/>
    <n v="664.31"/>
    <s v="SIN CONCILIAR"/>
    <n v="23"/>
    <n v="1"/>
    <n v="19"/>
    <x v="199"/>
  </r>
  <r>
    <s v="0644"/>
    <n v="-664.31"/>
    <x v="0"/>
    <s v="0644-664,31EGRESO"/>
    <s v="0644-664,31EGRESO3"/>
    <x v="18"/>
    <n v="69800000644"/>
    <n v="698"/>
    <d v="2022-05-04T00:00:00"/>
    <n v="-664.31"/>
    <n v="1233"/>
    <x v="225"/>
    <m/>
    <n v="1"/>
    <e v="#N/A"/>
    <n v="0"/>
    <e v="#N/A"/>
    <n v="664.31"/>
    <s v="SIN CONCILIAR"/>
    <n v="23"/>
    <n v="1"/>
    <n v="19"/>
    <x v="199"/>
  </r>
  <r>
    <s v="0644"/>
    <n v="-664.31"/>
    <x v="0"/>
    <s v="0644-664,31EGRESO"/>
    <s v="0644-664,31EGRESO4"/>
    <x v="18"/>
    <n v="69800000644"/>
    <n v="698"/>
    <d v="2022-05-09T00:00:00"/>
    <n v="-664.31"/>
    <n v="1233"/>
    <x v="225"/>
    <m/>
    <n v="1"/>
    <e v="#N/A"/>
    <n v="0"/>
    <e v="#N/A"/>
    <n v="664.31"/>
    <s v="SIN CONCILIAR"/>
    <n v="18"/>
    <n v="1"/>
    <n v="20"/>
    <x v="199"/>
  </r>
  <r>
    <s v="0644"/>
    <n v="-664.31"/>
    <x v="0"/>
    <s v="0644-664,31EGRESO"/>
    <s v="0644-664,31EGRESO5"/>
    <x v="18"/>
    <n v="69800000644"/>
    <n v="698"/>
    <d v="2022-05-09T00:00:00"/>
    <n v="-664.31"/>
    <n v="1233"/>
    <x v="225"/>
    <m/>
    <n v="1"/>
    <e v="#N/A"/>
    <n v="0"/>
    <e v="#N/A"/>
    <n v="664.31"/>
    <s v="SIN CONCILIAR"/>
    <n v="18"/>
    <n v="1"/>
    <n v="20"/>
    <x v="199"/>
  </r>
  <r>
    <s v="0644"/>
    <n v="-664.31"/>
    <x v="0"/>
    <s v="0644-664,31EGRESO"/>
    <s v="0644-664,31EGRESO6"/>
    <x v="18"/>
    <n v="69800000644"/>
    <n v="698"/>
    <d v="2022-05-12T00:00:00"/>
    <n v="-664.31"/>
    <n v="1233"/>
    <x v="225"/>
    <m/>
    <n v="1"/>
    <e v="#N/A"/>
    <n v="0"/>
    <e v="#N/A"/>
    <n v="664.31"/>
    <s v="SIN CONCILIAR"/>
    <n v="15"/>
    <n v="1"/>
    <n v="20"/>
    <x v="199"/>
  </r>
  <r>
    <s v="0644"/>
    <n v="-664.31"/>
    <x v="0"/>
    <s v="0644-664,31EGRESO"/>
    <s v="0644-664,31EGRESO7"/>
    <x v="18"/>
    <n v="69800000644"/>
    <n v="698"/>
    <d v="2022-05-13T00:00:00"/>
    <n v="-664.31"/>
    <n v="1233"/>
    <x v="225"/>
    <m/>
    <n v="1"/>
    <e v="#N/A"/>
    <n v="0"/>
    <e v="#N/A"/>
    <n v="664.31"/>
    <s v="SIN CONCILIAR"/>
    <n v="14"/>
    <n v="1"/>
    <n v="20"/>
    <x v="199"/>
  </r>
  <r>
    <s v="0644"/>
    <n v="-664.31"/>
    <x v="0"/>
    <s v="0644-664,31EGRESO"/>
    <s v="0644-664,31EGRESO8"/>
    <x v="18"/>
    <n v="69800000644"/>
    <n v="698"/>
    <d v="2022-05-13T00:00:00"/>
    <n v="-664.31"/>
    <n v="1233"/>
    <x v="225"/>
    <m/>
    <n v="1"/>
    <e v="#N/A"/>
    <n v="0"/>
    <e v="#N/A"/>
    <n v="664.31"/>
    <s v="SIN CONCILIAR"/>
    <n v="14"/>
    <n v="1"/>
    <n v="20"/>
    <x v="199"/>
  </r>
  <r>
    <s v="0644"/>
    <n v="-664.31"/>
    <x v="0"/>
    <s v="0644-664,31EGRESO"/>
    <s v="0644-664,31EGRESO9"/>
    <x v="18"/>
    <n v="69800000644"/>
    <n v="698"/>
    <d v="2022-05-20T00:00:00"/>
    <n v="-664.31"/>
    <n v="1233"/>
    <x v="225"/>
    <m/>
    <n v="1"/>
    <e v="#N/A"/>
    <n v="0"/>
    <e v="#N/A"/>
    <n v="664.31"/>
    <s v="SIN CONCILIAR"/>
    <n v="7"/>
    <n v="1"/>
    <n v="21"/>
    <x v="199"/>
  </r>
  <r>
    <s v="0644"/>
    <n v="-664.31"/>
    <x v="0"/>
    <s v="0644-664,31EGRESO"/>
    <s v="0644-664,31EGRESO10"/>
    <x v="18"/>
    <n v="69800000644"/>
    <n v="698"/>
    <d v="2022-05-23T00:00:00"/>
    <n v="-664.31"/>
    <n v="1233"/>
    <x v="225"/>
    <m/>
    <n v="1"/>
    <e v="#N/A"/>
    <n v="0"/>
    <e v="#N/A"/>
    <n v="664.31"/>
    <s v="SIN CONCILIAR"/>
    <n v="4"/>
    <n v="1"/>
    <n v="22"/>
    <x v="199"/>
  </r>
  <r>
    <s v="0644"/>
    <n v="-664.31"/>
    <x v="0"/>
    <s v="0644-664,31EGRESO"/>
    <s v="0644-664,31EGRESO11"/>
    <x v="18"/>
    <n v="69800000644"/>
    <n v="698"/>
    <d v="2022-05-23T00:00:00"/>
    <n v="-664.31"/>
    <n v="1233"/>
    <x v="225"/>
    <m/>
    <n v="1"/>
    <e v="#N/A"/>
    <n v="0"/>
    <e v="#N/A"/>
    <n v="664.31"/>
    <s v="SIN CONCILIAR"/>
    <n v="4"/>
    <n v="1"/>
    <n v="22"/>
    <x v="199"/>
  </r>
  <r>
    <s v="0644"/>
    <n v="-664.31"/>
    <x v="0"/>
    <s v="0644-664,31EGRESO"/>
    <s v="0644-664,31EGRESO12"/>
    <x v="18"/>
    <n v="69800000644"/>
    <n v="698"/>
    <d v="2022-05-23T00:00:00"/>
    <n v="-664.31"/>
    <n v="1233"/>
    <x v="225"/>
    <m/>
    <n v="1"/>
    <e v="#N/A"/>
    <n v="0"/>
    <e v="#N/A"/>
    <n v="664.31"/>
    <s v="SIN CONCILIAR"/>
    <n v="4"/>
    <n v="1"/>
    <n v="22"/>
    <x v="199"/>
  </r>
  <r>
    <s v="0644"/>
    <n v="-632.70000000000005"/>
    <x v="0"/>
    <s v="0644-632,7EGRESO"/>
    <s v="0644-632,7EGRESO1"/>
    <x v="18"/>
    <n v="69800000644"/>
    <n v="698"/>
    <d v="2022-05-19T00:00:00"/>
    <n v="-632.70000000000005"/>
    <n v="1630"/>
    <x v="236"/>
    <m/>
    <n v="1"/>
    <e v="#N/A"/>
    <n v="0"/>
    <e v="#N/A"/>
    <n v="632.70000000000005"/>
    <s v="SIN CONCILIAR"/>
    <n v="8"/>
    <n v="1"/>
    <n v="21"/>
    <x v="210"/>
  </r>
  <r>
    <s v="0644"/>
    <n v="-625.09"/>
    <x v="0"/>
    <s v="0644-625,09EGRESO"/>
    <s v="0644-625,09EGRESO1"/>
    <x v="18"/>
    <n v="69800000644"/>
    <n v="698"/>
    <d v="2022-05-06T00:00:00"/>
    <n v="-625.09"/>
    <n v="1233"/>
    <x v="225"/>
    <m/>
    <n v="1"/>
    <e v="#N/A"/>
    <n v="0"/>
    <e v="#N/A"/>
    <n v="625.09"/>
    <s v="SIN CONCILIAR"/>
    <n v="21"/>
    <n v="1"/>
    <n v="19"/>
    <x v="199"/>
  </r>
  <r>
    <s v="0644"/>
    <n v="-625.09"/>
    <x v="0"/>
    <s v="0644-625,09EGRESO"/>
    <s v="0644-625,09EGRESO2"/>
    <x v="18"/>
    <n v="69800000644"/>
    <n v="698"/>
    <d v="2022-05-06T00:00:00"/>
    <n v="-625.09"/>
    <n v="1233"/>
    <x v="225"/>
    <m/>
    <n v="1"/>
    <e v="#N/A"/>
    <n v="0"/>
    <e v="#N/A"/>
    <n v="625.09"/>
    <s v="SIN CONCILIAR"/>
    <n v="21"/>
    <n v="1"/>
    <n v="19"/>
    <x v="199"/>
  </r>
  <r>
    <s v="0644"/>
    <n v="-595.1"/>
    <x v="0"/>
    <s v="0644-595,1EGRESO"/>
    <s v="0644-595,1EGRESO1"/>
    <x v="18"/>
    <n v="69800000644"/>
    <n v="698"/>
    <d v="2022-05-06T00:00:00"/>
    <n v="-595.1"/>
    <n v="1233"/>
    <x v="225"/>
    <m/>
    <n v="1"/>
    <e v="#N/A"/>
    <n v="0"/>
    <e v="#N/A"/>
    <n v="595.1"/>
    <s v="SIN CONCILIAR"/>
    <n v="21"/>
    <n v="1"/>
    <n v="19"/>
    <x v="199"/>
  </r>
  <r>
    <s v="0644"/>
    <n v="-511.34"/>
    <x v="0"/>
    <s v="0644-511,34EGRESO"/>
    <s v="0644-511,34EGRESO1"/>
    <x v="18"/>
    <n v="69800000644"/>
    <n v="698"/>
    <d v="2022-05-03T00:00:00"/>
    <n v="-511.34"/>
    <n v="1233"/>
    <x v="225"/>
    <m/>
    <n v="1"/>
    <e v="#N/A"/>
    <n v="0"/>
    <e v="#N/A"/>
    <n v="511.34"/>
    <s v="SIN CONCILIAR"/>
    <n v="24"/>
    <n v="1"/>
    <n v="19"/>
    <x v="199"/>
  </r>
  <r>
    <s v="0644"/>
    <n v="-476.08"/>
    <x v="0"/>
    <s v="0644-476,08EGRESO"/>
    <s v="0644-476,08EGRESO1"/>
    <x v="18"/>
    <n v="69800000644"/>
    <n v="698"/>
    <d v="2022-05-07T00:00:00"/>
    <n v="-476.08"/>
    <n v="1233"/>
    <x v="225"/>
    <m/>
    <n v="1"/>
    <e v="#N/A"/>
    <n v="0"/>
    <e v="#N/A"/>
    <n v="476.08"/>
    <s v="SIN CONCILIAR"/>
    <n v="20"/>
    <n v="1"/>
    <n v="19"/>
    <x v="199"/>
  </r>
  <r>
    <s v="0644"/>
    <n v="-313.2"/>
    <x v="0"/>
    <s v="0644-313,2EGRESO"/>
    <s v="0644-313,2EGRESO1"/>
    <x v="17"/>
    <n v="69800000644"/>
    <n v="698"/>
    <d v="2022-05-06T00:00:00"/>
    <n v="-313.2"/>
    <n v="7522"/>
    <x v="231"/>
    <m/>
    <n v="1"/>
    <e v="#N/A"/>
    <n v="0"/>
    <e v="#N/A"/>
    <n v="313.2"/>
    <s v="SIN CONCILIAR"/>
    <n v="21"/>
    <n v="1"/>
    <n v="19"/>
    <x v="205"/>
  </r>
  <r>
    <s v="0644"/>
    <n v="-313.2"/>
    <x v="0"/>
    <s v="0644-313,2EGRESO"/>
    <s v="0644-313,2EGRESO2"/>
    <x v="17"/>
    <n v="69800000644"/>
    <n v="698"/>
    <d v="2022-05-07T00:00:00"/>
    <n v="-313.2"/>
    <n v="7522"/>
    <x v="231"/>
    <m/>
    <n v="1"/>
    <e v="#N/A"/>
    <n v="0"/>
    <e v="#N/A"/>
    <n v="313.2"/>
    <s v="SIN CONCILIAR"/>
    <n v="20"/>
    <n v="1"/>
    <n v="19"/>
    <x v="205"/>
  </r>
  <r>
    <s v="0644"/>
    <n v="-313.2"/>
    <x v="0"/>
    <s v="0644-313,2EGRESO"/>
    <s v="0644-313,2EGRESO3"/>
    <x v="17"/>
    <n v="69800000644"/>
    <n v="698"/>
    <d v="2022-05-11T00:00:00"/>
    <n v="-313.2"/>
    <n v="7522"/>
    <x v="231"/>
    <m/>
    <n v="1"/>
    <e v="#N/A"/>
    <n v="0"/>
    <e v="#N/A"/>
    <n v="313.2"/>
    <s v="SIN CONCILIAR"/>
    <n v="16"/>
    <n v="1"/>
    <n v="20"/>
    <x v="205"/>
  </r>
  <r>
    <s v="0644"/>
    <n v="-255.67"/>
    <x v="0"/>
    <s v="0644-255,67EGRESO"/>
    <s v="0644-255,67EGRESO1"/>
    <x v="18"/>
    <n v="69800000644"/>
    <n v="698"/>
    <d v="2022-05-05T00:00:00"/>
    <n v="-255.67"/>
    <n v="1233"/>
    <x v="225"/>
    <m/>
    <n v="1"/>
    <e v="#N/A"/>
    <n v="0"/>
    <e v="#N/A"/>
    <n v="255.67"/>
    <s v="SIN CONCILIAR"/>
    <n v="22"/>
    <n v="1"/>
    <n v="19"/>
    <x v="199"/>
  </r>
  <r>
    <s v="0644"/>
    <n v="-255.67"/>
    <x v="0"/>
    <s v="0644-255,67EGRESO"/>
    <s v="0644-255,67EGRESO2"/>
    <x v="18"/>
    <n v="69800000644"/>
    <n v="698"/>
    <d v="2022-05-11T00:00:00"/>
    <n v="-255.67"/>
    <n v="1233"/>
    <x v="225"/>
    <m/>
    <n v="1"/>
    <e v="#N/A"/>
    <n v="0"/>
    <e v="#N/A"/>
    <n v="255.67"/>
    <s v="SIN CONCILIAR"/>
    <n v="16"/>
    <n v="1"/>
    <n v="20"/>
    <x v="199"/>
  </r>
  <r>
    <s v="0644"/>
    <n v="-255.67"/>
    <x v="0"/>
    <s v="0644-255,67EGRESO"/>
    <s v="0644-255,67EGRESO3"/>
    <x v="18"/>
    <n v="69800000644"/>
    <n v="698"/>
    <d v="2022-05-11T00:00:00"/>
    <n v="-255.67"/>
    <n v="1233"/>
    <x v="225"/>
    <m/>
    <n v="1"/>
    <e v="#N/A"/>
    <n v="0"/>
    <e v="#N/A"/>
    <n v="255.67"/>
    <s v="SIN CONCILIAR"/>
    <n v="16"/>
    <n v="1"/>
    <n v="20"/>
    <x v="199"/>
  </r>
  <r>
    <s v="0644"/>
    <n v="-255.67"/>
    <x v="0"/>
    <s v="0644-255,67EGRESO"/>
    <s v="0644-255,67EGRESO4"/>
    <x v="18"/>
    <n v="69800000644"/>
    <n v="698"/>
    <d v="2022-05-11T00:00:00"/>
    <n v="-255.67"/>
    <n v="1233"/>
    <x v="225"/>
    <m/>
    <n v="1"/>
    <e v="#N/A"/>
    <n v="0"/>
    <e v="#N/A"/>
    <n v="255.67"/>
    <s v="SIN CONCILIAR"/>
    <n v="16"/>
    <n v="1"/>
    <n v="20"/>
    <x v="199"/>
  </r>
  <r>
    <s v="0644"/>
    <n v="-255.67"/>
    <x v="0"/>
    <s v="0644-255,67EGRESO"/>
    <s v="0644-255,67EGRESO5"/>
    <x v="18"/>
    <n v="69800000644"/>
    <n v="698"/>
    <d v="2022-05-17T00:00:00"/>
    <n v="-255.67"/>
    <n v="1233"/>
    <x v="225"/>
    <m/>
    <n v="1"/>
    <e v="#N/A"/>
    <n v="0"/>
    <e v="#N/A"/>
    <n v="255.67"/>
    <s v="SIN CONCILIAR"/>
    <n v="10"/>
    <n v="1"/>
    <n v="21"/>
    <x v="199"/>
  </r>
  <r>
    <s v="0644"/>
    <n v="-255.67"/>
    <x v="0"/>
    <s v="0644-255,67EGRESO"/>
    <s v="0644-255,67EGRESO6"/>
    <x v="18"/>
    <n v="69800000644"/>
    <n v="698"/>
    <d v="2022-05-20T00:00:00"/>
    <n v="-255.67"/>
    <n v="1233"/>
    <x v="225"/>
    <m/>
    <n v="1"/>
    <e v="#N/A"/>
    <n v="0"/>
    <e v="#N/A"/>
    <n v="255.67"/>
    <s v="SIN CONCILIAR"/>
    <n v="7"/>
    <n v="1"/>
    <n v="21"/>
    <x v="199"/>
  </r>
  <r>
    <s v="0644"/>
    <n v="-255.67"/>
    <x v="0"/>
    <s v="0644-255,67EGRESO"/>
    <s v="0644-255,67EGRESO7"/>
    <x v="18"/>
    <n v="69800000644"/>
    <n v="698"/>
    <d v="2022-05-20T00:00:00"/>
    <n v="-255.67"/>
    <n v="1233"/>
    <x v="225"/>
    <m/>
    <n v="1"/>
    <e v="#N/A"/>
    <n v="0"/>
    <e v="#N/A"/>
    <n v="255.67"/>
    <s v="SIN CONCILIAR"/>
    <n v="7"/>
    <n v="1"/>
    <n v="21"/>
    <x v="199"/>
  </r>
  <r>
    <s v="0644"/>
    <n v="-229.41"/>
    <x v="0"/>
    <s v="0644-229,41EGRESO"/>
    <s v="0644-229,41EGRESO1"/>
    <x v="17"/>
    <n v="69800000644"/>
    <n v="698"/>
    <d v="2022-05-05T00:00:00"/>
    <n v="-229.41"/>
    <n v="9088"/>
    <x v="234"/>
    <m/>
    <n v="1"/>
    <e v="#N/A"/>
    <n v="0"/>
    <e v="#N/A"/>
    <n v="229.41"/>
    <s v="SIN CONCILIAR"/>
    <n v="22"/>
    <n v="1"/>
    <n v="19"/>
    <x v="208"/>
  </r>
  <r>
    <s v="0644"/>
    <n v="-229.41"/>
    <x v="0"/>
    <s v="0644-229,41EGRESO"/>
    <s v="0644-229,41EGRESO2"/>
    <x v="17"/>
    <n v="69800000644"/>
    <n v="698"/>
    <d v="2022-05-17T00:00:00"/>
    <n v="-229.41"/>
    <n v="9088"/>
    <x v="234"/>
    <m/>
    <n v="1"/>
    <e v="#N/A"/>
    <n v="0"/>
    <e v="#N/A"/>
    <n v="229.41"/>
    <s v="SIN CONCILIAR"/>
    <n v="10"/>
    <n v="1"/>
    <n v="21"/>
    <x v="208"/>
  </r>
  <r>
    <s v="0644"/>
    <n v="-229.41"/>
    <x v="0"/>
    <s v="0644-229,41EGRESO"/>
    <s v="0644-229,41EGRESO3"/>
    <x v="17"/>
    <n v="69800000644"/>
    <n v="698"/>
    <d v="2022-05-20T00:00:00"/>
    <n v="-229.41"/>
    <n v="9088"/>
    <x v="234"/>
    <m/>
    <n v="1"/>
    <e v="#N/A"/>
    <n v="0"/>
    <e v="#N/A"/>
    <n v="229.41"/>
    <s v="SIN CONCILIAR"/>
    <n v="7"/>
    <n v="1"/>
    <n v="21"/>
    <x v="208"/>
  </r>
  <r>
    <s v="0644"/>
    <n v="-210.9"/>
    <x v="0"/>
    <s v="0644-210,9EGRESO"/>
    <s v="0644-210,9EGRESO1"/>
    <x v="18"/>
    <n v="69800000644"/>
    <n v="698"/>
    <d v="2022-05-13T00:00:00"/>
    <n v="-210.9"/>
    <n v="1630"/>
    <x v="236"/>
    <m/>
    <n v="1"/>
    <e v="#N/A"/>
    <n v="0"/>
    <e v="#N/A"/>
    <n v="210.9"/>
    <s v="SIN CONCILIAR"/>
    <n v="14"/>
    <n v="1"/>
    <n v="20"/>
    <x v="210"/>
  </r>
  <r>
    <s v="0644"/>
    <n v="-59.51"/>
    <x v="0"/>
    <s v="0644-59,51EGRESO"/>
    <s v="0644-59,51EGRESO1"/>
    <x v="18"/>
    <n v="69800000644"/>
    <n v="698"/>
    <d v="2022-05-06T00:00:00"/>
    <n v="-59.51"/>
    <n v="1233"/>
    <x v="225"/>
    <m/>
    <n v="1"/>
    <e v="#N/A"/>
    <n v="0"/>
    <e v="#N/A"/>
    <n v="59.51"/>
    <s v="SIN CONCILIAR"/>
    <n v="21"/>
    <n v="1"/>
    <n v="19"/>
    <x v="199"/>
  </r>
  <r>
    <s v="0644"/>
    <n v="-59.51"/>
    <x v="0"/>
    <s v="0644-59,51EGRESO"/>
    <s v="0644-59,51EGRESO2"/>
    <x v="18"/>
    <n v="69800000644"/>
    <n v="698"/>
    <d v="2022-05-07T00:00:00"/>
    <n v="-59.51"/>
    <n v="1233"/>
    <x v="225"/>
    <m/>
    <n v="1"/>
    <e v="#N/A"/>
    <n v="0"/>
    <e v="#N/A"/>
    <n v="59.51"/>
    <s v="SIN CONCILIAR"/>
    <n v="20"/>
    <n v="1"/>
    <n v="19"/>
    <x v="199"/>
  </r>
  <r>
    <s v="0644"/>
    <n v="-59.51"/>
    <x v="0"/>
    <s v="0644-59,51EGRESO"/>
    <s v="0644-59,51EGRESO3"/>
    <x v="18"/>
    <n v="69800000644"/>
    <n v="698"/>
    <d v="2022-05-11T00:00:00"/>
    <n v="-59.51"/>
    <n v="1233"/>
    <x v="225"/>
    <m/>
    <n v="1"/>
    <e v="#N/A"/>
    <n v="0"/>
    <e v="#N/A"/>
    <n v="59.51"/>
    <s v="SIN CONCILIAR"/>
    <n v="16"/>
    <n v="1"/>
    <n v="20"/>
    <x v="199"/>
  </r>
  <r>
    <s v="0644"/>
    <n v="-43.59"/>
    <x v="0"/>
    <s v="0644-43,59EGRESO"/>
    <s v="0644-43,59EGRESO1"/>
    <x v="18"/>
    <n v="69800000644"/>
    <n v="698"/>
    <d v="2022-05-05T00:00:00"/>
    <n v="-43.59"/>
    <n v="9089"/>
    <x v="237"/>
    <m/>
    <n v="1"/>
    <e v="#N/A"/>
    <n v="0"/>
    <e v="#N/A"/>
    <n v="43.59"/>
    <s v="SIN CONCILIAR"/>
    <n v="22"/>
    <n v="1"/>
    <n v="19"/>
    <x v="211"/>
  </r>
  <r>
    <s v="0644"/>
    <n v="-43.59"/>
    <x v="0"/>
    <s v="0644-43,59EGRESO"/>
    <s v="0644-43,59EGRESO2"/>
    <x v="18"/>
    <n v="69800000644"/>
    <n v="698"/>
    <d v="2022-05-17T00:00:00"/>
    <n v="-43.59"/>
    <n v="9089"/>
    <x v="237"/>
    <m/>
    <n v="1"/>
    <e v="#N/A"/>
    <n v="0"/>
    <e v="#N/A"/>
    <n v="43.59"/>
    <s v="SIN CONCILIAR"/>
    <n v="10"/>
    <n v="1"/>
    <n v="21"/>
    <x v="211"/>
  </r>
  <r>
    <s v="0644"/>
    <n v="-43.59"/>
    <x v="0"/>
    <s v="0644-43,59EGRESO"/>
    <s v="0644-43,59EGRESO3"/>
    <x v="18"/>
    <n v="69800000644"/>
    <n v="698"/>
    <d v="2022-05-20T00:00:00"/>
    <n v="-43.59"/>
    <n v="9089"/>
    <x v="237"/>
    <m/>
    <n v="1"/>
    <e v="#N/A"/>
    <n v="0"/>
    <e v="#N/A"/>
    <n v="43.59"/>
    <s v="SIN CONCILIAR"/>
    <n v="7"/>
    <n v="1"/>
    <n v="21"/>
    <x v="211"/>
  </r>
  <r>
    <s v="0644"/>
    <n v="30000"/>
    <x v="1"/>
    <s v="064430000INGRESO"/>
    <s v="064430000INGRESO1"/>
    <x v="19"/>
    <n v="69800000644"/>
    <n v="917"/>
    <d v="2022-05-03T00:00:00"/>
    <n v="30000"/>
    <n v="3519"/>
    <x v="238"/>
    <m/>
    <n v="1"/>
    <e v="#N/A"/>
    <n v="0"/>
    <e v="#N/A"/>
    <n v="-30000"/>
    <s v="SIN CONCILIAR"/>
    <n v="24"/>
    <n v="1"/>
    <n v="19"/>
    <x v="212"/>
  </r>
  <r>
    <s v="0644"/>
    <n v="47930"/>
    <x v="1"/>
    <s v="064447930INGRESO"/>
    <s v="064447930INGRESO1"/>
    <x v="0"/>
    <n v="69800000644"/>
    <n v="698"/>
    <d v="2022-05-18T00:00:00"/>
    <n v="47930"/>
    <n v="8161"/>
    <x v="239"/>
    <m/>
    <n v="1"/>
    <e v="#N/A"/>
    <n v="0"/>
    <e v="#N/A"/>
    <n v="-47930"/>
    <s v="SIN CONCILIAR"/>
    <n v="9"/>
    <n v="1"/>
    <n v="21"/>
    <x v="213"/>
  </r>
  <r>
    <s v="0644"/>
    <n v="53802"/>
    <x v="1"/>
    <s v="064453802INGRESO"/>
    <s v="064453802INGRESO1"/>
    <x v="20"/>
    <n v="69800000644"/>
    <n v="698"/>
    <d v="2022-05-03T00:00:00"/>
    <n v="53802"/>
    <n v="4160"/>
    <x v="240"/>
    <m/>
    <n v="1"/>
    <d v="2022-05-17T00:00:00"/>
    <n v="53802"/>
    <s v="RC50"/>
    <n v="0"/>
    <s v="OK CONCILIADO"/>
    <s v="ok"/>
    <n v="1"/>
    <n v="19"/>
    <x v="214"/>
  </r>
  <r>
    <s v="0644"/>
    <n v="74200"/>
    <x v="1"/>
    <s v="064474200INGRESO"/>
    <s v="064474200INGRESO1"/>
    <x v="19"/>
    <n v="69800000644"/>
    <n v="917"/>
    <d v="2022-05-25T00:00:00"/>
    <n v="74200"/>
    <n v="3519"/>
    <x v="238"/>
    <m/>
    <n v="1"/>
    <e v="#N/A"/>
    <n v="0"/>
    <e v="#N/A"/>
    <n v="-74200"/>
    <s v="SIN CONCILIAR"/>
    <n v="2"/>
    <n v="1"/>
    <n v="22"/>
    <x v="212"/>
  </r>
  <r>
    <s v="0644"/>
    <n v="83950"/>
    <x v="1"/>
    <s v="064483950INGRESO"/>
    <s v="064483950INGRESO1"/>
    <x v="20"/>
    <n v="69800000644"/>
    <n v="698"/>
    <d v="2022-05-13T00:00:00"/>
    <n v="83950"/>
    <n v="4160"/>
    <x v="240"/>
    <m/>
    <n v="1"/>
    <e v="#N/A"/>
    <n v="0"/>
    <e v="#N/A"/>
    <n v="-83950"/>
    <s v="SIN CONCILIAR"/>
    <n v="14"/>
    <n v="1"/>
    <n v="20"/>
    <x v="214"/>
  </r>
  <r>
    <s v="0644"/>
    <n v="253031"/>
    <x v="1"/>
    <s v="0644253031INGRESO"/>
    <s v="0644253031INGRESO1"/>
    <x v="0"/>
    <n v="69800000644"/>
    <n v="698"/>
    <d v="2022-05-13T00:00:00"/>
    <n v="253031"/>
    <n v="8161"/>
    <x v="241"/>
    <m/>
    <n v="1"/>
    <d v="2022-05-17T00:00:00"/>
    <n v="253031"/>
    <s v="RC53"/>
    <n v="0"/>
    <s v="OK CONCILIADO"/>
    <s v="ok"/>
    <n v="1"/>
    <n v="20"/>
    <x v="215"/>
  </r>
  <r>
    <s v="0644"/>
    <n v="371470"/>
    <x v="1"/>
    <s v="0644371470INGRESO"/>
    <s v="0644371470INGRESO1"/>
    <x v="21"/>
    <n v="69800000644"/>
    <n v="698"/>
    <d v="2022-05-05T00:00:00"/>
    <n v="371470"/>
    <n v="537"/>
    <x v="242"/>
    <m/>
    <n v="1"/>
    <e v="#N/A"/>
    <n v="0"/>
    <e v="#N/A"/>
    <n v="-371470"/>
    <s v="SIN CONCILIAR"/>
    <n v="22"/>
    <n v="1"/>
    <n v="19"/>
    <x v="216"/>
  </r>
  <r>
    <s v="0644"/>
    <n v="383401"/>
    <x v="1"/>
    <s v="0644383401INGRESO"/>
    <s v="0644383401INGRESO1"/>
    <x v="0"/>
    <n v="69800000644"/>
    <n v="698"/>
    <d v="2022-05-13T00:00:00"/>
    <n v="383401"/>
    <n v="8161"/>
    <x v="241"/>
    <m/>
    <n v="1"/>
    <d v="2022-05-17T00:00:00"/>
    <n v="383401"/>
    <s v="RC53"/>
    <n v="0"/>
    <s v="OK CONCILIADO"/>
    <s v="ok"/>
    <n v="1"/>
    <n v="20"/>
    <x v="215"/>
  </r>
  <r>
    <s v="0644"/>
    <n v="700000"/>
    <x v="1"/>
    <s v="0644700000INGRESO"/>
    <s v="0644700000INGRESO1"/>
    <x v="21"/>
    <n v="69800000644"/>
    <n v="698"/>
    <d v="2022-05-06T00:00:00"/>
    <n v="700000"/>
    <n v="8143"/>
    <x v="243"/>
    <m/>
    <n v="1"/>
    <e v="#N/A"/>
    <n v="0"/>
    <e v="#N/A"/>
    <n v="-700000"/>
    <s v="SIN CONCILIAR"/>
    <n v="21"/>
    <n v="1"/>
    <n v="19"/>
    <x v="217"/>
  </r>
  <r>
    <s v="0644"/>
    <n v="972000"/>
    <x v="1"/>
    <s v="0644972000INGRESO"/>
    <s v="0644972000INGRESO1"/>
    <x v="22"/>
    <n v="69800000644"/>
    <n v="171"/>
    <d v="2022-05-02T00:00:00"/>
    <n v="972000"/>
    <n v="4000"/>
    <x v="244"/>
    <m/>
    <n v="1"/>
    <e v="#N/A"/>
    <n v="0"/>
    <e v="#N/A"/>
    <n v="-972000"/>
    <s v="SIN CONCILIAR"/>
    <n v="25"/>
    <n v="1"/>
    <n v="19"/>
    <x v="218"/>
  </r>
  <r>
    <s v="0644"/>
    <n v="3316089"/>
    <x v="1"/>
    <s v="06443316089INGRESO"/>
    <s v="06443316089INGRESO1"/>
    <x v="4"/>
    <n v="69800000644"/>
    <n v="698"/>
    <d v="2022-05-26T00:00:00"/>
    <n v="3316089"/>
    <n v="8161"/>
    <x v="245"/>
    <m/>
    <n v="1"/>
    <e v="#N/A"/>
    <n v="0"/>
    <e v="#N/A"/>
    <n v="-3316089"/>
    <s v="SIN CONCILIAR"/>
    <n v="1"/>
    <n v="1"/>
    <n v="22"/>
    <x v="219"/>
  </r>
  <r>
    <s v="0644"/>
    <n v="4400000"/>
    <x v="1"/>
    <s v="06444400000INGRESO"/>
    <s v="06444400000INGRESO1"/>
    <x v="0"/>
    <n v="69800000644"/>
    <n v="698"/>
    <d v="2022-05-23T00:00:00"/>
    <n v="4400000"/>
    <n v="8161"/>
    <x v="239"/>
    <m/>
    <n v="1"/>
    <e v="#N/A"/>
    <n v="0"/>
    <e v="#N/A"/>
    <n v="-4400000"/>
    <s v="SIN CONCILIAR"/>
    <n v="4"/>
    <n v="1"/>
    <n v="22"/>
    <x v="213"/>
  </r>
  <r>
    <s v="0644"/>
    <n v="4933179"/>
    <x v="1"/>
    <s v="06444933179INGRESO"/>
    <s v="06444933179INGRESO1"/>
    <x v="0"/>
    <n v="69800000644"/>
    <n v="698"/>
    <d v="2022-05-03T00:00:00"/>
    <n v="4933179"/>
    <n v="8142"/>
    <x v="246"/>
    <m/>
    <n v="1"/>
    <d v="2022-05-17T00:00:00"/>
    <n v="4933179"/>
    <s v="RC49"/>
    <n v="0"/>
    <s v="OK CONCILIADO"/>
    <s v="ok"/>
    <n v="1"/>
    <n v="19"/>
    <x v="220"/>
  </r>
  <r>
    <s v="0644"/>
    <n v="8156493.0800000001"/>
    <x v="1"/>
    <s v="06448156493,08INGRESO"/>
    <s v="06448156493,08INGRESO1"/>
    <x v="23"/>
    <n v="69800000644"/>
    <n v="973"/>
    <d v="2022-05-02T00:00:00"/>
    <n v="8156493.0800000001"/>
    <n v="2500"/>
    <x v="247"/>
    <m/>
    <n v="1"/>
    <e v="#N/A"/>
    <n v="0"/>
    <e v="#N/A"/>
    <n v="-8156493.0800000001"/>
    <s v="SIN CONCILIAR"/>
    <n v="25"/>
    <n v="1"/>
    <n v="19"/>
    <x v="221"/>
  </r>
  <r>
    <s v="0644"/>
    <n v="100000000"/>
    <x v="1"/>
    <s v="0644100000000INGRESO"/>
    <s v="0644100000000INGRESO1"/>
    <x v="0"/>
    <n v="69800000644"/>
    <n v="698"/>
    <d v="2022-05-03T00:00:00"/>
    <n v="100000000"/>
    <n v="8142"/>
    <x v="248"/>
    <m/>
    <n v="1"/>
    <d v="2022-05-23T00:00:00"/>
    <n v="100000000"/>
    <s v="RC55"/>
    <n v="0"/>
    <s v="OK CONCILIADO"/>
    <s v="ok"/>
    <n v="1"/>
    <n v="19"/>
    <x v="222"/>
  </r>
  <r>
    <s v="0644"/>
    <n v="500000000"/>
    <x v="1"/>
    <s v="0644500000000INGRESO"/>
    <s v="0644500000000INGRESO1"/>
    <x v="0"/>
    <n v="69800000644"/>
    <n v="698"/>
    <d v="2022-05-23T00:00:00"/>
    <n v="500000000"/>
    <n v="8161"/>
    <x v="249"/>
    <m/>
    <n v="1"/>
    <e v="#N/A"/>
    <n v="0"/>
    <e v="#N/A"/>
    <n v="-500000000"/>
    <s v="SIN CONCILIAR"/>
    <n v="4"/>
    <n v="1"/>
    <n v="22"/>
    <x v="223"/>
  </r>
  <r>
    <s v="0644"/>
    <n v="900000000"/>
    <x v="1"/>
    <s v="0644900000000INGRESO"/>
    <s v="0644900000000INGRESO1"/>
    <x v="24"/>
    <n v="69800000644"/>
    <n v="698"/>
    <d v="2022-05-20T00:00:00"/>
    <n v="900000000"/>
    <n v="8161"/>
    <x v="250"/>
    <m/>
    <n v="1"/>
    <e v="#N/A"/>
    <n v="0"/>
    <e v="#N/A"/>
    <n v="-900000000"/>
    <s v="SIN CONCILIAR"/>
    <n v="7"/>
    <n v="1"/>
    <n v="21"/>
    <x v="224"/>
  </r>
  <r>
    <s v="0644"/>
    <n v="4190000000"/>
    <x v="1"/>
    <s v="06444190000000INGRESO"/>
    <s v="06444190000000INGRESO1"/>
    <x v="25"/>
    <n v="69800000644"/>
    <n v="698"/>
    <d v="2022-05-17T00:00:00"/>
    <n v="4190000000"/>
    <n v="8161"/>
    <x v="251"/>
    <m/>
    <n v="1"/>
    <e v="#N/A"/>
    <n v="0"/>
    <e v="#N/A"/>
    <n v="-4190000000"/>
    <s v="SIN CONCILIAR"/>
    <n v="10"/>
    <n v="1"/>
    <n v="21"/>
    <x v="225"/>
  </r>
  <r>
    <m/>
    <m/>
    <x v="2"/>
    <m/>
    <m/>
    <x v="26"/>
    <m/>
    <m/>
    <m/>
    <m/>
    <m/>
    <x v="252"/>
    <m/>
    <m/>
    <m/>
    <m/>
    <m/>
    <m/>
    <m/>
    <m/>
    <m/>
    <m/>
    <x v="226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203">
  <r>
    <s v="6-44"/>
    <n v="-3496.31"/>
    <s v="EGRESO"/>
    <s v="6-44-3496,31EGRESO"/>
    <s v="6-44-3496,31EGRESO1"/>
    <e v="#N/A"/>
    <s v="698-000006-44"/>
    <n v="698"/>
    <d v="2022-08-31T00:00:00"/>
    <n v="-3496.31"/>
    <n v="609"/>
    <s v=" COBRO COMISION ACH COLOMBIA"/>
    <s v="GASTOS"/>
    <n v="0"/>
    <e v="#N/A"/>
    <n v="0"/>
    <e v="#N/A"/>
    <n v="3496.31"/>
    <s v="OK"/>
    <s v="ok"/>
    <n v="1"/>
    <n v="36"/>
    <s v=" COBRO COMISION "/>
  </r>
  <r>
    <s v="6-44"/>
    <n v="-3496.31"/>
    <s v="EGRESO"/>
    <s v="6-44-3496,31EGRESO"/>
    <s v="6-44-3496,31EGRESO2"/>
    <e v="#N/A"/>
    <s v="698-000006-44"/>
    <n v="698"/>
    <d v="2022-08-31T00:00:00"/>
    <n v="-3496.31"/>
    <n v="609"/>
    <s v=" COBRO COMISION ACH COLOMBIA"/>
    <s v="GASTOS"/>
    <n v="0"/>
    <e v="#N/A"/>
    <n v="0"/>
    <e v="#N/A"/>
    <n v="3496.31"/>
    <s v="OK"/>
    <s v="ok"/>
    <n v="1"/>
    <n v="36"/>
    <s v=" COBRO COMISION "/>
  </r>
  <r>
    <s v="6-44"/>
    <n v="-3496.31"/>
    <s v="EGRESO"/>
    <s v="6-44-3496,31EGRESO"/>
    <s v="6-44-3496,31EGRESO3"/>
    <e v="#N/A"/>
    <s v="698-000006-44"/>
    <n v="698"/>
    <d v="2022-08-31T00:00:00"/>
    <n v="-3496.31"/>
    <n v="609"/>
    <s v=" COBRO COMISION ACH COLOMBIA"/>
    <s v="GASTOS"/>
    <n v="0"/>
    <e v="#N/A"/>
    <n v="0"/>
    <e v="#N/A"/>
    <n v="3496.31"/>
    <s v="OK"/>
    <s v="ok"/>
    <n v="1"/>
    <n v="36"/>
    <s v=" COBRO COMISION "/>
  </r>
  <r>
    <s v="6-44"/>
    <n v="-940507.39"/>
    <s v="EGRESO"/>
    <s v="6-44-940507,39EGRESO"/>
    <s v="6-44-940507,39EGRESO1"/>
    <e v="#N/A"/>
    <s v="698-000006-44"/>
    <n v="698"/>
    <d v="2022-08-31T00:00:00"/>
    <n v="-940507.39"/>
    <n v="609"/>
    <s v=" COBRO COMISION ACH COLOMBIA"/>
    <s v="GASTOS"/>
    <n v="0"/>
    <e v="#N/A"/>
    <n v="0"/>
    <e v="#N/A"/>
    <n v="940507.39"/>
    <s v="OK"/>
    <s v="ok"/>
    <n v="1"/>
    <n v="36"/>
    <s v=" COBRO COMISION "/>
  </r>
  <r>
    <s v="6-44"/>
    <n v="-3496.31"/>
    <s v="EGRESO"/>
    <s v="6-44-3496,31EGRESO"/>
    <s v="6-44-3496,31EGRESO4"/>
    <e v="#N/A"/>
    <s v="698-000006-44"/>
    <n v="698"/>
    <d v="2022-08-31T00:00:00"/>
    <n v="-3496.31"/>
    <n v="609"/>
    <s v=" COBRO COMISION ACH COLOMBIA"/>
    <s v="GASTOS"/>
    <n v="0"/>
    <e v="#N/A"/>
    <n v="0"/>
    <e v="#N/A"/>
    <n v="3496.31"/>
    <s v="OK"/>
    <s v="ok"/>
    <n v="1"/>
    <n v="36"/>
    <s v=" COBRO COMISION "/>
  </r>
  <r>
    <s v="6-44"/>
    <n v="-13689.91"/>
    <s v="EGRESO"/>
    <s v="6-44-13689,91EGRESO"/>
    <s v="6-44-13689,91EGRESO1"/>
    <e v="#N/A"/>
    <s v="698-000006-44"/>
    <n v="698"/>
    <d v="2022-08-31T00:00:00"/>
    <n v="-13689.91"/>
    <n v="1043"/>
    <s v=" COM PAGOS EN EFECTIVO"/>
    <s v="GASTOS"/>
    <n v="0"/>
    <e v="#N/A"/>
    <n v="0"/>
    <e v="#N/A"/>
    <n v="13689.91"/>
    <s v="OK"/>
    <s v="ok"/>
    <n v="1"/>
    <n v="36"/>
    <s v=" COM PAGOS EN EF"/>
  </r>
  <r>
    <s v="6-44"/>
    <n v="-13689.91"/>
    <s v="EGRESO"/>
    <s v="6-44-13689,91EGRESO"/>
    <s v="6-44-13689,91EGRESO2"/>
    <e v="#N/A"/>
    <s v="698-000006-44"/>
    <n v="698"/>
    <d v="2022-08-31T00:00:00"/>
    <n v="-13689.91"/>
    <n v="1043"/>
    <s v=" COM PAGOS EN EFECTIVO"/>
    <s v="GASTOS"/>
    <n v="0"/>
    <e v="#N/A"/>
    <n v="0"/>
    <e v="#N/A"/>
    <n v="13689.91"/>
    <s v="OK"/>
    <s v="ok"/>
    <n v="1"/>
    <n v="36"/>
    <s v=" COM PAGOS EN EF"/>
  </r>
  <r>
    <s v="6-44"/>
    <n v="-13689.91"/>
    <s v="EGRESO"/>
    <s v="6-44-13689,91EGRESO"/>
    <s v="6-44-13689,91EGRESO3"/>
    <e v="#N/A"/>
    <s v="698-000006-44"/>
    <n v="698"/>
    <d v="2022-08-31T00:00:00"/>
    <n v="-13689.91"/>
    <n v="1043"/>
    <s v=" COM PAGOS EN EFECTIVO"/>
    <s v="GASTOS"/>
    <n v="0"/>
    <e v="#N/A"/>
    <n v="0"/>
    <e v="#N/A"/>
    <n v="13689.91"/>
    <s v="OK"/>
    <s v="ok"/>
    <n v="1"/>
    <n v="36"/>
    <s v=" COM PAGOS EN EF"/>
  </r>
  <r>
    <s v="6-44"/>
    <n v="-2601.09"/>
    <s v="EGRESO"/>
    <s v="6-44-2601,09EGRESO"/>
    <s v="6-44-2601,09EGRESO1"/>
    <e v="#N/A"/>
    <s v="698-000006-44"/>
    <n v="698"/>
    <d v="2022-08-31T00:00:00"/>
    <n v="-2601.09"/>
    <n v="1233"/>
    <s v=" COBRO IVA PAGOS AUTOMATICOS"/>
    <s v="GASTOS"/>
    <n v="0"/>
    <e v="#N/A"/>
    <n v="0"/>
    <e v="#N/A"/>
    <n v="2601.09"/>
    <s v="OK"/>
    <s v="ok"/>
    <n v="1"/>
    <n v="36"/>
    <s v=" COBRO IVA PAGOS"/>
  </r>
  <r>
    <s v="6-44"/>
    <n v="-511.34"/>
    <s v="EGRESO"/>
    <s v="6-44-511,34EGRESO"/>
    <s v="6-44-511,34EGRESO1"/>
    <e v="#N/A"/>
    <s v="698-000006-44"/>
    <n v="698"/>
    <d v="2022-08-31T00:00:00"/>
    <n v="-511.34"/>
    <n v="1233"/>
    <s v=" COBRO IVA PAGOS AUTOMATICOS"/>
    <s v="GASTOS"/>
    <n v="0"/>
    <e v="#N/A"/>
    <n v="0"/>
    <e v="#N/A"/>
    <n v="511.34"/>
    <s v="OK"/>
    <s v="ok"/>
    <n v="1"/>
    <n v="36"/>
    <s v=" COBRO IVA PAGOS"/>
  </r>
  <r>
    <s v="6-44"/>
    <n v="-4106.1899999999996"/>
    <s v="EGRESO"/>
    <s v="6-44-4106,19EGRESO"/>
    <s v="6-44-4106,19EGRESO1"/>
    <e v="#N/A"/>
    <s v="698-000006-44"/>
    <n v="698"/>
    <d v="2022-08-31T00:00:00"/>
    <n v="-4106.1899999999996"/>
    <n v="1233"/>
    <s v=" COBRO IVA PAGOS AUTOMATICOS"/>
    <s v="GASTOS"/>
    <n v="0"/>
    <e v="#N/A"/>
    <n v="0"/>
    <e v="#N/A"/>
    <n v="4106.1899999999996"/>
    <s v="OK"/>
    <s v="ok"/>
    <n v="1"/>
    <n v="36"/>
    <s v=" COBRO IVA PAGOS"/>
  </r>
  <r>
    <s v="6-44"/>
    <n v="-2601.09"/>
    <s v="EGRESO"/>
    <s v="6-44-2601,09EGRESO"/>
    <s v="6-44-2601,09EGRESO2"/>
    <e v="#N/A"/>
    <s v="698-000006-44"/>
    <n v="698"/>
    <d v="2022-08-31T00:00:00"/>
    <n v="-2601.09"/>
    <n v="1233"/>
    <s v=" COBRO IVA PAGOS AUTOMATICOS"/>
    <s v="GASTOS"/>
    <n v="0"/>
    <e v="#N/A"/>
    <n v="0"/>
    <e v="#N/A"/>
    <n v="2601.09"/>
    <s v="OK"/>
    <s v="ok"/>
    <n v="1"/>
    <n v="36"/>
    <s v=" COBRO IVA PAGOS"/>
  </r>
  <r>
    <s v="6-44"/>
    <n v="-664.31"/>
    <s v="EGRESO"/>
    <s v="6-44-664,31EGRESO"/>
    <s v="6-44-664,31EGRESO1"/>
    <e v="#N/A"/>
    <s v="698-000006-44"/>
    <n v="698"/>
    <d v="2022-08-31T00:00:00"/>
    <n v="-664.31"/>
    <n v="1233"/>
    <s v=" COBRO IVA PAGOS AUTOMATICOS"/>
    <s v="GASTOS"/>
    <n v="0"/>
    <e v="#N/A"/>
    <n v="0"/>
    <e v="#N/A"/>
    <n v="664.31"/>
    <s v="OK"/>
    <s v="ok"/>
    <n v="1"/>
    <n v="36"/>
    <s v=" COBRO IVA PAGOS"/>
  </r>
  <r>
    <s v="6-44"/>
    <n v="-255.67"/>
    <s v="EGRESO"/>
    <s v="6-44-255,67EGRESO"/>
    <s v="6-44-255,67EGRESO1"/>
    <e v="#N/A"/>
    <s v="698-000006-44"/>
    <n v="698"/>
    <d v="2022-08-31T00:00:00"/>
    <n v="-255.67"/>
    <n v="1233"/>
    <s v=" COBRO IVA PAGOS AUTOMATICOS"/>
    <s v="GASTOS"/>
    <n v="0"/>
    <e v="#N/A"/>
    <n v="0"/>
    <e v="#N/A"/>
    <n v="255.67"/>
    <s v="OK"/>
    <s v="ok"/>
    <n v="1"/>
    <n v="36"/>
    <s v=" COBRO IVA PAGOS"/>
  </r>
  <r>
    <s v="6-44"/>
    <n v="-1686.99"/>
    <s v="EGRESO"/>
    <s v="6-44-1686,99EGRESO"/>
    <s v="6-44-1686,99EGRESO1"/>
    <e v="#N/A"/>
    <s v="698-000006-44"/>
    <n v="698"/>
    <d v="2022-08-31T00:00:00"/>
    <n v="-1686.99"/>
    <n v="1233"/>
    <s v=" COBRO IVA PAGOS AUTOMATICOS"/>
    <s v="GASTOS"/>
    <n v="0"/>
    <e v="#N/A"/>
    <n v="0"/>
    <e v="#N/A"/>
    <n v="1686.99"/>
    <s v="OK"/>
    <s v="ok"/>
    <n v="1"/>
    <n v="36"/>
    <s v=" COBRO IVA PAGOS"/>
  </r>
  <r>
    <s v="6-44"/>
    <n v="-767.01"/>
    <s v="EGRESO"/>
    <s v="6-44-767,01EGRESO"/>
    <s v="6-44-767,01EGRESO1"/>
    <e v="#N/A"/>
    <s v="698-000006-44"/>
    <n v="698"/>
    <d v="2022-08-31T00:00:00"/>
    <n v="-767.01"/>
    <n v="1233"/>
    <s v=" COBRO IVA PAGOS AUTOMATICOS"/>
    <s v="GASTOS"/>
    <n v="0"/>
    <e v="#N/A"/>
    <n v="0"/>
    <e v="#N/A"/>
    <n v="767.01"/>
    <s v="OK"/>
    <s v="ok"/>
    <n v="1"/>
    <n v="36"/>
    <s v=" COBRO IVA PAGOS"/>
  </r>
  <r>
    <s v="6-44"/>
    <n v="-255.67"/>
    <s v="EGRESO"/>
    <s v="6-44-255,67EGRESO"/>
    <s v="6-44-255,67EGRESO2"/>
    <e v="#N/A"/>
    <s v="698-000006-44"/>
    <n v="698"/>
    <d v="2022-08-31T00:00:00"/>
    <n v="-255.67"/>
    <n v="1233"/>
    <s v=" COBRO IVA PAGOS AUTOMATICOS"/>
    <s v="GASTOS"/>
    <n v="0"/>
    <e v="#N/A"/>
    <n v="0"/>
    <e v="#N/A"/>
    <n v="255.67"/>
    <s v="OK"/>
    <s v="ok"/>
    <n v="1"/>
    <n v="36"/>
    <s v=" COBRO IVA PAGOS"/>
  </r>
  <r>
    <s v="6-44"/>
    <n v="-64984.92"/>
    <s v="EGRESO"/>
    <s v="6-44-64984,92EGRESO"/>
    <s v="6-44-64984,92EGRESO1"/>
    <e v="#N/A"/>
    <s v="698-000006-44"/>
    <n v="698"/>
    <d v="2022-08-31T00:00:00"/>
    <n v="-64984.92"/>
    <n v="1233"/>
    <s v=" COBRO IVA PAGOS AUTOMATICOS"/>
    <s v="GASTOS"/>
    <n v="0"/>
    <e v="#N/A"/>
    <n v="0"/>
    <e v="#N/A"/>
    <n v="64984.92"/>
    <s v="OK"/>
    <s v="ok"/>
    <n v="1"/>
    <n v="36"/>
    <s v=" COBRO IVA PAGOS"/>
  </r>
  <r>
    <s v="6-44"/>
    <n v="-664.31"/>
    <s v="EGRESO"/>
    <s v="6-44-664,31EGRESO"/>
    <s v="6-44-664,31EGRESO2"/>
    <e v="#N/A"/>
    <s v="698-000006-44"/>
    <n v="698"/>
    <d v="2022-08-31T00:00:00"/>
    <n v="-664.31"/>
    <n v="1233"/>
    <s v=" COBRO IVA PAGOS AUTOMATICOS"/>
    <s v="GASTOS"/>
    <n v="0"/>
    <e v="#N/A"/>
    <n v="0"/>
    <e v="#N/A"/>
    <n v="664.31"/>
    <s v="OK"/>
    <s v="ok"/>
    <n v="1"/>
    <n v="36"/>
    <s v=" COBRO IVA PAGOS"/>
  </r>
  <r>
    <s v="6-44"/>
    <n v="-255.67"/>
    <s v="EGRESO"/>
    <s v="6-44-255,67EGRESO"/>
    <s v="6-44-255,67EGRESO3"/>
    <e v="#N/A"/>
    <s v="698-000006-44"/>
    <n v="698"/>
    <d v="2022-08-31T00:00:00"/>
    <n v="-255.67"/>
    <n v="1233"/>
    <s v=" COBRO IVA PAGOS AUTOMATICOS"/>
    <s v="GASTOS"/>
    <n v="0"/>
    <e v="#N/A"/>
    <n v="0"/>
    <e v="#N/A"/>
    <n v="255.67"/>
    <s v="OK"/>
    <s v="ok"/>
    <n v="1"/>
    <n v="36"/>
    <s v=" COBRO IVA PAGOS"/>
  </r>
  <r>
    <s v="6-44"/>
    <n v="-664.31"/>
    <s v="EGRESO"/>
    <s v="6-44-664,31EGRESO"/>
    <s v="6-44-664,31EGRESO3"/>
    <e v="#N/A"/>
    <s v="698-000006-44"/>
    <n v="698"/>
    <d v="2022-08-31T00:00:00"/>
    <n v="-664.31"/>
    <n v="1233"/>
    <s v=" COBRO IVA PAGOS AUTOMATICOS"/>
    <s v="GASTOS"/>
    <n v="0"/>
    <e v="#N/A"/>
    <n v="0"/>
    <e v="#N/A"/>
    <n v="664.31"/>
    <s v="OK"/>
    <s v="ok"/>
    <n v="1"/>
    <n v="36"/>
    <s v=" COBRO IVA PAGOS"/>
  </r>
  <r>
    <s v="6-44"/>
    <n v="-178699.39"/>
    <s v="EGRESO"/>
    <s v="6-44-178699,39EGRESO"/>
    <s v="6-44-178699,39EGRESO1"/>
    <e v="#N/A"/>
    <s v="698-000006-44"/>
    <n v="698"/>
    <d v="2022-08-31T00:00:00"/>
    <n v="-178699.39"/>
    <n v="1233"/>
    <s v=" COBRO IVA PAGOS AUTOMATICOS"/>
    <s v="GASTOS"/>
    <n v="0"/>
    <e v="#N/A"/>
    <n v="0"/>
    <e v="#N/A"/>
    <n v="178699.39"/>
    <s v="OK"/>
    <s v="ok"/>
    <n v="1"/>
    <n v="36"/>
    <s v=" COBRO IVA PAGOS"/>
  </r>
  <r>
    <s v="6-44"/>
    <n v="-2601.09"/>
    <s v="EGRESO"/>
    <s v="6-44-2601,09EGRESO"/>
    <s v="6-44-2601,09EGRESO3"/>
    <e v="#N/A"/>
    <s v="698-000006-44"/>
    <n v="698"/>
    <d v="2022-08-31T00:00:00"/>
    <n v="-2601.09"/>
    <n v="1233"/>
    <s v=" COBRO IVA PAGOS AUTOMATICOS"/>
    <s v="GASTOS"/>
    <n v="0"/>
    <e v="#N/A"/>
    <n v="0"/>
    <e v="#N/A"/>
    <n v="2601.09"/>
    <s v="OK"/>
    <s v="ok"/>
    <n v="1"/>
    <n v="36"/>
    <s v=" COBRO IVA PAGOS"/>
  </r>
  <r>
    <s v="6-44"/>
    <n v="-2301.0300000000002"/>
    <s v="EGRESO"/>
    <s v="6-44-2301,03EGRESO"/>
    <s v="6-44-2301,03EGRESO1"/>
    <e v="#N/A"/>
    <s v="698-000006-44"/>
    <n v="698"/>
    <d v="2022-08-31T00:00:00"/>
    <n v="-2301.0300000000002"/>
    <n v="1233"/>
    <s v=" COBRO IVA PAGOS AUTOMATICOS"/>
    <s v="GASTOS"/>
    <n v="0"/>
    <e v="#N/A"/>
    <n v="0"/>
    <e v="#N/A"/>
    <n v="2301.0300000000002"/>
    <s v="OK"/>
    <s v="ok"/>
    <n v="1"/>
    <n v="36"/>
    <s v=" COBRO IVA PAGOS"/>
  </r>
  <r>
    <s v="6-44"/>
    <n v="-9536708.1999999993"/>
    <s v="EGRESO"/>
    <s v="6-44-9536708,2EGRESO"/>
    <s v="6-44-9536708,2EGRESO1"/>
    <e v="#N/A"/>
    <s v="698-000006-44"/>
    <n v="698"/>
    <d v="2022-08-31T00:00:00"/>
    <n v="-9536708.1999999993"/>
    <n v="3339"/>
    <s v=" IMPTO GOBIERNO 4X1000"/>
    <s v="GASTOS"/>
    <n v="0"/>
    <e v="#N/A"/>
    <n v="0"/>
    <e v="#N/A"/>
    <n v="9536708.1999999993"/>
    <s v="OK"/>
    <s v="ok"/>
    <n v="1"/>
    <n v="36"/>
    <s v=" IMPTO GOBIERNO "/>
  </r>
  <r>
    <s v="6-44"/>
    <n v="-6498511"/>
    <s v="EGRESO"/>
    <s v="6-44-6498511EGRESO"/>
    <s v="6-44-6498511EGRESO1"/>
    <e v="#N/A"/>
    <s v="698-000006-44"/>
    <n v="698"/>
    <d v="2022-08-31T00:00:00"/>
    <n v="-6498511"/>
    <n v="7160"/>
    <s v=" PAGO A PROV IFX NETWORKS COLOM"/>
    <m/>
    <n v="1"/>
    <d v="2022-08-31T00:00:00"/>
    <n v="-6498511"/>
    <s v="CB-1373"/>
    <n v="0"/>
    <s v="OK CONCILIADO"/>
    <s v="ok"/>
    <n v="1"/>
    <n v="36"/>
    <s v=" PAGO A PROV IFX"/>
  </r>
  <r>
    <s v="6-44"/>
    <n v="-1936274"/>
    <s v="EGRESO"/>
    <s v="6-44-1936274EGRESO"/>
    <s v="6-44-1936274EGRESO1"/>
    <e v="#N/A"/>
    <s v="698-000006-44"/>
    <n v="698"/>
    <d v="2022-08-31T00:00:00"/>
    <n v="-1936274"/>
    <n v="7160"/>
    <s v=" PAGO A PROV TECNIBENZ INDUSTRI"/>
    <m/>
    <n v="1"/>
    <d v="2022-08-26T00:00:00"/>
    <n v="-1936274"/>
    <s v="CB-1356"/>
    <n v="0"/>
    <s v="OK CONCILIADO"/>
    <s v="ok"/>
    <n v="1"/>
    <n v="36"/>
    <s v=" PAGO A PROV TEC"/>
  </r>
  <r>
    <s v="6-44"/>
    <n v="-24941691"/>
    <s v="EGRESO"/>
    <s v="6-44-24941691EGRESO"/>
    <s v="6-44-24941691EGRESO1"/>
    <e v="#N/A"/>
    <s v="698-000006-44"/>
    <n v="698"/>
    <d v="2022-08-31T00:00:00"/>
    <n v="-24941691"/>
    <n v="7160"/>
    <s v=" PAGO A PROV DISTRIBUCIONES Y D"/>
    <m/>
    <n v="1"/>
    <d v="2022-08-26T00:00:00"/>
    <n v="-24941691"/>
    <s v="CB-1345"/>
    <n v="0"/>
    <s v="OK CONCILIADO"/>
    <s v="ok"/>
    <n v="1"/>
    <n v="36"/>
    <s v=" PAGO A PROV DIS"/>
  </r>
  <r>
    <s v="6-44"/>
    <n v="-1029362"/>
    <s v="EGRESO"/>
    <s v="6-44-1029362EGRESO"/>
    <s v="6-44-1029362EGRESO1"/>
    <e v="#N/A"/>
    <s v="698-000006-44"/>
    <n v="698"/>
    <d v="2022-08-31T00:00:00"/>
    <n v="-1029362"/>
    <n v="7177"/>
    <s v=" PAGO A NOMIN BUITRAGO ESPINOSA"/>
    <s v="CB 1370-1371"/>
    <n v="0"/>
    <e v="#N/A"/>
    <n v="0"/>
    <e v="#N/A"/>
    <n v="1029362"/>
    <s v="OK"/>
    <s v="ok"/>
    <n v="1"/>
    <n v="36"/>
    <s v=" PAGO A NOMIN BU"/>
  </r>
  <r>
    <s v="6-44"/>
    <n v="-1273881"/>
    <s v="EGRESO"/>
    <s v="6-44-1273881EGRESO"/>
    <s v="6-44-1273881EGRESO1"/>
    <e v="#N/A"/>
    <s v="698-000006-44"/>
    <n v="698"/>
    <d v="2022-08-31T00:00:00"/>
    <n v="-1273881"/>
    <n v="7177"/>
    <s v=" PAGO A NOMIN MEDINA PEREZ JOSE"/>
    <s v="CB 1370-1371"/>
    <n v="0"/>
    <e v="#N/A"/>
    <n v="0"/>
    <e v="#N/A"/>
    <n v="1273881"/>
    <s v="OK"/>
    <s v="ok"/>
    <n v="1"/>
    <n v="36"/>
    <s v=" PAGO A NOMIN ME"/>
  </r>
  <r>
    <s v="6-44"/>
    <n v="-1198172"/>
    <s v="EGRESO"/>
    <s v="6-44-1198172EGRESO"/>
    <s v="6-44-1198172EGRESO1"/>
    <e v="#N/A"/>
    <s v="698-000006-44"/>
    <n v="698"/>
    <d v="2022-08-31T00:00:00"/>
    <n v="-1198172"/>
    <n v="7177"/>
    <s v=" PAGO A NOMIN MENDOZA LARA YESE"/>
    <s v="CB 1370-1371"/>
    <n v="0"/>
    <e v="#N/A"/>
    <n v="0"/>
    <e v="#N/A"/>
    <n v="1198172"/>
    <s v="OK"/>
    <s v="ok"/>
    <n v="1"/>
    <n v="36"/>
    <s v=" PAGO A NOMIN ME"/>
  </r>
  <r>
    <s v="6-44"/>
    <n v="-656877"/>
    <s v="EGRESO"/>
    <s v="6-44-656877EGRESO"/>
    <s v="6-44-656877EGRESO1"/>
    <e v="#N/A"/>
    <s v="698-000006-44"/>
    <n v="698"/>
    <d v="2022-08-31T00:00:00"/>
    <n v="-656877"/>
    <n v="7177"/>
    <s v=" PAGO A NOMIN CORTES GOMEZ JOHA"/>
    <s v="CB 1370-1371"/>
    <n v="0"/>
    <e v="#N/A"/>
    <n v="0"/>
    <e v="#N/A"/>
    <n v="656877"/>
    <s v="OK"/>
    <s v="ok"/>
    <n v="1"/>
    <n v="36"/>
    <s v=" PAGO A NOMIN CO"/>
  </r>
  <r>
    <s v="6-44"/>
    <n v="-12419000"/>
    <s v="EGRESO"/>
    <s v="6-44-12419000EGRESO"/>
    <s v="6-44-12419000EGRESO1"/>
    <e v="#N/A"/>
    <s v="698-000006-44"/>
    <n v="698"/>
    <d v="2022-08-31T00:00:00"/>
    <n v="-12419000"/>
    <n v="7177"/>
    <s v=" PAGO A NOMIN VALENCIA HERNANDE"/>
    <s v="CB 1370-1371"/>
    <n v="0"/>
    <e v="#N/A"/>
    <n v="0"/>
    <e v="#N/A"/>
    <n v="12419000"/>
    <s v="OK"/>
    <s v="ok"/>
    <n v="1"/>
    <n v="36"/>
    <s v=" PAGO A NOMIN VA"/>
  </r>
  <r>
    <s v="6-44"/>
    <n v="-1219877"/>
    <s v="EGRESO"/>
    <s v="6-44-1219877EGRESO"/>
    <s v="6-44-1219877EGRESO1"/>
    <e v="#N/A"/>
    <s v="698-000006-44"/>
    <n v="698"/>
    <d v="2022-08-31T00:00:00"/>
    <n v="-1219877"/>
    <n v="7177"/>
    <s v=" PAGO A NOMIN CAMACHO CARRILLO"/>
    <s v="CB 1370-1371"/>
    <n v="0"/>
    <e v="#N/A"/>
    <n v="0"/>
    <e v="#N/A"/>
    <n v="1219877"/>
    <s v="OK"/>
    <s v="ok"/>
    <n v="1"/>
    <n v="36"/>
    <s v=" PAGO A NOMIN CA"/>
  </r>
  <r>
    <s v="6-44"/>
    <n v="-1227039"/>
    <s v="EGRESO"/>
    <s v="6-44-1227039EGRESO"/>
    <s v="6-44-1227039EGRESO1"/>
    <e v="#N/A"/>
    <s v="698-000006-44"/>
    <n v="698"/>
    <d v="2022-08-31T00:00:00"/>
    <n v="-1227039"/>
    <n v="7177"/>
    <s v=" PAGO A NOMIN PE A RUDAS LIDIS"/>
    <s v="CB 1370-1371"/>
    <n v="0"/>
    <e v="#N/A"/>
    <n v="0"/>
    <e v="#N/A"/>
    <n v="1227039"/>
    <s v="OK"/>
    <s v="ok"/>
    <n v="1"/>
    <n v="36"/>
    <s v=" PAGO A NOMIN PE"/>
  </r>
  <r>
    <s v="6-44"/>
    <n v="-1233055"/>
    <s v="EGRESO"/>
    <s v="6-44-1233055EGRESO"/>
    <s v="6-44-1233055EGRESO1"/>
    <e v="#N/A"/>
    <s v="698-000006-44"/>
    <n v="698"/>
    <d v="2022-08-31T00:00:00"/>
    <n v="-1233055"/>
    <n v="7177"/>
    <s v=" PAGO A NOMIN BELTRAN SANCHEZ Y"/>
    <s v="CB 1370-1371"/>
    <n v="0"/>
    <e v="#N/A"/>
    <n v="0"/>
    <e v="#N/A"/>
    <n v="1233055"/>
    <s v="OK"/>
    <s v="ok"/>
    <n v="1"/>
    <n v="36"/>
    <s v=" PAGO A NOMIN BE"/>
  </r>
  <r>
    <s v="6-44"/>
    <n v="-1243336"/>
    <s v="EGRESO"/>
    <s v="6-44-1243336EGRESO"/>
    <s v="6-44-1243336EGRESO1"/>
    <e v="#N/A"/>
    <s v="698-000006-44"/>
    <n v="698"/>
    <d v="2022-08-31T00:00:00"/>
    <n v="-1243336"/>
    <n v="7177"/>
    <s v=" PAGO A NOMIN MELGAREJO TORRES"/>
    <s v="CB 1370-1371"/>
    <n v="0"/>
    <e v="#N/A"/>
    <n v="0"/>
    <e v="#N/A"/>
    <n v="1243336"/>
    <s v="OK"/>
    <s v="ok"/>
    <n v="1"/>
    <n v="36"/>
    <s v=" PAGO A NOMIN ME"/>
  </r>
  <r>
    <s v="6-44"/>
    <n v="-1265440"/>
    <s v="EGRESO"/>
    <s v="6-44-1265440EGRESO"/>
    <s v="6-44-1265440EGRESO1"/>
    <e v="#N/A"/>
    <s v="698-000006-44"/>
    <n v="698"/>
    <d v="2022-08-31T00:00:00"/>
    <n v="-1265440"/>
    <n v="7177"/>
    <s v=" PAGO A NOMIN ROJAS ROA WILMAR"/>
    <s v="CB 1370-1371"/>
    <n v="0"/>
    <e v="#N/A"/>
    <n v="0"/>
    <e v="#N/A"/>
    <n v="1265440"/>
    <s v="OK"/>
    <s v="ok"/>
    <n v="1"/>
    <n v="36"/>
    <s v=" PAGO A NOMIN RO"/>
  </r>
  <r>
    <s v="6-44"/>
    <n v="-1295958"/>
    <s v="EGRESO"/>
    <s v="6-44-1295958EGRESO"/>
    <s v="6-44-1295958EGRESO1"/>
    <e v="#N/A"/>
    <s v="698-000006-44"/>
    <n v="698"/>
    <d v="2022-08-31T00:00:00"/>
    <n v="-1295958"/>
    <n v="7177"/>
    <s v=" PAGO A NOMIN CELEITA CUELLAR W"/>
    <s v="CB 1370-1371"/>
    <n v="0"/>
    <e v="#N/A"/>
    <n v="0"/>
    <e v="#N/A"/>
    <n v="1295958"/>
    <s v="OK"/>
    <s v="ok"/>
    <n v="1"/>
    <n v="36"/>
    <s v=" PAGO A NOMIN CE"/>
  </r>
  <r>
    <s v="6-44"/>
    <n v="-2215310"/>
    <s v="EGRESO"/>
    <s v="6-44-2215310EGRESO"/>
    <s v="6-44-2215310EGRESO1"/>
    <e v="#N/A"/>
    <s v="698-000006-44"/>
    <n v="698"/>
    <d v="2022-08-31T00:00:00"/>
    <n v="-2215310"/>
    <n v="7177"/>
    <s v=" PAGO A NOMIN GONZALEZ ROMERO L"/>
    <s v="CB 1370-1371"/>
    <n v="0"/>
    <e v="#N/A"/>
    <n v="0"/>
    <e v="#N/A"/>
    <n v="2215310"/>
    <s v="OK"/>
    <s v="ok"/>
    <n v="1"/>
    <n v="36"/>
    <s v=" PAGO A NOMIN GO"/>
  </r>
  <r>
    <s v="6-44"/>
    <n v="-1468306"/>
    <s v="EGRESO"/>
    <s v="6-44-1468306EGRESO"/>
    <s v="6-44-1468306EGRESO1"/>
    <e v="#N/A"/>
    <s v="698-000006-44"/>
    <n v="698"/>
    <d v="2022-08-31T00:00:00"/>
    <n v="-1468306"/>
    <n v="7177"/>
    <s v=" PAGO A NOMIN MORENO CARDENAS J"/>
    <s v="CB 1370-1371"/>
    <n v="0"/>
    <e v="#N/A"/>
    <n v="0"/>
    <e v="#N/A"/>
    <n v="1468306"/>
    <s v="OK"/>
    <s v="ok"/>
    <n v="1"/>
    <n v="36"/>
    <s v=" PAGO A NOMIN MO"/>
  </r>
  <r>
    <s v="6-44"/>
    <n v="-1298346"/>
    <s v="EGRESO"/>
    <s v="6-44-1298346EGRESO"/>
    <s v="6-44-1298346EGRESO1"/>
    <e v="#N/A"/>
    <s v="698-000006-44"/>
    <n v="698"/>
    <d v="2022-08-31T00:00:00"/>
    <n v="-1298346"/>
    <n v="7177"/>
    <s v=" PAGO A NOMIN GALLON ANGULO JAL"/>
    <s v="CB 1370-1371"/>
    <n v="0"/>
    <e v="#N/A"/>
    <n v="0"/>
    <e v="#N/A"/>
    <n v="1298346"/>
    <s v="OK"/>
    <s v="ok"/>
    <n v="1"/>
    <n v="36"/>
    <s v=" PAGO A NOMIN GA"/>
  </r>
  <r>
    <s v="6-44"/>
    <n v="-2086560"/>
    <s v="EGRESO"/>
    <s v="6-44-2086560EGRESO"/>
    <s v="6-44-2086560EGRESO1"/>
    <e v="#N/A"/>
    <s v="698-000006-44"/>
    <n v="698"/>
    <d v="2022-08-31T00:00:00"/>
    <n v="-2086560"/>
    <n v="7177"/>
    <s v=" PAGO A NOMIN FLOREZ NOGUERA JO"/>
    <s v="CB 1370-1371"/>
    <n v="0"/>
    <e v="#N/A"/>
    <n v="0"/>
    <e v="#N/A"/>
    <n v="2086560"/>
    <s v="OK"/>
    <s v="ok"/>
    <n v="1"/>
    <n v="36"/>
    <s v=" PAGO A NOMIN FL"/>
  </r>
  <r>
    <s v="6-44"/>
    <n v="-1294937"/>
    <s v="EGRESO"/>
    <s v="6-44-1294937EGRESO"/>
    <s v="6-44-1294937EGRESO1"/>
    <e v="#N/A"/>
    <s v="698-000006-44"/>
    <n v="698"/>
    <d v="2022-08-31T00:00:00"/>
    <n v="-1294937"/>
    <n v="7177"/>
    <s v=" PAGO A NOMIN VASQUEZ PUENTES O"/>
    <s v="CB 1370-1371"/>
    <n v="0"/>
    <e v="#N/A"/>
    <n v="0"/>
    <e v="#N/A"/>
    <n v="1294937"/>
    <s v="OK"/>
    <s v="ok"/>
    <n v="1"/>
    <n v="36"/>
    <s v=" PAGO A NOMIN VA"/>
  </r>
  <r>
    <s v="6-44"/>
    <n v="-1273881"/>
    <s v="EGRESO"/>
    <s v="6-44-1273881EGRESO"/>
    <s v="6-44-1273881EGRESO2"/>
    <e v="#N/A"/>
    <s v="698-000006-44"/>
    <n v="698"/>
    <d v="2022-08-31T00:00:00"/>
    <n v="-1273881"/>
    <n v="7177"/>
    <s v=" PAGO A NOMIN PATI O BOJACA BRA"/>
    <s v="CB 1370-1371"/>
    <n v="0"/>
    <e v="#N/A"/>
    <n v="0"/>
    <e v="#N/A"/>
    <n v="1273881"/>
    <s v="OK"/>
    <s v="ok"/>
    <n v="1"/>
    <n v="36"/>
    <s v=" PAGO A NOMIN PA"/>
  </r>
  <r>
    <s v="6-44"/>
    <n v="-2563120"/>
    <s v="EGRESO"/>
    <s v="6-44-2563120EGRESO"/>
    <s v="6-44-2563120EGRESO1"/>
    <e v="#N/A"/>
    <s v="698-000006-44"/>
    <n v="698"/>
    <d v="2022-08-31T00:00:00"/>
    <n v="-2563120"/>
    <n v="7177"/>
    <s v=" PAGO A NOMIN DELGADO MONTOYA Y"/>
    <s v="CB 1370-1371"/>
    <n v="0"/>
    <e v="#N/A"/>
    <n v="0"/>
    <e v="#N/A"/>
    <n v="2563120"/>
    <s v="OK"/>
    <s v="ok"/>
    <n v="1"/>
    <n v="36"/>
    <s v=" PAGO A NOMIN DE"/>
  </r>
  <r>
    <s v="6-44"/>
    <n v="-894560"/>
    <s v="EGRESO"/>
    <s v="6-44-894560EGRESO"/>
    <s v="6-44-894560EGRESO1"/>
    <e v="#N/A"/>
    <s v="698-000006-44"/>
    <n v="698"/>
    <d v="2022-08-31T00:00:00"/>
    <n v="-894560"/>
    <n v="7177"/>
    <s v=" PAGO A NOMIN GRANADOS MARTINEZ"/>
    <s v="CB 1370-1371"/>
    <n v="0"/>
    <e v="#N/A"/>
    <n v="0"/>
    <e v="#N/A"/>
    <n v="894560"/>
    <s v="OK"/>
    <s v="ok"/>
    <n v="1"/>
    <n v="36"/>
    <s v=" PAGO A NOMIN GR"/>
  </r>
  <r>
    <s v="6-44"/>
    <n v="-1102315"/>
    <s v="EGRESO"/>
    <s v="6-44-1102315EGRESO"/>
    <s v="6-44-1102315EGRESO1"/>
    <e v="#N/A"/>
    <s v="698-000006-44"/>
    <n v="698"/>
    <d v="2022-08-31T00:00:00"/>
    <n v="-1102315"/>
    <n v="7177"/>
    <s v=" PAGO A NOMIN TERAN FERIA JAIDE"/>
    <s v="CB 1370-1371"/>
    <n v="0"/>
    <e v="#N/A"/>
    <n v="0"/>
    <e v="#N/A"/>
    <n v="1102315"/>
    <s v="OK"/>
    <s v="ok"/>
    <n v="1"/>
    <n v="36"/>
    <s v=" PAGO A NOMIN TE"/>
  </r>
  <r>
    <s v="6-44"/>
    <n v="-1557739"/>
    <s v="EGRESO"/>
    <s v="6-44-1557739EGRESO"/>
    <s v="6-44-1557739EGRESO1"/>
    <e v="#N/A"/>
    <s v="698-000006-44"/>
    <n v="698"/>
    <d v="2022-08-31T00:00:00"/>
    <n v="-1557739"/>
    <n v="7177"/>
    <s v=" PAGO A NOMIN SALAZAR BECERRA M"/>
    <s v="CB 1370-1371"/>
    <n v="0"/>
    <e v="#N/A"/>
    <n v="0"/>
    <e v="#N/A"/>
    <n v="1557739"/>
    <s v="OK"/>
    <s v="ok"/>
    <n v="1"/>
    <n v="36"/>
    <s v=" PAGO A NOMIN SA"/>
  </r>
  <r>
    <s v="6-44"/>
    <n v="-414869"/>
    <s v="EGRESO"/>
    <s v="6-44-414869EGRESO"/>
    <s v="6-44-414869EGRESO1"/>
    <e v="#N/A"/>
    <s v="698-000006-44"/>
    <n v="698"/>
    <d v="2022-08-31T00:00:00"/>
    <n v="-414869"/>
    <n v="7177"/>
    <s v=" PAGO A NOMIN RUBIANO LAMPREA A"/>
    <s v="CB 1370-1371"/>
    <n v="0"/>
    <e v="#N/A"/>
    <n v="0"/>
    <e v="#N/A"/>
    <n v="414869"/>
    <s v="OK"/>
    <s v="ok"/>
    <n v="1"/>
    <n v="36"/>
    <s v=" PAGO A NOMIN RU"/>
  </r>
  <r>
    <s v="6-44"/>
    <n v="-1037172"/>
    <s v="EGRESO"/>
    <s v="6-44-1037172EGRESO"/>
    <s v="6-44-1037172EGRESO1"/>
    <e v="#N/A"/>
    <s v="698-000006-44"/>
    <n v="698"/>
    <d v="2022-08-31T00:00:00"/>
    <n v="-1037172"/>
    <n v="7177"/>
    <s v=" PAGO A NOMIN GALEANO PERDOMO Y"/>
    <s v="CB 1370-1371"/>
    <n v="0"/>
    <e v="#N/A"/>
    <n v="0"/>
    <e v="#N/A"/>
    <n v="1037172"/>
    <s v="OK"/>
    <s v="ok"/>
    <n v="1"/>
    <n v="36"/>
    <s v=" PAGO A NOMIN GA"/>
  </r>
  <r>
    <s v="6-44"/>
    <n v="-1198172"/>
    <s v="EGRESO"/>
    <s v="6-44-1198172EGRESO"/>
    <s v="6-44-1198172EGRESO2"/>
    <e v="#N/A"/>
    <s v="698-000006-44"/>
    <n v="698"/>
    <d v="2022-08-31T00:00:00"/>
    <n v="-1198172"/>
    <n v="7177"/>
    <s v=" PAGO A NOMIN LOPEZ TERAN YACEL"/>
    <s v="CB 1370-1371"/>
    <n v="0"/>
    <e v="#N/A"/>
    <n v="0"/>
    <e v="#N/A"/>
    <n v="1198172"/>
    <s v="OK"/>
    <s v="ok"/>
    <n v="1"/>
    <n v="36"/>
    <s v=" PAGO A NOMIN LO"/>
  </r>
  <r>
    <s v="6-44"/>
    <n v="-1225036"/>
    <s v="EGRESO"/>
    <s v="6-44-1225036EGRESO"/>
    <s v="6-44-1225036EGRESO1"/>
    <e v="#N/A"/>
    <s v="698-000006-44"/>
    <n v="698"/>
    <d v="2022-08-31T00:00:00"/>
    <n v="-1225036"/>
    <n v="7177"/>
    <s v=" PAGO A NOMIN NIAMPIRA GAMBA OL"/>
    <s v="CB 1370-1371"/>
    <n v="0"/>
    <e v="#N/A"/>
    <n v="0"/>
    <e v="#N/A"/>
    <n v="1225036"/>
    <s v="OK"/>
    <s v="ok"/>
    <n v="1"/>
    <n v="36"/>
    <s v=" PAGO A NOMIN NI"/>
  </r>
  <r>
    <s v="6-44"/>
    <n v="-2443696"/>
    <s v="EGRESO"/>
    <s v="6-44-2443696EGRESO"/>
    <s v="6-44-2443696EGRESO1"/>
    <e v="#N/A"/>
    <s v="698-000006-44"/>
    <n v="698"/>
    <d v="2022-08-31T00:00:00"/>
    <n v="-2443696"/>
    <n v="7177"/>
    <s v=" PAGO A NOMIN BERMUDEZ GIRALDO"/>
    <s v="CB 1370-1371"/>
    <n v="0"/>
    <e v="#N/A"/>
    <n v="0"/>
    <e v="#N/A"/>
    <n v="2443696"/>
    <s v="OK"/>
    <s v="ok"/>
    <n v="1"/>
    <n v="36"/>
    <s v=" PAGO A NOMIN BE"/>
  </r>
  <r>
    <s v="6-44"/>
    <n v="-1918372"/>
    <s v="EGRESO"/>
    <s v="6-44-1918372EGRESO"/>
    <s v="6-44-1918372EGRESO1"/>
    <e v="#N/A"/>
    <s v="698-000006-44"/>
    <n v="698"/>
    <d v="2022-08-31T00:00:00"/>
    <n v="-1918372"/>
    <n v="7177"/>
    <s v=" PAGO A NOMIN PINEDA SANCHEZ DA"/>
    <s v="CB 1370-1371"/>
    <n v="0"/>
    <e v="#N/A"/>
    <n v="0"/>
    <e v="#N/A"/>
    <n v="1918372"/>
    <s v="OK"/>
    <s v="ok"/>
    <n v="1"/>
    <n v="36"/>
    <s v=" PAGO A NOMIN PI"/>
  </r>
  <r>
    <s v="6-44"/>
    <n v="-989899"/>
    <s v="EGRESO"/>
    <s v="6-44-989899EGRESO"/>
    <s v="6-44-989899EGRESO1"/>
    <e v="#N/A"/>
    <s v="698-000006-44"/>
    <n v="698"/>
    <d v="2022-08-31T00:00:00"/>
    <n v="-989899"/>
    <n v="7177"/>
    <s v=" PAGO A NOMIN ALVARADO CAMACHO"/>
    <s v="CB 1370-1371"/>
    <n v="0"/>
    <e v="#N/A"/>
    <n v="0"/>
    <e v="#N/A"/>
    <n v="989899"/>
    <s v="OK"/>
    <s v="ok"/>
    <n v="1"/>
    <n v="36"/>
    <s v=" PAGO A NOMIN AL"/>
  </r>
  <r>
    <s v="6-44"/>
    <n v="-1128884"/>
    <s v="EGRESO"/>
    <s v="6-44-1128884EGRESO"/>
    <s v="6-44-1128884EGRESO1"/>
    <e v="#N/A"/>
    <s v="698-000006-44"/>
    <n v="698"/>
    <d v="2022-08-31T00:00:00"/>
    <n v="-1128884"/>
    <n v="7177"/>
    <s v=" PAGO A NOMIN GARZON CRUZ SANDR"/>
    <s v="CB 1370-1371"/>
    <n v="0"/>
    <e v="#N/A"/>
    <n v="0"/>
    <e v="#N/A"/>
    <n v="1128884"/>
    <s v="OK"/>
    <s v="ok"/>
    <n v="1"/>
    <n v="36"/>
    <s v=" PAGO A NOMIN GA"/>
  </r>
  <r>
    <s v="6-44"/>
    <n v="-1731090"/>
    <s v="EGRESO"/>
    <s v="6-44-1731090EGRESO"/>
    <s v="6-44-1731090EGRESO1"/>
    <e v="#N/A"/>
    <s v="698-000006-44"/>
    <n v="698"/>
    <d v="2022-08-31T00:00:00"/>
    <n v="-1731090"/>
    <n v="7177"/>
    <s v=" PAGO A NOMIN TAFUR RUIZ EDWIN"/>
    <s v="CB 1370-1371"/>
    <n v="0"/>
    <e v="#N/A"/>
    <n v="0"/>
    <e v="#N/A"/>
    <n v="1731090"/>
    <s v="OK"/>
    <s v="ok"/>
    <n v="1"/>
    <n v="36"/>
    <s v=" PAGO A NOMIN TA"/>
  </r>
  <r>
    <s v="6-44"/>
    <n v="-1328890"/>
    <s v="EGRESO"/>
    <s v="6-44-1328890EGRESO"/>
    <s v="6-44-1328890EGRESO1"/>
    <e v="#N/A"/>
    <s v="698-000006-44"/>
    <n v="698"/>
    <d v="2022-08-31T00:00:00"/>
    <n v="-1328890"/>
    <n v="7177"/>
    <s v=" PAGO A NOMIN ALMANZA  JESUS DA"/>
    <s v="CB 1370-1371"/>
    <n v="0"/>
    <e v="#N/A"/>
    <n v="0"/>
    <e v="#N/A"/>
    <n v="1328890"/>
    <s v="OK"/>
    <s v="ok"/>
    <n v="1"/>
    <n v="36"/>
    <s v=" PAGO A NOMIN AL"/>
  </r>
  <r>
    <s v="6-44"/>
    <n v="-1058586"/>
    <s v="EGRESO"/>
    <s v="6-44-1058586EGRESO"/>
    <s v="6-44-1058586EGRESO1"/>
    <e v="#N/A"/>
    <s v="698-000006-44"/>
    <n v="698"/>
    <d v="2022-08-31T00:00:00"/>
    <n v="-1058586"/>
    <n v="7177"/>
    <s v=" PAGO A NOMIN GUERRERO AYALA UR"/>
    <s v="CB 1370-1371"/>
    <n v="0"/>
    <e v="#N/A"/>
    <n v="0"/>
    <e v="#N/A"/>
    <n v="1058586"/>
    <s v="OK"/>
    <s v="ok"/>
    <n v="1"/>
    <n v="36"/>
    <s v=" PAGO A NOMIN GU"/>
  </r>
  <r>
    <s v="6-44"/>
    <n v="-1233055"/>
    <s v="EGRESO"/>
    <s v="6-44-1233055EGRESO"/>
    <s v="6-44-1233055EGRESO2"/>
    <e v="#N/A"/>
    <s v="698-000006-44"/>
    <n v="698"/>
    <d v="2022-08-31T00:00:00"/>
    <n v="-1233055"/>
    <n v="7177"/>
    <s v=" PAGO A NOMIN RAMOS RODRIGUEZ J"/>
    <s v="CB 1370-1371"/>
    <n v="0"/>
    <e v="#N/A"/>
    <n v="0"/>
    <e v="#N/A"/>
    <n v="1233055"/>
    <s v="OK"/>
    <s v="ok"/>
    <n v="1"/>
    <n v="36"/>
    <s v=" PAGO A NOMIN RA"/>
  </r>
  <r>
    <s v="6-44"/>
    <n v="-1196106"/>
    <s v="EGRESO"/>
    <s v="6-44-1196106EGRESO"/>
    <s v="6-44-1196106EGRESO1"/>
    <e v="#N/A"/>
    <s v="698-000006-44"/>
    <n v="698"/>
    <d v="2022-08-31T00:00:00"/>
    <n v="-1196106"/>
    <n v="7177"/>
    <s v=" PAGO A NOMIN LOPEZ SILVA OSCAR"/>
    <s v="CB 1370-1371"/>
    <n v="0"/>
    <e v="#N/A"/>
    <n v="0"/>
    <e v="#N/A"/>
    <n v="1196106"/>
    <s v="OK"/>
    <s v="ok"/>
    <n v="1"/>
    <n v="36"/>
    <s v=" PAGO A NOMIN LO"/>
  </r>
  <r>
    <s v="6-44"/>
    <n v="-1298346"/>
    <s v="EGRESO"/>
    <s v="6-44-1298346EGRESO"/>
    <s v="6-44-1298346EGRESO2"/>
    <e v="#N/A"/>
    <s v="698-000006-44"/>
    <n v="698"/>
    <d v="2022-08-31T00:00:00"/>
    <n v="-1298346"/>
    <n v="7177"/>
    <s v=" PAGO A NOMIN MOSQUERA TORRES E"/>
    <s v="CB 1370-1371"/>
    <n v="0"/>
    <e v="#N/A"/>
    <n v="0"/>
    <e v="#N/A"/>
    <n v="1298346"/>
    <s v="OK"/>
    <s v="ok"/>
    <n v="1"/>
    <n v="36"/>
    <s v=" PAGO A NOMIN MO"/>
  </r>
  <r>
    <s v="6-44"/>
    <n v="-1656861"/>
    <s v="EGRESO"/>
    <s v="6-44-1656861EGRESO"/>
    <s v="6-44-1656861EGRESO1"/>
    <e v="#N/A"/>
    <s v="698-000006-44"/>
    <n v="698"/>
    <d v="2022-08-31T00:00:00"/>
    <n v="-1656861"/>
    <n v="7177"/>
    <s v=" PAGO A NOMIN SARMIENTO ANGEL C"/>
    <s v="CB 1370-1371"/>
    <n v="0"/>
    <e v="#N/A"/>
    <n v="0"/>
    <e v="#N/A"/>
    <n v="1656861"/>
    <s v="OK"/>
    <s v="ok"/>
    <n v="1"/>
    <n v="36"/>
    <s v=" PAGO A NOMIN SA"/>
  </r>
  <r>
    <s v="6-44"/>
    <n v="-1005134"/>
    <s v="EGRESO"/>
    <s v="6-44-1005134EGRESO"/>
    <s v="6-44-1005134EGRESO1"/>
    <e v="#N/A"/>
    <s v="698-000006-44"/>
    <n v="698"/>
    <d v="2022-08-31T00:00:00"/>
    <n v="-1005134"/>
    <n v="7177"/>
    <s v=" PAGO A NOMIN LOZADA VANEGAS GE"/>
    <s v="CB 1370-1371"/>
    <n v="0"/>
    <e v="#N/A"/>
    <n v="0"/>
    <e v="#N/A"/>
    <n v="1005134"/>
    <s v="OK"/>
    <s v="ok"/>
    <n v="1"/>
    <n v="36"/>
    <s v=" PAGO A NOMIN LO"/>
  </r>
  <r>
    <s v="6-44"/>
    <n v="-1918372"/>
    <s v="EGRESO"/>
    <s v="6-44-1918372EGRESO"/>
    <s v="6-44-1918372EGRESO2"/>
    <e v="#N/A"/>
    <s v="698-000006-44"/>
    <n v="698"/>
    <d v="2022-08-31T00:00:00"/>
    <n v="-1918372"/>
    <n v="7177"/>
    <s v=" PAGO A NOMIN ALARCON HOLGUIN I"/>
    <s v="CB 1370-1371"/>
    <n v="0"/>
    <e v="#N/A"/>
    <n v="0"/>
    <e v="#N/A"/>
    <n v="1918372"/>
    <s v="OK"/>
    <s v="ok"/>
    <n v="1"/>
    <n v="36"/>
    <s v=" PAGO A NOMIN AL"/>
  </r>
  <r>
    <s v="6-44"/>
    <n v="-1198172"/>
    <s v="EGRESO"/>
    <s v="6-44-1198172EGRESO"/>
    <s v="6-44-1198172EGRESO3"/>
    <e v="#N/A"/>
    <s v="698-000006-44"/>
    <n v="698"/>
    <d v="2022-08-31T00:00:00"/>
    <n v="-1198172"/>
    <n v="7177"/>
    <s v=" PAGO A NOMIN OSORIO BARRERA AD"/>
    <s v="CB 1370-1371"/>
    <n v="0"/>
    <e v="#N/A"/>
    <n v="0"/>
    <e v="#N/A"/>
    <n v="1198172"/>
    <s v="OK"/>
    <s v="ok"/>
    <n v="1"/>
    <n v="36"/>
    <s v=" PAGO A NOMIN OS"/>
  </r>
  <r>
    <s v="6-44"/>
    <n v="-414869"/>
    <s v="EGRESO"/>
    <s v="6-44-414869EGRESO"/>
    <s v="6-44-414869EGRESO2"/>
    <e v="#N/A"/>
    <s v="698-000006-44"/>
    <n v="698"/>
    <d v="2022-08-31T00:00:00"/>
    <n v="-414869"/>
    <n v="7177"/>
    <s v=" PAGO A NOMIN SABOGAL QUICENO M"/>
    <s v="CB 1370-1371"/>
    <n v="0"/>
    <e v="#N/A"/>
    <n v="0"/>
    <e v="#N/A"/>
    <n v="414869"/>
    <s v="OK"/>
    <s v="ok"/>
    <n v="1"/>
    <n v="36"/>
    <s v=" PAGO A NOMIN SA"/>
  </r>
  <r>
    <s v="6-44"/>
    <n v="-1190362"/>
    <s v="EGRESO"/>
    <s v="6-44-1190362EGRESO"/>
    <s v="6-44-1190362EGRESO1"/>
    <e v="#N/A"/>
    <s v="698-000006-44"/>
    <n v="698"/>
    <d v="2022-08-31T00:00:00"/>
    <n v="-1190362"/>
    <n v="7177"/>
    <s v=" PAGO A NOMIN MOLINA DUARTE GIN"/>
    <s v="CB 1370-1371"/>
    <n v="0"/>
    <e v="#N/A"/>
    <n v="0"/>
    <e v="#N/A"/>
    <n v="1190362"/>
    <s v="OK"/>
    <s v="ok"/>
    <n v="1"/>
    <n v="36"/>
    <s v=" PAGO A NOMIN MO"/>
  </r>
  <r>
    <s v="6-44"/>
    <n v="-2553141"/>
    <s v="EGRESO"/>
    <s v="6-44-2553141EGRESO"/>
    <s v="6-44-2553141EGRESO1"/>
    <e v="#N/A"/>
    <s v="698-000006-44"/>
    <n v="698"/>
    <d v="2022-08-31T00:00:00"/>
    <n v="-2553141"/>
    <n v="7177"/>
    <s v=" PAGO A NOMIN FRANCO BALANTA JO"/>
    <s v="CB 1370-1371"/>
    <n v="0"/>
    <e v="#N/A"/>
    <n v="0"/>
    <e v="#N/A"/>
    <n v="2553141"/>
    <s v="OK"/>
    <s v="ok"/>
    <n v="1"/>
    <n v="36"/>
    <s v=" PAGO A NOMIN FR"/>
  </r>
  <r>
    <s v="6-44"/>
    <n v="-1025456"/>
    <s v="EGRESO"/>
    <s v="6-44-1025456EGRESO"/>
    <s v="6-44-1025456EGRESO1"/>
    <e v="#N/A"/>
    <s v="698-000006-44"/>
    <n v="698"/>
    <d v="2022-08-31T00:00:00"/>
    <n v="-1025456"/>
    <n v="7177"/>
    <s v=" PAGO A NOMIN GRAS BOHADA LOREN"/>
    <s v="CB 1370-1371"/>
    <n v="0"/>
    <e v="#N/A"/>
    <n v="0"/>
    <e v="#N/A"/>
    <n v="1025456"/>
    <s v="OK"/>
    <s v="ok"/>
    <n v="1"/>
    <n v="36"/>
    <s v=" PAGO A NOMIN GR"/>
  </r>
  <r>
    <s v="6-44"/>
    <n v="-1311448"/>
    <s v="EGRESO"/>
    <s v="6-44-1311448EGRESO"/>
    <s v="6-44-1311448EGRESO1"/>
    <e v="#N/A"/>
    <s v="698-000006-44"/>
    <n v="698"/>
    <d v="2022-08-31T00:00:00"/>
    <n v="-1311448"/>
    <n v="7177"/>
    <s v=" PAGO A NOMIN ZARAZA MORENO ISR"/>
    <s v="CB 1370-1371"/>
    <n v="0"/>
    <e v="#N/A"/>
    <n v="0"/>
    <e v="#N/A"/>
    <n v="1311448"/>
    <s v="OK"/>
    <s v="ok"/>
    <n v="1"/>
    <n v="36"/>
    <s v=" PAGO A NOMIN ZA"/>
  </r>
  <r>
    <s v="6-44"/>
    <n v="-2283025"/>
    <s v="EGRESO"/>
    <s v="6-44-2283025EGRESO"/>
    <s v="6-44-2283025EGRESO1"/>
    <e v="#N/A"/>
    <s v="698-000006-44"/>
    <n v="698"/>
    <d v="2022-08-31T00:00:00"/>
    <n v="-2283025"/>
    <n v="7177"/>
    <s v=" PAGO A NOMIN CASTRO FANDI O DA"/>
    <s v="CB 1370-1371"/>
    <n v="0"/>
    <e v="#N/A"/>
    <n v="0"/>
    <e v="#N/A"/>
    <n v="2283025"/>
    <s v="OK"/>
    <s v="ok"/>
    <n v="1"/>
    <n v="36"/>
    <s v=" PAGO A NOMIN CA"/>
  </r>
  <r>
    <s v="6-44"/>
    <n v="-1090839"/>
    <s v="EGRESO"/>
    <s v="6-44-1090839EGRESO"/>
    <s v="6-44-1090839EGRESO1"/>
    <e v="#N/A"/>
    <s v="698-000006-44"/>
    <n v="698"/>
    <d v="2022-08-31T00:00:00"/>
    <n v="-1090839"/>
    <n v="7177"/>
    <s v=" PAGO A NOMIN PUERTA ROBLES FAB"/>
    <s v="CB 1370-1371"/>
    <n v="0"/>
    <e v="#N/A"/>
    <n v="0"/>
    <e v="#N/A"/>
    <n v="1090839"/>
    <s v="OK"/>
    <s v="ok"/>
    <n v="1"/>
    <n v="36"/>
    <s v=" PAGO A NOMIN PU"/>
  </r>
  <r>
    <s v="6-44"/>
    <n v="-1438789"/>
    <s v="EGRESO"/>
    <s v="6-44-1438789EGRESO"/>
    <s v="6-44-1438789EGRESO1"/>
    <e v="#N/A"/>
    <s v="698-000006-44"/>
    <n v="698"/>
    <d v="2022-08-31T00:00:00"/>
    <n v="-1438789"/>
    <n v="7177"/>
    <s v=" PAGO A NOMIN ROJAS RAMIREZ CLE"/>
    <s v="CB 1370-1371"/>
    <n v="0"/>
    <e v="#N/A"/>
    <n v="0"/>
    <e v="#N/A"/>
    <n v="1438789"/>
    <s v="OK"/>
    <s v="ok"/>
    <n v="1"/>
    <n v="36"/>
    <s v=" PAGO A NOMIN RO"/>
  </r>
  <r>
    <s v="6-44"/>
    <n v="-1037172"/>
    <s v="EGRESO"/>
    <s v="6-44-1037172EGRESO"/>
    <s v="6-44-1037172EGRESO2"/>
    <e v="#N/A"/>
    <s v="698-000006-44"/>
    <n v="698"/>
    <d v="2022-08-31T00:00:00"/>
    <n v="-1037172"/>
    <n v="7177"/>
    <s v=" PAGO A NOMIN ARIAS GUTIERREZ H"/>
    <s v="CB 1370-1371"/>
    <n v="0"/>
    <e v="#N/A"/>
    <n v="0"/>
    <e v="#N/A"/>
    <n v="1037172"/>
    <s v="OK"/>
    <s v="ok"/>
    <n v="1"/>
    <n v="36"/>
    <s v=" PAGO A NOMIN AR"/>
  </r>
  <r>
    <s v="6-44"/>
    <n v="-1132787"/>
    <s v="EGRESO"/>
    <s v="6-44-1132787EGRESO"/>
    <s v="6-44-1132787EGRESO1"/>
    <e v="#N/A"/>
    <s v="698-000006-44"/>
    <n v="698"/>
    <d v="2022-08-31T00:00:00"/>
    <n v="-1132787"/>
    <n v="7177"/>
    <s v=" PAGO A NOMIN DAZA MU OZ CARMEN"/>
    <s v="CB 1370-1371"/>
    <n v="0"/>
    <e v="#N/A"/>
    <n v="0"/>
    <e v="#N/A"/>
    <n v="1132787"/>
    <s v="OK"/>
    <s v="ok"/>
    <n v="1"/>
    <n v="36"/>
    <s v=" PAGO A NOMIN DA"/>
  </r>
  <r>
    <s v="6-44"/>
    <n v="-1000000"/>
    <s v="EGRESO"/>
    <s v="6-44-1000000EGRESO"/>
    <s v="6-44-1000000EGRESO1"/>
    <e v="#N/A"/>
    <s v="698-000006-44"/>
    <n v="698"/>
    <d v="2022-08-31T00:00:00"/>
    <n v="-1000000"/>
    <n v="7177"/>
    <s v=" PAGO A NOMIN CALDERON CABRERA"/>
    <s v="CB 1370-1371"/>
    <n v="0"/>
    <e v="#N/A"/>
    <n v="0"/>
    <e v="#N/A"/>
    <n v="1000000"/>
    <s v="OK"/>
    <s v="ok"/>
    <n v="1"/>
    <n v="36"/>
    <s v=" PAGO A NOMIN CA"/>
  </r>
  <r>
    <s v="6-44"/>
    <n v="-2577096"/>
    <s v="EGRESO"/>
    <s v="6-44-2577096EGRESO"/>
    <s v="6-44-2577096EGRESO1"/>
    <e v="#N/A"/>
    <s v="698-000006-44"/>
    <n v="698"/>
    <d v="2022-08-31T00:00:00"/>
    <n v="-2577096"/>
    <n v="7177"/>
    <s v=" PAGO A NOMIN PINZON HUERTAS JA"/>
    <s v="CB 1370-1371"/>
    <n v="0"/>
    <e v="#N/A"/>
    <n v="0"/>
    <e v="#N/A"/>
    <n v="2577096"/>
    <s v="OK"/>
    <s v="ok"/>
    <n v="1"/>
    <n v="36"/>
    <s v=" PAGO A NOMIN PI"/>
  </r>
  <r>
    <s v="6-44"/>
    <n v="-1157841"/>
    <s v="EGRESO"/>
    <s v="6-44-1157841EGRESO"/>
    <s v="6-44-1157841EGRESO1"/>
    <e v="#N/A"/>
    <s v="698-000006-44"/>
    <n v="698"/>
    <d v="2022-08-31T00:00:00"/>
    <n v="-1157841"/>
    <n v="7177"/>
    <s v=" PAGO A NOMIN CRUZ CARRILLO NOR"/>
    <s v="CB 1370-1371"/>
    <n v="0"/>
    <e v="#N/A"/>
    <n v="0"/>
    <e v="#N/A"/>
    <n v="1157841"/>
    <s v="OK"/>
    <s v="ok"/>
    <n v="1"/>
    <n v="36"/>
    <s v=" PAGO A NOMIN CR"/>
  </r>
  <r>
    <s v="6-44"/>
    <n v="-3351771"/>
    <s v="EGRESO"/>
    <s v="6-44-3351771EGRESO"/>
    <s v="6-44-3351771EGRESO1"/>
    <e v="#N/A"/>
    <s v="698-000006-44"/>
    <n v="698"/>
    <d v="2022-08-31T00:00:00"/>
    <n v="-3351771"/>
    <n v="7177"/>
    <s v=" PAGO A NOMIN RIVEROS GUCHUVO C"/>
    <s v="CB 1370-1371"/>
    <n v="0"/>
    <e v="#N/A"/>
    <n v="0"/>
    <e v="#N/A"/>
    <n v="3351771"/>
    <s v="OK"/>
    <s v="ok"/>
    <n v="1"/>
    <n v="36"/>
    <s v=" PAGO A NOMIN RI"/>
  </r>
  <r>
    <s v="6-44"/>
    <n v="-987122"/>
    <s v="EGRESO"/>
    <s v="6-44-987122EGRESO"/>
    <s v="6-44-987122EGRESO1"/>
    <e v="#N/A"/>
    <s v="698-000006-44"/>
    <n v="698"/>
    <d v="2022-08-31T00:00:00"/>
    <n v="-987122"/>
    <n v="7177"/>
    <s v=" PAGO A NOMIN URRUTIA  NELLY PA"/>
    <s v="CB 1370-1371"/>
    <n v="0"/>
    <e v="#N/A"/>
    <n v="0"/>
    <e v="#N/A"/>
    <n v="987122"/>
    <s v="OK"/>
    <s v="ok"/>
    <n v="1"/>
    <n v="36"/>
    <s v=" PAGO A NOMIN UR"/>
  </r>
  <r>
    <s v="6-44"/>
    <n v="-1660143"/>
    <s v="EGRESO"/>
    <s v="6-44-1660143EGRESO"/>
    <s v="6-44-1660143EGRESO1"/>
    <e v="#N/A"/>
    <s v="698-000006-44"/>
    <n v="698"/>
    <d v="2022-08-31T00:00:00"/>
    <n v="-1660143"/>
    <n v="7177"/>
    <s v=" PAGO A NOMIN HURTADO ECHEVERRI"/>
    <s v="CB 1370-1371"/>
    <n v="0"/>
    <e v="#N/A"/>
    <n v="0"/>
    <e v="#N/A"/>
    <n v="1660143"/>
    <s v="OK"/>
    <s v="ok"/>
    <n v="1"/>
    <n v="36"/>
    <s v=" PAGO A NOMIN HU"/>
  </r>
  <r>
    <s v="6-44"/>
    <n v="-1914865"/>
    <s v="EGRESO"/>
    <s v="6-44-1914865EGRESO"/>
    <s v="6-44-1914865EGRESO1"/>
    <e v="#N/A"/>
    <s v="698-000006-44"/>
    <n v="698"/>
    <d v="2022-08-31T00:00:00"/>
    <n v="-1914865"/>
    <n v="7177"/>
    <s v=" PAGO A NOMIN AMAYA GUTIERREZ W"/>
    <s v="CB 1370-1371"/>
    <n v="0"/>
    <e v="#N/A"/>
    <n v="0"/>
    <e v="#N/A"/>
    <n v="1914865"/>
    <s v="OK"/>
    <s v="ok"/>
    <n v="1"/>
    <n v="36"/>
    <s v=" PAGO A NOMIN AM"/>
  </r>
  <r>
    <s v="6-44"/>
    <n v="-2216367"/>
    <s v="EGRESO"/>
    <s v="6-44-2216367EGRESO"/>
    <s v="6-44-2216367EGRESO1"/>
    <e v="#N/A"/>
    <s v="698-000006-44"/>
    <n v="698"/>
    <d v="2022-08-31T00:00:00"/>
    <n v="-2216367"/>
    <n v="7177"/>
    <s v=" PAGO A NOMIN MAYORGA CORTES JO"/>
    <s v="CB 1370-1371"/>
    <n v="0"/>
    <e v="#N/A"/>
    <n v="0"/>
    <e v="#N/A"/>
    <n v="2216367"/>
    <s v="OK"/>
    <s v="ok"/>
    <n v="1"/>
    <n v="36"/>
    <s v=" PAGO A NOMIN MA"/>
  </r>
  <r>
    <s v="6-44"/>
    <n v="-1136668"/>
    <s v="EGRESO"/>
    <s v="6-44-1136668EGRESO"/>
    <s v="6-44-1136668EGRESO1"/>
    <e v="#N/A"/>
    <s v="698-000006-44"/>
    <n v="698"/>
    <d v="2022-08-31T00:00:00"/>
    <n v="-1136668"/>
    <n v="7177"/>
    <s v=" PAGO A NOMIN SANCHEZ LOPEZ HEI"/>
    <s v="CB 1370-1371"/>
    <n v="0"/>
    <e v="#N/A"/>
    <n v="0"/>
    <e v="#N/A"/>
    <n v="1136668"/>
    <s v="OK"/>
    <s v="ok"/>
    <n v="1"/>
    <n v="36"/>
    <s v=" PAGO A NOMIN SA"/>
  </r>
  <r>
    <s v="6-44"/>
    <n v="-2031515"/>
    <s v="EGRESO"/>
    <s v="6-44-2031515EGRESO"/>
    <s v="6-44-2031515EGRESO1"/>
    <e v="#N/A"/>
    <s v="698-000006-44"/>
    <n v="698"/>
    <d v="2022-08-31T00:00:00"/>
    <n v="-2031515"/>
    <n v="7177"/>
    <s v=" PAGO A NOMIN OVIEDO MOLANO PED"/>
    <s v="CB 1370-1371"/>
    <n v="0"/>
    <e v="#N/A"/>
    <n v="0"/>
    <e v="#N/A"/>
    <n v="2031515"/>
    <s v="OK"/>
    <s v="ok"/>
    <n v="1"/>
    <n v="36"/>
    <s v=" PAGO A NOMIN OV"/>
  </r>
  <r>
    <s v="6-44"/>
    <n v="-1198172"/>
    <s v="EGRESO"/>
    <s v="6-44-1198172EGRESO"/>
    <s v="6-44-1198172EGRESO4"/>
    <e v="#N/A"/>
    <s v="698-000006-44"/>
    <n v="698"/>
    <d v="2022-08-31T00:00:00"/>
    <n v="-1198172"/>
    <n v="7177"/>
    <s v=" PAGO A NOMIN CASTILLO MINDINER"/>
    <s v="CB 1370-1371"/>
    <n v="0"/>
    <e v="#N/A"/>
    <n v="0"/>
    <e v="#N/A"/>
    <n v="1198172"/>
    <s v="OK"/>
    <s v="ok"/>
    <n v="1"/>
    <n v="36"/>
    <s v=" PAGO A NOMIN CA"/>
  </r>
  <r>
    <s v="6-44"/>
    <n v="-2534025"/>
    <s v="EGRESO"/>
    <s v="6-44-2534025EGRESO"/>
    <s v="6-44-2534025EGRESO1"/>
    <e v="#N/A"/>
    <s v="698-000006-44"/>
    <n v="698"/>
    <d v="2022-08-31T00:00:00"/>
    <n v="-2534025"/>
    <n v="7177"/>
    <s v=" PAGO A NOMIN MORENO CRISTANCHO"/>
    <s v="CB 1370-1371"/>
    <n v="0"/>
    <e v="#N/A"/>
    <n v="0"/>
    <e v="#N/A"/>
    <n v="2534025"/>
    <s v="OK"/>
    <s v="ok"/>
    <n v="1"/>
    <n v="36"/>
    <s v=" PAGO A NOMIN MO"/>
  </r>
  <r>
    <s v="6-44"/>
    <n v="-1065638"/>
    <s v="EGRESO"/>
    <s v="6-44-1065638EGRESO"/>
    <s v="6-44-1065638EGRESO1"/>
    <e v="#N/A"/>
    <s v="698-000006-44"/>
    <n v="698"/>
    <d v="2022-08-31T00:00:00"/>
    <n v="-1065638"/>
    <n v="7177"/>
    <s v=" PAGO A NOMIN GUTIERREZ MILLAN"/>
    <s v="CB 1370-1371"/>
    <n v="0"/>
    <e v="#N/A"/>
    <n v="0"/>
    <e v="#N/A"/>
    <n v="1065638"/>
    <s v="OK"/>
    <s v="ok"/>
    <n v="1"/>
    <n v="36"/>
    <s v=" PAGO A NOMIN GU"/>
  </r>
  <r>
    <s v="6-44"/>
    <n v="-1198172"/>
    <s v="EGRESO"/>
    <s v="6-44-1198172EGRESO"/>
    <s v="6-44-1198172EGRESO5"/>
    <e v="#N/A"/>
    <s v="698-000006-44"/>
    <n v="698"/>
    <d v="2022-08-31T00:00:00"/>
    <n v="-1198172"/>
    <n v="7177"/>
    <s v=" PAGO A NOMIN UMBARILLA UMBARIL"/>
    <s v="CB 1370-1371"/>
    <n v="0"/>
    <e v="#N/A"/>
    <n v="0"/>
    <e v="#N/A"/>
    <n v="1198172"/>
    <s v="OK"/>
    <s v="ok"/>
    <n v="1"/>
    <n v="36"/>
    <s v=" PAGO A NOMIN UM"/>
  </r>
  <r>
    <s v="6-44"/>
    <n v="-1553157"/>
    <s v="EGRESO"/>
    <s v="6-44-1553157EGRESO"/>
    <s v="6-44-1553157EGRESO1"/>
    <e v="#N/A"/>
    <s v="698-000006-44"/>
    <n v="698"/>
    <d v="2022-08-31T00:00:00"/>
    <n v="-1553157"/>
    <n v="7177"/>
    <s v=" PAGO A NOMIN VALDES GOMEZ LUIS"/>
    <s v="CB 1370-1371"/>
    <n v="0"/>
    <e v="#N/A"/>
    <n v="0"/>
    <e v="#N/A"/>
    <n v="1553157"/>
    <s v="OK"/>
    <s v="ok"/>
    <n v="1"/>
    <n v="36"/>
    <s v=" PAGO A NOMIN VA"/>
  </r>
  <r>
    <s v="6-44"/>
    <n v="-2215310"/>
    <s v="EGRESO"/>
    <s v="6-44-2215310EGRESO"/>
    <s v="6-44-2215310EGRESO2"/>
    <e v="#N/A"/>
    <s v="698-000006-44"/>
    <n v="698"/>
    <d v="2022-08-31T00:00:00"/>
    <n v="-2215310"/>
    <n v="7177"/>
    <s v=" PAGO A NOMIN MORENO GOMEZ CARL"/>
    <s v="CB 1370-1371"/>
    <n v="0"/>
    <e v="#N/A"/>
    <n v="0"/>
    <e v="#N/A"/>
    <n v="2215310"/>
    <s v="OK"/>
    <s v="ok"/>
    <n v="1"/>
    <n v="36"/>
    <s v=" PAGO A NOMIN MO"/>
  </r>
  <r>
    <s v="6-44"/>
    <n v="-1421349"/>
    <s v="EGRESO"/>
    <s v="6-44-1421349EGRESO"/>
    <s v="6-44-1421349EGRESO1"/>
    <e v="#N/A"/>
    <s v="698-000006-44"/>
    <n v="698"/>
    <d v="2022-08-31T00:00:00"/>
    <n v="-1421349"/>
    <n v="7177"/>
    <s v=" PAGO A NOMIN ANDRADE RICO TITO"/>
    <s v="CB 1370-1371"/>
    <n v="0"/>
    <e v="#N/A"/>
    <n v="0"/>
    <e v="#N/A"/>
    <n v="1421349"/>
    <s v="OK"/>
    <s v="ok"/>
    <n v="1"/>
    <n v="36"/>
    <s v=" PAGO A NOMIN AN"/>
  </r>
  <r>
    <s v="6-44"/>
    <n v="-1603355"/>
    <s v="EGRESO"/>
    <s v="6-44-1603355EGRESO"/>
    <s v="6-44-1603355EGRESO1"/>
    <e v="#N/A"/>
    <s v="698-000006-44"/>
    <n v="698"/>
    <d v="2022-08-31T00:00:00"/>
    <n v="-1603355"/>
    <n v="7177"/>
    <s v=" PAGO A NOMIN ARIAS CAICEDO CES"/>
    <s v="CB 1370-1371"/>
    <n v="0"/>
    <e v="#N/A"/>
    <n v="0"/>
    <e v="#N/A"/>
    <n v="1603355"/>
    <s v="OK"/>
    <s v="ok"/>
    <n v="1"/>
    <n v="36"/>
    <s v=" PAGO A NOMIN AR"/>
  </r>
  <r>
    <s v="6-44"/>
    <n v="-2776598"/>
    <s v="EGRESO"/>
    <s v="6-44-2776598EGRESO"/>
    <s v="6-44-2776598EGRESO1"/>
    <e v="#N/A"/>
    <s v="698-000006-44"/>
    <n v="698"/>
    <d v="2022-08-31T00:00:00"/>
    <n v="-2776598"/>
    <n v="7177"/>
    <s v=" PAGO A NOMIN HUERTAS DIAZ YEFE"/>
    <s v="CB 1370-1371"/>
    <n v="0"/>
    <e v="#N/A"/>
    <n v="0"/>
    <e v="#N/A"/>
    <n v="2776598"/>
    <s v="OK"/>
    <s v="ok"/>
    <n v="1"/>
    <n v="36"/>
    <s v=" PAGO A NOMIN HU"/>
  </r>
  <r>
    <s v="6-44"/>
    <n v="-1022388"/>
    <s v="EGRESO"/>
    <s v="6-44-1022388EGRESO"/>
    <s v="6-44-1022388EGRESO1"/>
    <e v="#N/A"/>
    <s v="698-000006-44"/>
    <n v="698"/>
    <d v="2022-08-31T00:00:00"/>
    <n v="-1022388"/>
    <n v="7177"/>
    <s v=" PAGO A NOMIN MONTEALEGRE VALER"/>
    <s v="CB 1370-1371"/>
    <n v="0"/>
    <e v="#N/A"/>
    <n v="0"/>
    <e v="#N/A"/>
    <n v="1022388"/>
    <s v="OK"/>
    <s v="ok"/>
    <n v="1"/>
    <n v="36"/>
    <s v=" PAGO A NOMIN MO"/>
  </r>
  <r>
    <s v="6-44"/>
    <n v="-1035106"/>
    <s v="EGRESO"/>
    <s v="6-44-1035106EGRESO"/>
    <s v="6-44-1035106EGRESO1"/>
    <e v="#N/A"/>
    <s v="698-000006-44"/>
    <n v="698"/>
    <d v="2022-08-31T00:00:00"/>
    <n v="-1035106"/>
    <n v="7177"/>
    <s v=" PAGO A NOMIN MEDINA URBINA ROS"/>
    <s v="CB 1370-1371"/>
    <n v="0"/>
    <e v="#N/A"/>
    <n v="0"/>
    <e v="#N/A"/>
    <n v="1035106"/>
    <s v="OK"/>
    <s v="ok"/>
    <n v="1"/>
    <n v="36"/>
    <s v=" PAGO A NOMIN ME"/>
  </r>
  <r>
    <s v="6-44"/>
    <n v="-1132789"/>
    <s v="EGRESO"/>
    <s v="6-44-1132789EGRESO"/>
    <s v="6-44-1132789EGRESO1"/>
    <e v="#N/A"/>
    <s v="698-000006-44"/>
    <n v="698"/>
    <d v="2022-08-31T00:00:00"/>
    <n v="-1132789"/>
    <n v="7177"/>
    <s v=" PAGO A NOMIN LOZANO RAMIREZ JO"/>
    <s v="CB 1370-1371"/>
    <n v="0"/>
    <e v="#N/A"/>
    <n v="0"/>
    <e v="#N/A"/>
    <n v="1132789"/>
    <s v="OK"/>
    <s v="ok"/>
    <n v="1"/>
    <n v="36"/>
    <s v=" PAGO A NOMIN LO"/>
  </r>
  <r>
    <s v="6-44"/>
    <n v="-1294615"/>
    <s v="EGRESO"/>
    <s v="6-44-1294615EGRESO"/>
    <s v="6-44-1294615EGRESO1"/>
    <e v="#N/A"/>
    <s v="698-000006-44"/>
    <n v="698"/>
    <d v="2022-08-31T00:00:00"/>
    <n v="-1294615"/>
    <n v="7177"/>
    <s v=" PAGO A NOMIN LOZADA CRUZ JOSE"/>
    <s v="CB 1370-1371"/>
    <n v="0"/>
    <e v="#N/A"/>
    <n v="0"/>
    <e v="#N/A"/>
    <n v="1294615"/>
    <s v="OK"/>
    <s v="ok"/>
    <n v="1"/>
    <n v="36"/>
    <s v=" PAGO A NOMIN LO"/>
  </r>
  <r>
    <s v="6-44"/>
    <n v="-1557739"/>
    <s v="EGRESO"/>
    <s v="6-44-1557739EGRESO"/>
    <s v="6-44-1557739EGRESO2"/>
    <e v="#N/A"/>
    <s v="698-000006-44"/>
    <n v="698"/>
    <d v="2022-08-31T00:00:00"/>
    <n v="-1557739"/>
    <n v="7177"/>
    <s v=" PAGO A NOMIN SANCHEZ MOSQUERA"/>
    <s v="CB 1370-1371"/>
    <n v="0"/>
    <e v="#N/A"/>
    <n v="0"/>
    <e v="#N/A"/>
    <n v="1557739"/>
    <s v="OK"/>
    <s v="ok"/>
    <n v="1"/>
    <n v="36"/>
    <s v=" PAGO A NOMIN SA"/>
  </r>
  <r>
    <s v="6-44"/>
    <n v="-1198172"/>
    <s v="EGRESO"/>
    <s v="6-44-1198172EGRESO"/>
    <s v="6-44-1198172EGRESO6"/>
    <e v="#N/A"/>
    <s v="698-000006-44"/>
    <n v="698"/>
    <d v="2022-08-31T00:00:00"/>
    <n v="-1198172"/>
    <n v="7177"/>
    <s v=" PAGO A NOMIN ACOSTA SOTO JOHAN"/>
    <s v="CB 1370-1371"/>
    <n v="0"/>
    <e v="#N/A"/>
    <n v="0"/>
    <e v="#N/A"/>
    <n v="1198172"/>
    <s v="OK"/>
    <s v="ok"/>
    <n v="1"/>
    <n v="36"/>
    <s v=" PAGO A NOMIN AC"/>
  </r>
  <r>
    <s v="6-44"/>
    <n v="-1294615"/>
    <s v="EGRESO"/>
    <s v="6-44-1294615EGRESO"/>
    <s v="6-44-1294615EGRESO2"/>
    <e v="#N/A"/>
    <s v="698-000006-44"/>
    <n v="698"/>
    <d v="2022-08-31T00:00:00"/>
    <n v="-1294615"/>
    <n v="7177"/>
    <s v=" PAGO A NOMIN LOZADA CRUZ JHON"/>
    <s v="CB 1370-1371"/>
    <n v="0"/>
    <e v="#N/A"/>
    <n v="0"/>
    <e v="#N/A"/>
    <n v="1294615"/>
    <s v="OK"/>
    <s v="ok"/>
    <n v="1"/>
    <n v="36"/>
    <s v=" PAGO A NOMIN LO"/>
  </r>
  <r>
    <s v="6-44"/>
    <n v="-1021694"/>
    <s v="EGRESO"/>
    <s v="6-44-1021694EGRESO"/>
    <s v="6-44-1021694EGRESO1"/>
    <e v="#N/A"/>
    <s v="698-000006-44"/>
    <n v="698"/>
    <d v="2022-08-31T00:00:00"/>
    <n v="-1021694"/>
    <n v="7177"/>
    <s v=" PAGO A NOMIN SALCEDO TORRES JH"/>
    <s v="CB 1370-1371"/>
    <n v="0"/>
    <e v="#N/A"/>
    <n v="0"/>
    <e v="#N/A"/>
    <n v="1021694"/>
    <s v="OK"/>
    <s v="ok"/>
    <n v="1"/>
    <n v="36"/>
    <s v=" PAGO A NOMIN SA"/>
  </r>
  <r>
    <s v="6-44"/>
    <n v="-2699949"/>
    <s v="EGRESO"/>
    <s v="6-44-2699949EGRESO"/>
    <s v="6-44-2699949EGRESO1"/>
    <e v="#N/A"/>
    <s v="698-000006-44"/>
    <n v="698"/>
    <d v="2022-08-31T00:00:00"/>
    <n v="-2699949"/>
    <n v="7177"/>
    <s v=" PAGO A NOMIN CORTES CORTES JUA"/>
    <s v="CB 1370-1371"/>
    <n v="0"/>
    <e v="#N/A"/>
    <n v="0"/>
    <e v="#N/A"/>
    <n v="2699949"/>
    <s v="OK"/>
    <s v="ok"/>
    <n v="1"/>
    <n v="36"/>
    <s v=" PAGO A NOMIN CO"/>
  </r>
  <r>
    <s v="6-44"/>
    <n v="-1908862"/>
    <s v="EGRESO"/>
    <s v="6-44-1908862EGRESO"/>
    <s v="6-44-1908862EGRESO1"/>
    <e v="#N/A"/>
    <s v="698-000006-44"/>
    <n v="698"/>
    <d v="2022-08-31T00:00:00"/>
    <n v="-1908862"/>
    <n v="7177"/>
    <s v=" PAGO A NOMIN MARTINEZ ZABALA V"/>
    <s v="CB 1370-1371"/>
    <n v="0"/>
    <e v="#N/A"/>
    <n v="0"/>
    <e v="#N/A"/>
    <n v="1908862"/>
    <s v="OK"/>
    <s v="ok"/>
    <n v="1"/>
    <n v="36"/>
    <s v=" PAGO A NOMIN MA"/>
  </r>
  <r>
    <s v="6-44"/>
    <n v="-1230989"/>
    <s v="EGRESO"/>
    <s v="6-44-1230989EGRESO"/>
    <s v="6-44-1230989EGRESO1"/>
    <e v="#N/A"/>
    <s v="698-000006-44"/>
    <n v="698"/>
    <d v="2022-08-31T00:00:00"/>
    <n v="-1230989"/>
    <n v="7177"/>
    <s v=" PAGO A NOMIN RONCANCIO VELASCO"/>
    <s v="CB 1370-1371"/>
    <n v="0"/>
    <e v="#N/A"/>
    <n v="0"/>
    <e v="#N/A"/>
    <n v="1230989"/>
    <s v="OK"/>
    <s v="ok"/>
    <n v="1"/>
    <n v="36"/>
    <s v=" PAGO A NOMIN RO"/>
  </r>
  <r>
    <s v="6-44"/>
    <n v="-1977436"/>
    <s v="EGRESO"/>
    <s v="6-44-1977436EGRESO"/>
    <s v="6-44-1977436EGRESO1"/>
    <e v="#N/A"/>
    <s v="698-000006-44"/>
    <n v="698"/>
    <d v="2022-08-31T00:00:00"/>
    <n v="-1977436"/>
    <n v="7177"/>
    <s v=" PAGO A NOMIN PULIDO VELASCO CA"/>
    <s v="CB 1370-1371"/>
    <n v="0"/>
    <e v="#N/A"/>
    <n v="0"/>
    <e v="#N/A"/>
    <n v="1977436"/>
    <s v="OK"/>
    <s v="ok"/>
    <n v="1"/>
    <n v="36"/>
    <s v=" PAGO A NOMIN PU"/>
  </r>
  <r>
    <s v="6-44"/>
    <n v="-1095552"/>
    <s v="EGRESO"/>
    <s v="6-44-1095552EGRESO"/>
    <s v="6-44-1095552EGRESO1"/>
    <e v="#N/A"/>
    <s v="698-000006-44"/>
    <n v="698"/>
    <d v="2022-08-31T00:00:00"/>
    <n v="-1095552"/>
    <n v="7177"/>
    <s v=" PAGO A NOMIN LOPEZ CLAVIJO GLO"/>
    <s v="CB 1370-1371"/>
    <n v="0"/>
    <e v="#N/A"/>
    <n v="0"/>
    <e v="#N/A"/>
    <n v="1095552"/>
    <s v="OK"/>
    <s v="ok"/>
    <n v="1"/>
    <n v="36"/>
    <s v=" PAGO A NOMIN LO"/>
  </r>
  <r>
    <s v="6-44"/>
    <n v="-1941057"/>
    <s v="EGRESO"/>
    <s v="6-44-1941057EGRESO"/>
    <s v="6-44-1941057EGRESO1"/>
    <e v="#N/A"/>
    <s v="698-000006-44"/>
    <n v="698"/>
    <d v="2022-08-31T00:00:00"/>
    <n v="-1941057"/>
    <n v="7177"/>
    <s v=" PAGO A NOMIN PUENTES COLLAZOS"/>
    <s v="CB 1370-1371"/>
    <n v="0"/>
    <e v="#N/A"/>
    <n v="0"/>
    <e v="#N/A"/>
    <n v="1941057"/>
    <s v="OK"/>
    <s v="ok"/>
    <n v="1"/>
    <n v="36"/>
    <s v=" PAGO A NOMIN PU"/>
  </r>
  <r>
    <s v="6-44"/>
    <n v="-1425803"/>
    <s v="EGRESO"/>
    <s v="6-44-1425803EGRESO"/>
    <s v="6-44-1425803EGRESO1"/>
    <e v="#N/A"/>
    <s v="698-000006-44"/>
    <n v="698"/>
    <d v="2022-08-31T00:00:00"/>
    <n v="-1425803"/>
    <n v="7177"/>
    <s v=" PAGO A NOMIN BENAVIDES  JIMMY"/>
    <s v="CB 1370-1371"/>
    <n v="0"/>
    <e v="#N/A"/>
    <n v="0"/>
    <e v="#N/A"/>
    <n v="1425803"/>
    <s v="OK"/>
    <s v="ok"/>
    <n v="1"/>
    <n v="36"/>
    <s v=" PAGO A NOMIN BE"/>
  </r>
  <r>
    <s v="6-44"/>
    <n v="-1037172"/>
    <s v="EGRESO"/>
    <s v="6-44-1037172EGRESO"/>
    <s v="6-44-1037172EGRESO3"/>
    <e v="#N/A"/>
    <s v="698-000006-44"/>
    <n v="698"/>
    <d v="2022-08-31T00:00:00"/>
    <n v="-1037172"/>
    <n v="7177"/>
    <s v=" PAGO A NOMIN RODRIGUEZ CRISTAN"/>
    <s v="CB 1370-1371"/>
    <n v="0"/>
    <e v="#N/A"/>
    <n v="0"/>
    <e v="#N/A"/>
    <n v="1037172"/>
    <s v="OK"/>
    <s v="ok"/>
    <n v="1"/>
    <n v="36"/>
    <s v=" PAGO A NOMIN RO"/>
  </r>
  <r>
    <s v="6-44"/>
    <n v="-2127714"/>
    <s v="EGRESO"/>
    <s v="6-44-2127714EGRESO"/>
    <s v="6-44-2127714EGRESO1"/>
    <e v="#N/A"/>
    <s v="698-000006-44"/>
    <n v="698"/>
    <d v="2022-08-31T00:00:00"/>
    <n v="-2127714"/>
    <n v="7177"/>
    <s v=" PAGO A NOMIN ROMERO ROMERO JOS"/>
    <s v="CB 1370-1371"/>
    <n v="0"/>
    <e v="#N/A"/>
    <n v="0"/>
    <e v="#N/A"/>
    <n v="2127714"/>
    <s v="OK"/>
    <s v="ok"/>
    <n v="1"/>
    <n v="36"/>
    <s v=" PAGO A NOMIN RO"/>
  </r>
  <r>
    <s v="6-44"/>
    <n v="-1472760"/>
    <s v="EGRESO"/>
    <s v="6-44-1472760EGRESO"/>
    <s v="6-44-1472760EGRESO1"/>
    <e v="#N/A"/>
    <s v="698-000006-44"/>
    <n v="698"/>
    <d v="2022-08-31T00:00:00"/>
    <n v="-1472760"/>
    <n v="7177"/>
    <s v=" PAGO A NOMIN VERGARA FONSECA Y"/>
    <s v="CB 1370-1371"/>
    <n v="0"/>
    <e v="#N/A"/>
    <n v="0"/>
    <e v="#N/A"/>
    <n v="1472760"/>
    <s v="OK"/>
    <s v="ok"/>
    <n v="1"/>
    <n v="36"/>
    <s v=" PAGO A NOMIN VE"/>
  </r>
  <r>
    <s v="6-44"/>
    <n v="-933455"/>
    <s v="EGRESO"/>
    <s v="6-44-933455EGRESO"/>
    <s v="6-44-933455EGRESO1"/>
    <e v="#N/A"/>
    <s v="698-000006-44"/>
    <n v="698"/>
    <d v="2022-08-31T00:00:00"/>
    <n v="-933455"/>
    <n v="7177"/>
    <s v=" PAGO A NOMIN SIERRA GUERRERO A"/>
    <s v="CB 1370-1371"/>
    <n v="0"/>
    <e v="#N/A"/>
    <n v="0"/>
    <e v="#N/A"/>
    <n v="933455"/>
    <s v="OK"/>
    <s v="ok"/>
    <n v="1"/>
    <n v="36"/>
    <s v=" PAGO A NOMIN SI"/>
  </r>
  <r>
    <s v="6-44"/>
    <n v="-1448297"/>
    <s v="EGRESO"/>
    <s v="6-44-1448297EGRESO"/>
    <s v="6-44-1448297EGRESO1"/>
    <e v="#N/A"/>
    <s v="698-000006-44"/>
    <n v="698"/>
    <d v="2022-08-31T00:00:00"/>
    <n v="-1448297"/>
    <n v="7177"/>
    <s v=" PAGO A NOMIN PRIETO CASTELLANO"/>
    <s v="CB 1370-1371"/>
    <n v="0"/>
    <e v="#N/A"/>
    <n v="0"/>
    <e v="#N/A"/>
    <n v="1448297"/>
    <s v="OK"/>
    <s v="ok"/>
    <n v="1"/>
    <n v="36"/>
    <s v=" PAGO A NOMIN PR"/>
  </r>
  <r>
    <s v="6-44"/>
    <n v="-500000"/>
    <s v="EGRESO"/>
    <s v="6-44-500000EGRESO"/>
    <s v="6-44-500000EGRESO1"/>
    <e v="#N/A"/>
    <s v="698-000006-44"/>
    <n v="698"/>
    <d v="2022-08-31T00:00:00"/>
    <n v="-500000"/>
    <n v="7177"/>
    <s v=" PAGO A NOMIN ARDILA PARRA DANI"/>
    <s v="CB 1370-1371"/>
    <n v="0"/>
    <d v="2022-08-04T00:00:00"/>
    <n v="-500000"/>
    <s v="CB-1135"/>
    <n v="0"/>
    <s v="OK"/>
    <s v="ok"/>
    <n v="1"/>
    <n v="36"/>
    <s v=" PAGO A NOMIN AR"/>
  </r>
  <r>
    <s v="6-44"/>
    <n v="-1040787"/>
    <s v="EGRESO"/>
    <s v="6-44-1040787EGRESO"/>
    <s v="6-44-1040787EGRESO1"/>
    <e v="#N/A"/>
    <s v="698-000006-44"/>
    <n v="698"/>
    <d v="2022-08-31T00:00:00"/>
    <n v="-1040787"/>
    <n v="7177"/>
    <s v=" PAGO A NOMIN GALEANO LEYVA NAT"/>
    <s v="CB 1370-1371"/>
    <n v="0"/>
    <e v="#N/A"/>
    <n v="0"/>
    <e v="#N/A"/>
    <n v="1040787"/>
    <s v="OK"/>
    <s v="ok"/>
    <n v="1"/>
    <n v="36"/>
    <s v=" PAGO A NOMIN GA"/>
  </r>
  <r>
    <s v="6-44"/>
    <n v="-1952193"/>
    <s v="EGRESO"/>
    <s v="6-44-1952193EGRESO"/>
    <s v="6-44-1952193EGRESO1"/>
    <e v="#N/A"/>
    <s v="698-000006-44"/>
    <n v="698"/>
    <d v="2022-08-31T00:00:00"/>
    <n v="-1952193"/>
    <n v="7177"/>
    <s v=" PAGO A NOMIN LADINO ESCOBAR JA"/>
    <s v="CB 1370-1371"/>
    <n v="0"/>
    <e v="#N/A"/>
    <n v="0"/>
    <e v="#N/A"/>
    <n v="1952193"/>
    <s v="OK"/>
    <s v="ok"/>
    <n v="1"/>
    <n v="36"/>
    <s v=" PAGO A NOMIN LA"/>
  </r>
  <r>
    <s v="6-44"/>
    <n v="-1898115"/>
    <s v="EGRESO"/>
    <s v="6-44-1898115EGRESO"/>
    <s v="6-44-1898115EGRESO1"/>
    <e v="#N/A"/>
    <s v="698-000006-44"/>
    <n v="698"/>
    <d v="2022-08-31T00:00:00"/>
    <n v="-1898115"/>
    <n v="7177"/>
    <s v=" PAGO A NOMIN CASTRO PRECIADO C"/>
    <s v="CB 1370-1371"/>
    <n v="0"/>
    <e v="#N/A"/>
    <n v="0"/>
    <e v="#N/A"/>
    <n v="1898115"/>
    <s v="OK"/>
    <s v="ok"/>
    <n v="1"/>
    <n v="36"/>
    <s v=" PAGO A NOMIN CA"/>
  </r>
  <r>
    <s v="6-44"/>
    <n v="-3174000"/>
    <s v="EGRESO"/>
    <s v="6-44-3174000EGRESO"/>
    <s v="6-44-3174000EGRESO1"/>
    <e v="#N/A"/>
    <s v="698-000006-44"/>
    <n v="698"/>
    <d v="2022-08-31T00:00:00"/>
    <n v="-3174000"/>
    <n v="7177"/>
    <s v=" PAGO A NOMIN LUQUERNA CACUA MI"/>
    <s v="CB 1370-1371"/>
    <n v="0"/>
    <e v="#N/A"/>
    <n v="0"/>
    <e v="#N/A"/>
    <n v="3174000"/>
    <s v="OK"/>
    <s v="ok"/>
    <n v="1"/>
    <n v="36"/>
    <s v=" PAGO A NOMIN LU"/>
  </r>
  <r>
    <s v="6-44"/>
    <n v="-1330447"/>
    <s v="EGRESO"/>
    <s v="6-44-1330447EGRESO"/>
    <s v="6-44-1330447EGRESO1"/>
    <e v="#N/A"/>
    <s v="698-000006-44"/>
    <n v="698"/>
    <d v="2022-08-31T00:00:00"/>
    <n v="-1330447"/>
    <n v="7177"/>
    <s v=" PAGO A NOMIN ESPA A CORONADO M"/>
    <s v="CB 1370-1371"/>
    <n v="0"/>
    <e v="#N/A"/>
    <n v="0"/>
    <e v="#N/A"/>
    <n v="1330447"/>
    <s v="OK"/>
    <s v="ok"/>
    <n v="1"/>
    <n v="36"/>
    <s v=" PAGO A NOMIN ES"/>
  </r>
  <r>
    <s v="6-44"/>
    <n v="-2108901"/>
    <s v="EGRESO"/>
    <s v="6-44-2108901EGRESO"/>
    <s v="6-44-2108901EGRESO1"/>
    <e v="#N/A"/>
    <s v="698-000006-44"/>
    <n v="698"/>
    <d v="2022-08-31T00:00:00"/>
    <n v="-2108901"/>
    <n v="7177"/>
    <s v=" PAGO A NOMIN RODRIGUEZ GORDO L"/>
    <s v="CB 1370-1371"/>
    <n v="0"/>
    <e v="#N/A"/>
    <n v="0"/>
    <e v="#N/A"/>
    <n v="2108901"/>
    <s v="OK"/>
    <s v="ok"/>
    <n v="1"/>
    <n v="36"/>
    <s v=" PAGO A NOMIN RO"/>
  </r>
  <r>
    <s v="6-44"/>
    <n v="-1650314"/>
    <s v="EGRESO"/>
    <s v="6-44-1650314EGRESO"/>
    <s v="6-44-1650314EGRESO1"/>
    <e v="#N/A"/>
    <s v="698-000006-44"/>
    <n v="698"/>
    <d v="2022-08-31T00:00:00"/>
    <n v="-1650314"/>
    <n v="7177"/>
    <s v=" PAGO A NOMIN MOLINA TORRES DAN"/>
    <s v="CB 1370-1371"/>
    <n v="0"/>
    <e v="#N/A"/>
    <n v="0"/>
    <e v="#N/A"/>
    <n v="1650314"/>
    <s v="OK"/>
    <s v="ok"/>
    <n v="1"/>
    <n v="36"/>
    <s v=" PAGO A NOMIN MO"/>
  </r>
  <r>
    <s v="6-44"/>
    <n v="-1049864"/>
    <s v="EGRESO"/>
    <s v="6-44-1049864EGRESO"/>
    <s v="6-44-1049864EGRESO1"/>
    <e v="#N/A"/>
    <s v="698-000006-44"/>
    <n v="698"/>
    <d v="2022-08-31T00:00:00"/>
    <n v="-1049864"/>
    <n v="7177"/>
    <s v=" PAGO A NOMIN ARIAS FERNANDEZ A"/>
    <s v="CB 1370-1371"/>
    <n v="0"/>
    <e v="#N/A"/>
    <n v="0"/>
    <e v="#N/A"/>
    <n v="1049864"/>
    <s v="OK"/>
    <s v="ok"/>
    <n v="1"/>
    <n v="36"/>
    <s v=" PAGO A NOMIN AR"/>
  </r>
  <r>
    <s v="6-44"/>
    <n v="-1190362"/>
    <s v="EGRESO"/>
    <s v="6-44-1190362EGRESO"/>
    <s v="6-44-1190362EGRESO2"/>
    <e v="#N/A"/>
    <s v="698-000006-44"/>
    <n v="698"/>
    <d v="2022-08-31T00:00:00"/>
    <n v="-1190362"/>
    <n v="7177"/>
    <s v=" PAGO A NOMIN CASALLAS CASTIBLA"/>
    <s v="CB 1370-1371"/>
    <n v="0"/>
    <e v="#N/A"/>
    <n v="0"/>
    <e v="#N/A"/>
    <n v="1190362"/>
    <s v="OK"/>
    <s v="ok"/>
    <n v="1"/>
    <n v="36"/>
    <s v=" PAGO A NOMIN CA"/>
  </r>
  <r>
    <s v="6-44"/>
    <n v="-990738"/>
    <s v="EGRESO"/>
    <s v="6-44-990738EGRESO"/>
    <s v="6-44-990738EGRESO1"/>
    <e v="#N/A"/>
    <s v="698-000006-44"/>
    <n v="698"/>
    <d v="2022-08-31T00:00:00"/>
    <n v="-990738"/>
    <n v="7177"/>
    <s v=" PAGO A NOMIN BELTRAN AVENDA O"/>
    <s v="CB 1370-1371"/>
    <n v="0"/>
    <e v="#N/A"/>
    <n v="0"/>
    <e v="#N/A"/>
    <n v="990738"/>
    <s v="OK"/>
    <s v="ok"/>
    <n v="1"/>
    <n v="36"/>
    <s v=" PAGO A NOMIN BE"/>
  </r>
  <r>
    <s v="6-44"/>
    <n v="-1457928"/>
    <s v="EGRESO"/>
    <s v="6-44-1457928EGRESO"/>
    <s v="6-44-1457928EGRESO1"/>
    <e v="#N/A"/>
    <s v="698-000006-44"/>
    <n v="698"/>
    <d v="2022-08-31T00:00:00"/>
    <n v="-1457928"/>
    <n v="7177"/>
    <s v=" PAGO A NOMIN GUEVARA ORDO EZ J"/>
    <s v="CB 1370-1371"/>
    <n v="0"/>
    <e v="#N/A"/>
    <n v="0"/>
    <e v="#N/A"/>
    <n v="1457928"/>
    <s v="OK"/>
    <s v="ok"/>
    <n v="1"/>
    <n v="36"/>
    <s v=" PAGO A NOMIN GU"/>
  </r>
  <r>
    <s v="6-44"/>
    <n v="-1637514"/>
    <s v="EGRESO"/>
    <s v="6-44-1637514EGRESO"/>
    <s v="6-44-1637514EGRESO1"/>
    <e v="#N/A"/>
    <s v="698-000006-44"/>
    <n v="698"/>
    <d v="2022-08-31T00:00:00"/>
    <n v="-1637514"/>
    <n v="7177"/>
    <s v=" PAGO A NOMIN PARRA SUAREZ SEGU"/>
    <s v="CB 1370-1371"/>
    <n v="0"/>
    <e v="#N/A"/>
    <n v="0"/>
    <e v="#N/A"/>
    <n v="1637514"/>
    <s v="OK"/>
    <s v="ok"/>
    <n v="1"/>
    <n v="36"/>
    <s v=" PAGO A NOMIN PA"/>
  </r>
  <r>
    <s v="6-44"/>
    <n v="-1388599"/>
    <s v="EGRESO"/>
    <s v="6-44-1388599EGRESO"/>
    <s v="6-44-1388599EGRESO1"/>
    <e v="#N/A"/>
    <s v="698-000006-44"/>
    <n v="698"/>
    <d v="2022-08-31T00:00:00"/>
    <n v="-1388599"/>
    <n v="7177"/>
    <s v=" PAGO A NOMIN SANCHEZ MU OS ANG"/>
    <s v="CB 1370-1371"/>
    <n v="0"/>
    <e v="#N/A"/>
    <n v="0"/>
    <e v="#N/A"/>
    <n v="1388599"/>
    <s v="OK"/>
    <s v="ok"/>
    <n v="1"/>
    <n v="36"/>
    <s v=" PAGO A NOMIN SA"/>
  </r>
  <r>
    <s v="6-44"/>
    <n v="-2762109"/>
    <s v="EGRESO"/>
    <s v="6-44-2762109EGRESO"/>
    <s v="6-44-2762109EGRESO1"/>
    <e v="#N/A"/>
    <s v="698-000006-44"/>
    <n v="698"/>
    <d v="2022-08-31T00:00:00"/>
    <n v="-2762109"/>
    <n v="7177"/>
    <s v=" PAGO A NOMIN CALDERON RODRIGUE"/>
    <s v="CB 1370-1371"/>
    <n v="0"/>
    <e v="#N/A"/>
    <n v="0"/>
    <e v="#N/A"/>
    <n v="2762109"/>
    <s v="OK"/>
    <s v="ok"/>
    <n v="1"/>
    <n v="36"/>
    <s v=" PAGO A NOMIN CA"/>
  </r>
  <r>
    <s v="6-44"/>
    <n v="-1328890"/>
    <s v="EGRESO"/>
    <s v="6-44-1328890EGRESO"/>
    <s v="6-44-1328890EGRESO2"/>
    <e v="#N/A"/>
    <s v="698-000006-44"/>
    <n v="698"/>
    <d v="2022-08-31T00:00:00"/>
    <n v="-1328890"/>
    <n v="7177"/>
    <s v=" PAGO A NOMIN PEREZ VISBAL YOSI"/>
    <s v="CB 1370-1371"/>
    <n v="0"/>
    <e v="#N/A"/>
    <n v="0"/>
    <e v="#N/A"/>
    <n v="1328890"/>
    <s v="OK"/>
    <s v="ok"/>
    <n v="1"/>
    <n v="36"/>
    <s v=" PAGO A NOMIN PE"/>
  </r>
  <r>
    <s v="6-44"/>
    <n v="-1198172"/>
    <s v="EGRESO"/>
    <s v="6-44-1198172EGRESO"/>
    <s v="6-44-1198172EGRESO7"/>
    <e v="#N/A"/>
    <s v="698-000006-44"/>
    <n v="698"/>
    <d v="2022-08-31T00:00:00"/>
    <n v="-1198172"/>
    <n v="7177"/>
    <s v=" PAGO A NOMIN MEDINA CHAUX CRIS"/>
    <s v="CB 1370-1371"/>
    <n v="0"/>
    <e v="#N/A"/>
    <n v="0"/>
    <e v="#N/A"/>
    <n v="1198172"/>
    <s v="OK"/>
    <s v="ok"/>
    <n v="1"/>
    <n v="36"/>
    <s v=" PAGO A NOMIN ME"/>
  </r>
  <r>
    <s v="6-44"/>
    <n v="-1294615"/>
    <s v="EGRESO"/>
    <s v="6-44-1294615EGRESO"/>
    <s v="6-44-1294615EGRESO3"/>
    <e v="#N/A"/>
    <s v="698-000006-44"/>
    <n v="698"/>
    <d v="2022-08-31T00:00:00"/>
    <n v="-1294615"/>
    <n v="7177"/>
    <s v=" PAGO A NOMIN LOZADA TAPIA WILL"/>
    <s v="CB 1370-1371"/>
    <n v="0"/>
    <e v="#N/A"/>
    <n v="0"/>
    <e v="#N/A"/>
    <n v="1294615"/>
    <s v="OK"/>
    <s v="ok"/>
    <n v="1"/>
    <n v="36"/>
    <s v=" PAGO A NOMIN LO"/>
  </r>
  <r>
    <s v="6-44"/>
    <n v="-2086560"/>
    <s v="EGRESO"/>
    <s v="6-44-2086560EGRESO"/>
    <s v="6-44-2086560EGRESO2"/>
    <e v="#N/A"/>
    <s v="698-000006-44"/>
    <n v="698"/>
    <d v="2022-08-31T00:00:00"/>
    <n v="-2086560"/>
    <n v="7177"/>
    <s v=" PAGO A NOMIN GIL SANCHEZ CARLO"/>
    <s v="CB 1370-1371"/>
    <n v="0"/>
    <e v="#N/A"/>
    <n v="0"/>
    <e v="#N/A"/>
    <n v="2086560"/>
    <s v="OK"/>
    <s v="ok"/>
    <n v="1"/>
    <n v="36"/>
    <s v=" PAGO A NOMIN GI"/>
  </r>
  <r>
    <s v="6-44"/>
    <n v="-1470694"/>
    <s v="EGRESO"/>
    <s v="6-44-1470694EGRESO"/>
    <s v="6-44-1470694EGRESO1"/>
    <e v="#N/A"/>
    <s v="698-000006-44"/>
    <n v="698"/>
    <d v="2022-08-31T00:00:00"/>
    <n v="-1470694"/>
    <n v="7177"/>
    <s v=" PAGO A NOMIN BUENO RODRIGUEZ J"/>
    <s v="CB 1370-1371"/>
    <n v="0"/>
    <e v="#N/A"/>
    <n v="0"/>
    <e v="#N/A"/>
    <n v="1470694"/>
    <s v="OK"/>
    <s v="ok"/>
    <n v="1"/>
    <n v="36"/>
    <s v=" PAGO A NOMIN BU"/>
  </r>
  <r>
    <s v="6-44"/>
    <n v="-1801467"/>
    <s v="EGRESO"/>
    <s v="6-44-1801467EGRESO"/>
    <s v="6-44-1801467EGRESO1"/>
    <e v="#N/A"/>
    <s v="698-000006-44"/>
    <n v="698"/>
    <d v="2022-08-31T00:00:00"/>
    <n v="-1801467"/>
    <n v="7177"/>
    <s v=" PAGO A NOMIN SALAZAR LEAL RAUL"/>
    <s v="CB 1370-1371"/>
    <n v="0"/>
    <e v="#N/A"/>
    <n v="0"/>
    <e v="#N/A"/>
    <n v="1801467"/>
    <s v="OK"/>
    <s v="ok"/>
    <n v="1"/>
    <n v="36"/>
    <s v=" PAGO A NOMIN SA"/>
  </r>
  <r>
    <s v="6-44"/>
    <n v="-1446208"/>
    <s v="EGRESO"/>
    <s v="6-44-1446208EGRESO"/>
    <s v="6-44-1446208EGRESO1"/>
    <e v="#N/A"/>
    <s v="698-000006-44"/>
    <n v="698"/>
    <d v="2022-08-31T00:00:00"/>
    <n v="-1446208"/>
    <n v="7177"/>
    <s v=" PAGO A NOMIN CORTES HERRERA CA"/>
    <s v="CB 1370-1371"/>
    <n v="0"/>
    <e v="#N/A"/>
    <n v="0"/>
    <e v="#N/A"/>
    <n v="1446208"/>
    <s v="OK"/>
    <s v="ok"/>
    <n v="1"/>
    <n v="36"/>
    <s v=" PAGO A NOMIN CO"/>
  </r>
  <r>
    <s v="6-44"/>
    <n v="-1108280"/>
    <s v="EGRESO"/>
    <s v="6-44-1108280EGRESO"/>
    <s v="6-44-1108280EGRESO1"/>
    <e v="#N/A"/>
    <s v="698-000006-44"/>
    <n v="698"/>
    <d v="2022-08-31T00:00:00"/>
    <n v="-1108280"/>
    <n v="7177"/>
    <s v=" PAGO A NOMIN OSORIO RODRIGUEZ"/>
    <s v="CB 1370-1371"/>
    <n v="0"/>
    <e v="#N/A"/>
    <n v="0"/>
    <e v="#N/A"/>
    <n v="1108280"/>
    <s v="OK"/>
    <s v="ok"/>
    <n v="1"/>
    <n v="36"/>
    <s v=" PAGO A NOMIN OS"/>
  </r>
  <r>
    <s v="6-44"/>
    <n v="-1136694"/>
    <s v="EGRESO"/>
    <s v="6-44-1136694EGRESO"/>
    <s v="6-44-1136694EGRESO1"/>
    <e v="#N/A"/>
    <s v="698-000006-44"/>
    <n v="698"/>
    <d v="2022-08-31T00:00:00"/>
    <n v="-1136694"/>
    <n v="7177"/>
    <s v=" PAGO A NOMIN GIL IBAGUE BRENDA"/>
    <s v="CB 1370-1371"/>
    <n v="0"/>
    <e v="#N/A"/>
    <n v="0"/>
    <e v="#N/A"/>
    <n v="1136694"/>
    <s v="OK"/>
    <s v="ok"/>
    <n v="1"/>
    <n v="36"/>
    <s v=" PAGO A NOMIN GI"/>
  </r>
  <r>
    <s v="6-44"/>
    <n v="-1144504"/>
    <s v="EGRESO"/>
    <s v="6-44-1144504EGRESO"/>
    <s v="6-44-1144504EGRESO1"/>
    <e v="#N/A"/>
    <s v="698-000006-44"/>
    <n v="698"/>
    <d v="2022-08-31T00:00:00"/>
    <n v="-1144504"/>
    <n v="7177"/>
    <s v=" PAGO A NOMIN RODRIGUEZ ARANGO"/>
    <s v="CB 1370-1371"/>
    <n v="0"/>
    <e v="#N/A"/>
    <n v="0"/>
    <e v="#N/A"/>
    <n v="1144504"/>
    <s v="OK"/>
    <s v="ok"/>
    <n v="1"/>
    <n v="36"/>
    <s v=" PAGO A NOMIN RO"/>
  </r>
  <r>
    <s v="6-44"/>
    <n v="-1214666"/>
    <s v="EGRESO"/>
    <s v="6-44-1214666EGRESO"/>
    <s v="6-44-1214666EGRESO1"/>
    <e v="#N/A"/>
    <s v="698-000006-44"/>
    <n v="698"/>
    <d v="2022-08-31T00:00:00"/>
    <n v="-1214666"/>
    <n v="7177"/>
    <s v=" PAGO A NOMIN BAEZ CARDENAS AND"/>
    <s v="CB 1370-1371"/>
    <n v="0"/>
    <e v="#N/A"/>
    <n v="0"/>
    <e v="#N/A"/>
    <n v="1214666"/>
    <s v="OK"/>
    <s v="ok"/>
    <n v="1"/>
    <n v="36"/>
    <s v=" PAGO A NOMIN BA"/>
  </r>
  <r>
    <s v="6-44"/>
    <n v="-1222562"/>
    <s v="EGRESO"/>
    <s v="6-44-1222562EGRESO"/>
    <s v="6-44-1222562EGRESO1"/>
    <e v="#N/A"/>
    <s v="698-000006-44"/>
    <n v="698"/>
    <d v="2022-08-31T00:00:00"/>
    <n v="-1222562"/>
    <n v="7177"/>
    <s v=" PAGO A NOMIN MARTINEZ VANEGAS"/>
    <s v="CB 1370-1371"/>
    <n v="0"/>
    <e v="#N/A"/>
    <n v="0"/>
    <e v="#N/A"/>
    <n v="1222562"/>
    <s v="OK"/>
    <s v="ok"/>
    <n v="1"/>
    <n v="36"/>
    <s v=" PAGO A NOMIN MA"/>
  </r>
  <r>
    <s v="6-44"/>
    <n v="-1205455"/>
    <s v="EGRESO"/>
    <s v="6-44-1205455EGRESO"/>
    <s v="6-44-1205455EGRESO1"/>
    <e v="#N/A"/>
    <s v="698-000006-44"/>
    <n v="698"/>
    <d v="2022-08-31T00:00:00"/>
    <n v="-1205455"/>
    <n v="7177"/>
    <s v=" PAGO A NOMIN VELASCO ALZA EDWA"/>
    <s v="CB 1370-1371"/>
    <n v="0"/>
    <e v="#N/A"/>
    <n v="0"/>
    <e v="#N/A"/>
    <n v="1205455"/>
    <s v="OK"/>
    <s v="ok"/>
    <n v="1"/>
    <n v="36"/>
    <s v=" PAGO A NOMIN VE"/>
  </r>
  <r>
    <s v="6-44"/>
    <n v="-1530007"/>
    <s v="EGRESO"/>
    <s v="6-44-1530007EGRESO"/>
    <s v="6-44-1530007EGRESO1"/>
    <e v="#N/A"/>
    <s v="698-000006-44"/>
    <n v="698"/>
    <d v="2022-08-31T00:00:00"/>
    <n v="-1530007"/>
    <n v="7177"/>
    <s v=" PAGO A NOMIN DIAZ IBARGUEN EDI"/>
    <s v="CB 1370-1371"/>
    <n v="0"/>
    <e v="#N/A"/>
    <n v="0"/>
    <e v="#N/A"/>
    <n v="1530007"/>
    <s v="OK"/>
    <s v="ok"/>
    <n v="1"/>
    <n v="36"/>
    <s v=" PAGO A NOMIN DI"/>
  </r>
  <r>
    <s v="6-44"/>
    <n v="-1788107"/>
    <s v="EGRESO"/>
    <s v="6-44-1788107EGRESO"/>
    <s v="6-44-1788107EGRESO1"/>
    <e v="#N/A"/>
    <s v="698-000006-44"/>
    <n v="698"/>
    <d v="2022-08-31T00:00:00"/>
    <n v="-1788107"/>
    <n v="7177"/>
    <s v=" PAGO A NOMIN RUBIO CALDERON LA"/>
    <s v="CB 1370-1371"/>
    <n v="0"/>
    <e v="#N/A"/>
    <n v="0"/>
    <e v="#N/A"/>
    <n v="1788107"/>
    <s v="OK"/>
    <s v="ok"/>
    <n v="1"/>
    <n v="36"/>
    <s v=" PAGO A NOMIN RU"/>
  </r>
  <r>
    <s v="6-44"/>
    <n v="-1927039"/>
    <s v="EGRESO"/>
    <s v="6-44-1927039EGRESO"/>
    <s v="6-44-1927039EGRESO1"/>
    <e v="#N/A"/>
    <s v="698-000006-44"/>
    <n v="698"/>
    <d v="2022-08-31T00:00:00"/>
    <n v="-1927039"/>
    <n v="7177"/>
    <s v=" PAGO A NOMIN GUEVARA PAEZ JULI"/>
    <s v="CB 1370-1371"/>
    <n v="0"/>
    <e v="#N/A"/>
    <n v="0"/>
    <e v="#N/A"/>
    <n v="1927039"/>
    <s v="OK"/>
    <s v="ok"/>
    <n v="1"/>
    <n v="36"/>
    <s v=" PAGO A NOMIN GU"/>
  </r>
  <r>
    <s v="6-44"/>
    <n v="-1090839"/>
    <s v="EGRESO"/>
    <s v="6-44-1090839EGRESO"/>
    <s v="6-44-1090839EGRESO2"/>
    <e v="#N/A"/>
    <s v="698-000006-44"/>
    <n v="698"/>
    <d v="2022-08-31T00:00:00"/>
    <n v="-1090839"/>
    <n v="7177"/>
    <s v=" PAGO A NOMIN U ATE BARRERA DIA"/>
    <s v="CB 1370-1371"/>
    <n v="0"/>
    <e v="#N/A"/>
    <n v="0"/>
    <e v="#N/A"/>
    <n v="1090839"/>
    <s v="OK"/>
    <s v="ok"/>
    <n v="1"/>
    <n v="36"/>
    <s v=" PAGO A NOMIN U "/>
  </r>
  <r>
    <s v="6-44"/>
    <n v="-1459454"/>
    <s v="EGRESO"/>
    <s v="6-44-1459454EGRESO"/>
    <s v="6-44-1459454EGRESO1"/>
    <e v="#N/A"/>
    <s v="698-000006-44"/>
    <n v="698"/>
    <d v="2022-08-31T00:00:00"/>
    <n v="-1459454"/>
    <n v="7177"/>
    <s v=" PAGO A NOMIN VARGAS LASPRILLA"/>
    <s v="CB 1370-1371"/>
    <n v="0"/>
    <e v="#N/A"/>
    <n v="0"/>
    <e v="#N/A"/>
    <n v="1459454"/>
    <s v="OK"/>
    <s v="ok"/>
    <n v="1"/>
    <n v="36"/>
    <s v=" PAGO A NOMIN VA"/>
  </r>
  <r>
    <s v="6-44"/>
    <n v="-1676695"/>
    <s v="EGRESO"/>
    <s v="6-44-1676695EGRESO"/>
    <s v="6-44-1676695EGRESO1"/>
    <e v="#N/A"/>
    <s v="698-000006-44"/>
    <n v="698"/>
    <d v="2022-08-31T00:00:00"/>
    <n v="-1676695"/>
    <n v="7177"/>
    <s v=" PAGO A NOMIN PE A FRANCO YON J"/>
    <s v="CB 1370-1371"/>
    <n v="0"/>
    <e v="#N/A"/>
    <n v="0"/>
    <e v="#N/A"/>
    <n v="1676695"/>
    <s v="OK"/>
    <s v="ok"/>
    <n v="1"/>
    <n v="36"/>
    <s v=" PAGO A NOMIN PE"/>
  </r>
  <r>
    <s v="6-44"/>
    <n v="-2149625"/>
    <s v="EGRESO"/>
    <s v="6-44-2149625EGRESO"/>
    <s v="6-44-2149625EGRESO1"/>
    <e v="#N/A"/>
    <s v="698-000006-44"/>
    <n v="698"/>
    <d v="2022-08-31T00:00:00"/>
    <n v="-2149625"/>
    <n v="7177"/>
    <s v=" PAGO A NOMIN MARENTES RODRIGUE"/>
    <s v="CB 1370-1371"/>
    <n v="0"/>
    <e v="#N/A"/>
    <n v="0"/>
    <e v="#N/A"/>
    <n v="2149625"/>
    <s v="OK"/>
    <s v="ok"/>
    <n v="1"/>
    <n v="36"/>
    <s v=" PAGO A NOMIN MA"/>
  </r>
  <r>
    <s v="6-44"/>
    <n v="-1144504"/>
    <s v="EGRESO"/>
    <s v="6-44-1144504EGRESO"/>
    <s v="6-44-1144504EGRESO2"/>
    <e v="#N/A"/>
    <s v="698-000006-44"/>
    <n v="698"/>
    <d v="2022-08-31T00:00:00"/>
    <n v="-1144504"/>
    <n v="7177"/>
    <s v=" PAGO A NOMIN VASQUEZ RODRIGUEZ"/>
    <s v="CB 1370-1371"/>
    <n v="0"/>
    <e v="#N/A"/>
    <n v="0"/>
    <e v="#N/A"/>
    <n v="1144504"/>
    <s v="OK"/>
    <s v="ok"/>
    <n v="1"/>
    <n v="36"/>
    <s v=" PAGO A NOMIN VA"/>
  </r>
  <r>
    <s v="6-44"/>
    <n v="-1878406"/>
    <s v="EGRESO"/>
    <s v="6-44-1878406EGRESO"/>
    <s v="6-44-1878406EGRESO1"/>
    <e v="#N/A"/>
    <s v="698-000006-44"/>
    <n v="698"/>
    <d v="2022-08-31T00:00:00"/>
    <n v="-1878406"/>
    <n v="7177"/>
    <s v=" PAGO A NOMIN JIMENEZ LADINO JO"/>
    <s v="CB 1370-1371"/>
    <n v="0"/>
    <e v="#N/A"/>
    <n v="0"/>
    <e v="#N/A"/>
    <n v="1878406"/>
    <s v="OK"/>
    <s v="ok"/>
    <n v="1"/>
    <n v="36"/>
    <s v=" PAGO A NOMIN JI"/>
  </r>
  <r>
    <s v="6-44"/>
    <n v="-1328890"/>
    <s v="EGRESO"/>
    <s v="6-44-1328890EGRESO"/>
    <s v="6-44-1328890EGRESO3"/>
    <e v="#N/A"/>
    <s v="698-000006-44"/>
    <n v="698"/>
    <d v="2022-08-31T00:00:00"/>
    <n v="-1328890"/>
    <n v="7177"/>
    <s v=" PAGO A NOMIN MORENO  JUAN CARL"/>
    <s v="CB 1370-1371"/>
    <n v="0"/>
    <e v="#N/A"/>
    <n v="0"/>
    <e v="#N/A"/>
    <n v="1328890"/>
    <s v="OK"/>
    <s v="ok"/>
    <n v="1"/>
    <n v="36"/>
    <s v=" PAGO A NOMIN MO"/>
  </r>
  <r>
    <s v="6-44"/>
    <n v="-1625397"/>
    <s v="EGRESO"/>
    <s v="6-44-1625397EGRESO"/>
    <s v="6-44-1625397EGRESO1"/>
    <e v="#N/A"/>
    <s v="698-000006-44"/>
    <n v="698"/>
    <d v="2022-08-31T00:00:00"/>
    <n v="-1625397"/>
    <n v="7177"/>
    <s v=" PAGO A NOMIN VELASQUEZ MARTINE"/>
    <s v="CB 1370-1371"/>
    <n v="0"/>
    <e v="#N/A"/>
    <n v="0"/>
    <e v="#N/A"/>
    <n v="1625397"/>
    <s v="OK"/>
    <s v="ok"/>
    <n v="1"/>
    <n v="36"/>
    <s v=" PAGO A NOMIN VE"/>
  </r>
  <r>
    <s v="6-44"/>
    <n v="-2591635"/>
    <s v="EGRESO"/>
    <s v="6-44-2591635EGRESO"/>
    <s v="6-44-2591635EGRESO1"/>
    <e v="#N/A"/>
    <s v="698-000006-44"/>
    <n v="698"/>
    <d v="2022-08-31T00:00:00"/>
    <n v="-2591635"/>
    <n v="7177"/>
    <s v=" PAGO A NOMIN PEREZ SAMACA HARO"/>
    <s v="CB 1370-1371"/>
    <n v="0"/>
    <e v="#N/A"/>
    <n v="0"/>
    <e v="#N/A"/>
    <n v="2591635"/>
    <s v="OK"/>
    <s v="ok"/>
    <n v="1"/>
    <n v="36"/>
    <s v=" PAGO A NOMIN PE"/>
  </r>
  <r>
    <s v="6-44"/>
    <n v="-1140657"/>
    <s v="EGRESO"/>
    <s v="6-44-1140657EGRESO"/>
    <s v="6-44-1140657EGRESO1"/>
    <e v="#N/A"/>
    <s v="698-000006-44"/>
    <n v="698"/>
    <d v="2022-08-31T00:00:00"/>
    <n v="-1140657"/>
    <n v="7177"/>
    <s v=" PAGO A NOMIN GODOY PRECIADO HA"/>
    <s v="CB 1370-1371"/>
    <n v="0"/>
    <e v="#N/A"/>
    <n v="0"/>
    <e v="#N/A"/>
    <n v="1140657"/>
    <s v="OK"/>
    <s v="ok"/>
    <n v="1"/>
    <n v="36"/>
    <s v=" PAGO A NOMIN GO"/>
  </r>
  <r>
    <s v="6-44"/>
    <n v="-1251653"/>
    <s v="EGRESO"/>
    <s v="6-44-1251653EGRESO"/>
    <s v="6-44-1251653EGRESO1"/>
    <e v="#N/A"/>
    <s v="698-000006-44"/>
    <n v="698"/>
    <d v="2022-08-31T00:00:00"/>
    <n v="-1251653"/>
    <n v="7177"/>
    <s v=" PAGO A NOMIN HERNANDEZ RIOS WI"/>
    <s v="CB 1370-1371"/>
    <n v="0"/>
    <e v="#N/A"/>
    <n v="0"/>
    <e v="#N/A"/>
    <n v="1251653"/>
    <s v="OK"/>
    <s v="ok"/>
    <n v="1"/>
    <n v="36"/>
    <s v=" PAGO A NOMIN HE"/>
  </r>
  <r>
    <s v="6-44"/>
    <n v="-933455"/>
    <s v="EGRESO"/>
    <s v="6-44-933455EGRESO"/>
    <s v="6-44-933455EGRESO2"/>
    <e v="#N/A"/>
    <s v="698-000006-44"/>
    <n v="698"/>
    <d v="2022-08-31T00:00:00"/>
    <n v="-933455"/>
    <n v="7177"/>
    <s v=" PAGO A NOMIN HERRERA RIVERA HE"/>
    <s v="CB 1370-1371"/>
    <n v="0"/>
    <e v="#N/A"/>
    <n v="0"/>
    <e v="#N/A"/>
    <n v="933455"/>
    <s v="OK"/>
    <s v="ok"/>
    <n v="1"/>
    <n v="36"/>
    <s v=" PAGO A NOMIN HE"/>
  </r>
  <r>
    <s v="6-44"/>
    <n v="-1315835"/>
    <s v="EGRESO"/>
    <s v="6-44-1315835EGRESO"/>
    <s v="6-44-1315835EGRESO1"/>
    <e v="#N/A"/>
    <s v="698-000006-44"/>
    <n v="698"/>
    <d v="2022-08-31T00:00:00"/>
    <n v="-1315835"/>
    <n v="7177"/>
    <s v=" PAGO A NOMIN MURILLO VALDERRAM"/>
    <s v="CB 1370-1371"/>
    <n v="0"/>
    <e v="#N/A"/>
    <n v="0"/>
    <e v="#N/A"/>
    <n v="1315835"/>
    <s v="OK"/>
    <s v="ok"/>
    <n v="1"/>
    <n v="36"/>
    <s v=" PAGO A NOMIN MU"/>
  </r>
  <r>
    <s v="6-44"/>
    <n v="-1222322"/>
    <s v="EGRESO"/>
    <s v="6-44-1222322EGRESO"/>
    <s v="6-44-1222322EGRESO1"/>
    <e v="#N/A"/>
    <s v="698-000006-44"/>
    <n v="698"/>
    <d v="2022-08-31T00:00:00"/>
    <n v="-1222322"/>
    <n v="7177"/>
    <s v=" PAGO A NOMIN GARCIA CABEZA FAB"/>
    <s v="CB 1370-1371"/>
    <n v="0"/>
    <e v="#N/A"/>
    <n v="0"/>
    <e v="#N/A"/>
    <n v="1222322"/>
    <s v="OK"/>
    <s v="ok"/>
    <n v="1"/>
    <n v="36"/>
    <s v=" PAGO A NOMIN GA"/>
  </r>
  <r>
    <s v="6-44"/>
    <n v="-1355820"/>
    <s v="EGRESO"/>
    <s v="6-44-1355820EGRESO"/>
    <s v="6-44-1355820EGRESO1"/>
    <e v="#N/A"/>
    <s v="698-000006-44"/>
    <n v="698"/>
    <d v="2022-08-31T00:00:00"/>
    <n v="-1355820"/>
    <n v="7177"/>
    <s v=" PAGO A NOMIN RIVEROS RODRIGUEZ"/>
    <s v="CB 1370-1371"/>
    <n v="0"/>
    <e v="#N/A"/>
    <n v="0"/>
    <e v="#N/A"/>
    <n v="1355820"/>
    <s v="OK"/>
    <s v="ok"/>
    <n v="1"/>
    <n v="36"/>
    <s v=" PAGO A NOMIN RI"/>
  </r>
  <r>
    <s v="6-44"/>
    <n v="-1144504"/>
    <s v="EGRESO"/>
    <s v="6-44-1144504EGRESO"/>
    <s v="6-44-1144504EGRESO3"/>
    <e v="#N/A"/>
    <s v="698-000006-44"/>
    <n v="698"/>
    <d v="2022-08-31T00:00:00"/>
    <n v="-1144504"/>
    <n v="7177"/>
    <s v=" PAGO A NOMIN ROJAS MURILLO VIC"/>
    <s v="CB 1370-1371"/>
    <n v="0"/>
    <e v="#N/A"/>
    <n v="0"/>
    <e v="#N/A"/>
    <n v="1144504"/>
    <s v="OK"/>
    <s v="ok"/>
    <n v="1"/>
    <n v="36"/>
    <s v=" PAGO A NOMIN RO"/>
  </r>
  <r>
    <s v="6-44"/>
    <n v="-1198172"/>
    <s v="EGRESO"/>
    <s v="6-44-1198172EGRESO"/>
    <s v="6-44-1198172EGRESO8"/>
    <e v="#N/A"/>
    <s v="698-000006-44"/>
    <n v="698"/>
    <d v="2022-08-31T00:00:00"/>
    <n v="-1198172"/>
    <n v="7177"/>
    <s v=" PAGO A NOMIN HERNANDEZ VELEZ J"/>
    <s v="CB 1370-1371"/>
    <n v="0"/>
    <e v="#N/A"/>
    <n v="0"/>
    <e v="#N/A"/>
    <n v="1198172"/>
    <s v="OK"/>
    <s v="ok"/>
    <n v="1"/>
    <n v="36"/>
    <s v=" PAGO A NOMIN HE"/>
  </r>
  <r>
    <s v="6-44"/>
    <n v="-1235697"/>
    <s v="EGRESO"/>
    <s v="6-44-1235697EGRESO"/>
    <s v="6-44-1235697EGRESO1"/>
    <e v="#N/A"/>
    <s v="698-000006-44"/>
    <n v="698"/>
    <d v="2022-08-31T00:00:00"/>
    <n v="-1235697"/>
    <n v="7177"/>
    <s v=" PAGO A NOMIN PALACIO VALENCIA"/>
    <s v="CB 1370-1371"/>
    <n v="0"/>
    <e v="#N/A"/>
    <n v="0"/>
    <e v="#N/A"/>
    <n v="1235697"/>
    <s v="OK"/>
    <s v="ok"/>
    <n v="1"/>
    <n v="36"/>
    <s v=" PAGO A NOMIN PA"/>
  </r>
  <r>
    <s v="6-44"/>
    <n v="-1351287"/>
    <s v="EGRESO"/>
    <s v="6-44-1351287EGRESO"/>
    <s v="6-44-1351287EGRESO1"/>
    <e v="#N/A"/>
    <s v="698-000006-44"/>
    <n v="698"/>
    <d v="2022-08-31T00:00:00"/>
    <n v="-1351287"/>
    <n v="7177"/>
    <s v=" PAGO A NOMIN ORTIZ SIERRA SANT"/>
    <s v="CB 1370-1371"/>
    <n v="0"/>
    <e v="#N/A"/>
    <n v="0"/>
    <e v="#N/A"/>
    <n v="1351287"/>
    <s v="OK"/>
    <s v="ok"/>
    <n v="1"/>
    <n v="36"/>
    <s v=" PAGO A NOMIN OR"/>
  </r>
  <r>
    <s v="6-44"/>
    <n v="-3373689"/>
    <s v="EGRESO"/>
    <s v="6-44-3373689EGRESO"/>
    <s v="6-44-3373689EGRESO1"/>
    <e v="#N/A"/>
    <s v="698-000006-44"/>
    <n v="698"/>
    <d v="2022-08-31T00:00:00"/>
    <n v="-3373689"/>
    <n v="7177"/>
    <s v=" PAGO A NOMIN CUESTA CASTRO JOH"/>
    <s v="CB 1370-1371"/>
    <n v="0"/>
    <e v="#N/A"/>
    <n v="0"/>
    <e v="#N/A"/>
    <n v="3373689"/>
    <s v="OK"/>
    <s v="ok"/>
    <n v="1"/>
    <n v="36"/>
    <s v=" PAGO A NOMIN CU"/>
  </r>
  <r>
    <s v="6-44"/>
    <n v="-1106220"/>
    <s v="EGRESO"/>
    <s v="6-44-1106220EGRESO"/>
    <s v="6-44-1106220EGRESO1"/>
    <e v="#N/A"/>
    <s v="698-000006-44"/>
    <n v="698"/>
    <d v="2022-08-31T00:00:00"/>
    <n v="-1106220"/>
    <n v="7177"/>
    <s v=" PAGO A NOMIN HERNANDEZ CONTRER"/>
    <s v="CB 1370-1371"/>
    <n v="0"/>
    <e v="#N/A"/>
    <n v="0"/>
    <e v="#N/A"/>
    <n v="1106220"/>
    <s v="OK"/>
    <s v="ok"/>
    <n v="1"/>
    <n v="36"/>
    <s v=" PAGO A NOMIN HE"/>
  </r>
  <r>
    <s v="6-44"/>
    <n v="-1017501"/>
    <s v="EGRESO"/>
    <s v="6-44-1017501EGRESO"/>
    <s v="6-44-1017501EGRESO1"/>
    <e v="#N/A"/>
    <s v="698-000006-44"/>
    <n v="698"/>
    <d v="2022-08-31T00:00:00"/>
    <n v="-1017501"/>
    <n v="7177"/>
    <s v=" PAGO A NOMIN LANCHEROS BEJARAN"/>
    <s v="CB 1370-1371"/>
    <n v="0"/>
    <e v="#N/A"/>
    <n v="0"/>
    <e v="#N/A"/>
    <n v="1017501"/>
    <s v="OK"/>
    <s v="ok"/>
    <n v="1"/>
    <n v="36"/>
    <s v=" PAGO A NOMIN LA"/>
  </r>
  <r>
    <s v="6-44"/>
    <n v="-1028218"/>
    <s v="EGRESO"/>
    <s v="6-44-1028218EGRESO"/>
    <s v="6-44-1028218EGRESO1"/>
    <e v="#N/A"/>
    <s v="698-000006-44"/>
    <n v="698"/>
    <d v="2022-08-31T00:00:00"/>
    <n v="-1028218"/>
    <n v="7177"/>
    <s v=" PAGO A NOMIN PINILLA JUANIAS L"/>
    <s v="CB 1370-1371"/>
    <n v="0"/>
    <e v="#N/A"/>
    <n v="0"/>
    <e v="#N/A"/>
    <n v="1028218"/>
    <s v="OK"/>
    <s v="ok"/>
    <n v="1"/>
    <n v="36"/>
    <s v=" PAGO A NOMIN PI"/>
  </r>
  <r>
    <s v="6-44"/>
    <n v="-1423737"/>
    <s v="EGRESO"/>
    <s v="6-44-1423737EGRESO"/>
    <s v="6-44-1423737EGRESO1"/>
    <e v="#N/A"/>
    <s v="698-000006-44"/>
    <n v="698"/>
    <d v="2022-08-31T00:00:00"/>
    <n v="-1423737"/>
    <n v="7177"/>
    <s v=" PAGO A NOMIN RODRIGUEZ FORERO"/>
    <s v="CB 1370-1371"/>
    <n v="0"/>
    <e v="#N/A"/>
    <n v="0"/>
    <e v="#N/A"/>
    <n v="1423737"/>
    <s v="OK"/>
    <s v="ok"/>
    <n v="1"/>
    <n v="36"/>
    <s v=" PAGO A NOMIN RO"/>
  </r>
  <r>
    <s v="6-44"/>
    <n v="-1579127"/>
    <s v="EGRESO"/>
    <s v="6-44-1579127EGRESO"/>
    <s v="6-44-1579127EGRESO1"/>
    <e v="#N/A"/>
    <s v="698-000006-44"/>
    <n v="698"/>
    <d v="2022-08-31T00:00:00"/>
    <n v="-1579127"/>
    <n v="7177"/>
    <s v=" PAGO A NOMIN ALVAREZ BALLESTER"/>
    <s v="CB 1370-1371"/>
    <n v="0"/>
    <e v="#N/A"/>
    <n v="0"/>
    <e v="#N/A"/>
    <n v="1579127"/>
    <s v="OK"/>
    <s v="ok"/>
    <n v="1"/>
    <n v="36"/>
    <s v=" PAGO A NOMIN AL"/>
  </r>
  <r>
    <s v="6-44"/>
    <n v="-2850434"/>
    <s v="EGRESO"/>
    <s v="6-44-2850434EGRESO"/>
    <s v="6-44-2850434EGRESO1"/>
    <e v="#N/A"/>
    <s v="698-000006-44"/>
    <n v="698"/>
    <d v="2022-08-31T00:00:00"/>
    <n v="-2850434"/>
    <n v="7177"/>
    <s v=" PAGO A NOMIN BERNAL ROMERO FAB"/>
    <s v="CB 1370-1371"/>
    <n v="0"/>
    <e v="#N/A"/>
    <n v="0"/>
    <e v="#N/A"/>
    <n v="2850434"/>
    <s v="OK"/>
    <s v="ok"/>
    <n v="1"/>
    <n v="36"/>
    <s v=" PAGO A NOMIN BE"/>
  </r>
  <r>
    <s v="6-44"/>
    <n v="-1144504"/>
    <s v="EGRESO"/>
    <s v="6-44-1144504EGRESO"/>
    <s v="6-44-1144504EGRESO4"/>
    <e v="#N/A"/>
    <s v="698-000006-44"/>
    <n v="698"/>
    <d v="2022-08-31T00:00:00"/>
    <n v="-1144504"/>
    <n v="7177"/>
    <s v=" PAGO A NOMIN ROA RICO JAIME AL"/>
    <s v="CB 1370-1371"/>
    <n v="0"/>
    <e v="#N/A"/>
    <n v="0"/>
    <e v="#N/A"/>
    <n v="1144504"/>
    <s v="OK"/>
    <s v="ok"/>
    <n v="1"/>
    <n v="36"/>
    <s v=" PAGO A NOMIN RO"/>
  </r>
  <r>
    <s v="6-44"/>
    <n v="-2283025"/>
    <s v="EGRESO"/>
    <s v="6-44-2283025EGRESO"/>
    <s v="6-44-2283025EGRESO2"/>
    <e v="#N/A"/>
    <s v="698-000006-44"/>
    <n v="698"/>
    <d v="2022-08-31T00:00:00"/>
    <n v="-2283025"/>
    <n v="7177"/>
    <s v=" PAGO A NOMIN GARCIA TALERO LUI"/>
    <s v="CB 1370-1371"/>
    <n v="0"/>
    <e v="#N/A"/>
    <n v="0"/>
    <e v="#N/A"/>
    <n v="2283025"/>
    <s v="OK"/>
    <s v="ok"/>
    <n v="1"/>
    <n v="36"/>
    <s v=" PAGO A NOMIN GA"/>
  </r>
  <r>
    <s v="6-44"/>
    <n v="-910753"/>
    <s v="EGRESO"/>
    <s v="6-44-910753EGRESO"/>
    <s v="6-44-910753EGRESO1"/>
    <e v="#N/A"/>
    <s v="698-000006-44"/>
    <n v="698"/>
    <d v="2022-08-31T00:00:00"/>
    <n v="-910753"/>
    <n v="7177"/>
    <s v=" PAGO A NOMIN URUE A SILVA ANGE"/>
    <s v="CB 1370-1371"/>
    <n v="0"/>
    <e v="#N/A"/>
    <n v="0"/>
    <e v="#N/A"/>
    <n v="910753"/>
    <s v="OK"/>
    <s v="ok"/>
    <n v="1"/>
    <n v="36"/>
    <s v=" PAGO A NOMIN UR"/>
  </r>
  <r>
    <s v="6-44"/>
    <n v="-2606115"/>
    <s v="EGRESO"/>
    <s v="6-44-2606115EGRESO"/>
    <s v="6-44-2606115EGRESO1"/>
    <e v="#N/A"/>
    <s v="698-000006-44"/>
    <n v="698"/>
    <d v="2022-08-31T00:00:00"/>
    <n v="-2606115"/>
    <n v="7177"/>
    <s v=" PAGO A NOMIN PE A ARDILA SEGUN"/>
    <s v="CB 1370-1371"/>
    <n v="0"/>
    <e v="#N/A"/>
    <n v="0"/>
    <e v="#N/A"/>
    <n v="2606115"/>
    <s v="OK"/>
    <s v="ok"/>
    <n v="1"/>
    <n v="36"/>
    <s v=" PAGO A NOMIN PE"/>
  </r>
  <r>
    <s v="6-44"/>
    <n v="-2571930"/>
    <s v="EGRESO"/>
    <s v="6-44-2571930EGRESO"/>
    <s v="6-44-2571930EGRESO1"/>
    <e v="#N/A"/>
    <s v="698-000006-44"/>
    <n v="698"/>
    <d v="2022-08-31T00:00:00"/>
    <n v="-2571930"/>
    <n v="7177"/>
    <s v=" PAGO A NOMIN PINZON PULIDO EDW"/>
    <s v="CB 1370-1371"/>
    <n v="0"/>
    <e v="#N/A"/>
    <n v="0"/>
    <e v="#N/A"/>
    <n v="2571930"/>
    <s v="OK"/>
    <s v="ok"/>
    <n v="1"/>
    <n v="36"/>
    <s v=" PAGO A NOMIN PI"/>
  </r>
  <r>
    <s v="6-44"/>
    <n v="-1368372"/>
    <s v="EGRESO"/>
    <s v="6-44-1368372EGRESO"/>
    <s v="6-44-1368372EGRESO1"/>
    <e v="#N/A"/>
    <s v="698-000006-44"/>
    <n v="698"/>
    <d v="2022-08-31T00:00:00"/>
    <n v="-1368372"/>
    <n v="7177"/>
    <s v=" PAGO A NOMIN AMAYA MARTINEZ CA"/>
    <s v="CB 1370-1371"/>
    <n v="0"/>
    <e v="#N/A"/>
    <n v="0"/>
    <e v="#N/A"/>
    <n v="1368372"/>
    <s v="OK"/>
    <s v="ok"/>
    <n v="1"/>
    <n v="36"/>
    <s v=" PAGO A NOMIN AM"/>
  </r>
  <r>
    <s v="6-44"/>
    <n v="-1818793"/>
    <s v="EGRESO"/>
    <s v="6-44-1818793EGRESO"/>
    <s v="6-44-1818793EGRESO1"/>
    <e v="#N/A"/>
    <s v="698-000006-44"/>
    <n v="698"/>
    <d v="2022-08-31T00:00:00"/>
    <n v="-1818793"/>
    <n v="7177"/>
    <s v=" PAGO A NOMIN GOMEZ CAICEDO JAI"/>
    <s v="CB 1370-1371"/>
    <n v="0"/>
    <e v="#N/A"/>
    <n v="0"/>
    <e v="#N/A"/>
    <n v="1818793"/>
    <s v="OK"/>
    <s v="ok"/>
    <n v="1"/>
    <n v="36"/>
    <s v=" PAGO A NOMIN GO"/>
  </r>
  <r>
    <s v="6-44"/>
    <n v="-691448"/>
    <s v="EGRESO"/>
    <s v="6-44-691448EGRESO"/>
    <s v="6-44-691448EGRESO1"/>
    <e v="#N/A"/>
    <s v="698-000006-44"/>
    <n v="698"/>
    <d v="2022-08-31T00:00:00"/>
    <n v="-691448"/>
    <n v="7177"/>
    <s v=" PAGO A NOMIN GELVEZ  VERONICA"/>
    <s v="CB 1370-1371"/>
    <n v="0"/>
    <e v="#N/A"/>
    <n v="0"/>
    <e v="#N/A"/>
    <n v="691448"/>
    <s v="OK"/>
    <s v="ok"/>
    <n v="1"/>
    <n v="36"/>
    <s v=" PAGO A NOMIN GE"/>
  </r>
  <r>
    <s v="6-44"/>
    <n v="-1144504"/>
    <s v="EGRESO"/>
    <s v="6-44-1144504EGRESO"/>
    <s v="6-44-1144504EGRESO5"/>
    <e v="#N/A"/>
    <s v="698-000006-44"/>
    <n v="698"/>
    <d v="2022-08-31T00:00:00"/>
    <n v="-1144504"/>
    <n v="7177"/>
    <s v=" PAGO A NOMIN RICARDO ORTEGA SA"/>
    <s v="CB 1370-1371"/>
    <n v="0"/>
    <e v="#N/A"/>
    <n v="0"/>
    <e v="#N/A"/>
    <n v="1144504"/>
    <s v="OK"/>
    <s v="ok"/>
    <n v="1"/>
    <n v="36"/>
    <s v=" PAGO A NOMIN RI"/>
  </r>
  <r>
    <s v="6-44"/>
    <n v="-2109196"/>
    <s v="EGRESO"/>
    <s v="6-44-2109196EGRESO"/>
    <s v="6-44-2109196EGRESO1"/>
    <e v="#N/A"/>
    <s v="698-000006-44"/>
    <n v="698"/>
    <d v="2022-08-31T00:00:00"/>
    <n v="-2109196"/>
    <n v="7177"/>
    <s v=" PAGO A NOMIN RAMIREZ VELASQUEZ"/>
    <s v="CB 1370-1371"/>
    <n v="0"/>
    <e v="#N/A"/>
    <n v="0"/>
    <e v="#N/A"/>
    <n v="2109196"/>
    <s v="OK"/>
    <s v="ok"/>
    <n v="1"/>
    <n v="36"/>
    <s v=" PAGO A NOMIN RA"/>
  </r>
  <r>
    <s v="6-44"/>
    <n v="-1190362"/>
    <s v="EGRESO"/>
    <s v="6-44-1190362EGRESO"/>
    <s v="6-44-1190362EGRESO3"/>
    <e v="#N/A"/>
    <s v="698-000006-44"/>
    <n v="698"/>
    <d v="2022-08-31T00:00:00"/>
    <n v="-1190362"/>
    <n v="7177"/>
    <s v=" PAGO A NOMIN PALACIO MOSQUERA"/>
    <s v="CB 1370-1371"/>
    <n v="0"/>
    <e v="#N/A"/>
    <n v="0"/>
    <e v="#N/A"/>
    <n v="1190362"/>
    <s v="OK"/>
    <s v="ok"/>
    <n v="1"/>
    <n v="36"/>
    <s v=" PAGO A NOMIN PA"/>
  </r>
  <r>
    <s v="6-44"/>
    <n v="-2162917"/>
    <s v="EGRESO"/>
    <s v="6-44-2162917EGRESO"/>
    <s v="6-44-2162917EGRESO1"/>
    <e v="#N/A"/>
    <s v="698-000006-44"/>
    <n v="698"/>
    <d v="2022-08-31T00:00:00"/>
    <n v="-2162917"/>
    <n v="7177"/>
    <s v=" PAGO A NOMIN HIGUERA FONSECA D"/>
    <s v="CB 1370-1371"/>
    <n v="0"/>
    <e v="#N/A"/>
    <n v="0"/>
    <e v="#N/A"/>
    <n v="2162917"/>
    <s v="OK"/>
    <s v="ok"/>
    <n v="1"/>
    <n v="36"/>
    <s v=" PAGO A NOMIN HI"/>
  </r>
  <r>
    <s v="6-44"/>
    <n v="-691448"/>
    <s v="EGRESO"/>
    <s v="6-44-691448EGRESO"/>
    <s v="6-44-691448EGRESO2"/>
    <e v="#N/A"/>
    <s v="698-000006-44"/>
    <n v="698"/>
    <d v="2022-08-31T00:00:00"/>
    <n v="-691448"/>
    <n v="7177"/>
    <s v=" PAGO A NOMIN SIERRA PE ALOZA A"/>
    <s v="CB 1370-1371"/>
    <n v="0"/>
    <e v="#N/A"/>
    <n v="0"/>
    <e v="#N/A"/>
    <n v="691448"/>
    <s v="OK"/>
    <s v="ok"/>
    <n v="1"/>
    <n v="36"/>
    <s v=" PAGO A NOMIN SI"/>
  </r>
  <r>
    <s v="6-44"/>
    <n v="-691448"/>
    <s v="EGRESO"/>
    <s v="6-44-691448EGRESO"/>
    <s v="6-44-691448EGRESO3"/>
    <e v="#N/A"/>
    <s v="698-000006-44"/>
    <n v="698"/>
    <d v="2022-08-31T00:00:00"/>
    <n v="-691448"/>
    <n v="7177"/>
    <s v=" PAGO A NOMIN VILLA ATENCIO MAY"/>
    <s v="CB 1370-1371"/>
    <n v="0"/>
    <e v="#N/A"/>
    <n v="0"/>
    <e v="#N/A"/>
    <n v="691448"/>
    <s v="OK"/>
    <s v="ok"/>
    <n v="1"/>
    <n v="36"/>
    <s v=" PAGO A NOMIN VI"/>
  </r>
  <r>
    <s v="6-44"/>
    <n v="-1022388"/>
    <s v="EGRESO"/>
    <s v="6-44-1022388EGRESO"/>
    <s v="6-44-1022388EGRESO2"/>
    <e v="#N/A"/>
    <s v="698-000006-44"/>
    <n v="698"/>
    <d v="2022-08-31T00:00:00"/>
    <n v="-1022388"/>
    <n v="7177"/>
    <s v=" PAGO A NOMIN QUI ONES QUI ONES"/>
    <s v="CB 1370-1371"/>
    <n v="0"/>
    <e v="#N/A"/>
    <n v="0"/>
    <e v="#N/A"/>
    <n v="1022388"/>
    <s v="OK"/>
    <s v="ok"/>
    <n v="1"/>
    <n v="36"/>
    <s v=" PAGO A NOMIN QU"/>
  </r>
  <r>
    <s v="6-44"/>
    <n v="-1142116"/>
    <s v="EGRESO"/>
    <s v="6-44-1142116EGRESO"/>
    <s v="6-44-1142116EGRESO1"/>
    <e v="#N/A"/>
    <s v="698-000006-44"/>
    <n v="698"/>
    <d v="2022-08-31T00:00:00"/>
    <n v="-1142116"/>
    <n v="7177"/>
    <s v=" PAGO A NOMIN GARZON LOPEZ BLAN"/>
    <s v="CB 1370-1371"/>
    <n v="0"/>
    <e v="#N/A"/>
    <n v="0"/>
    <e v="#N/A"/>
    <n v="1142116"/>
    <s v="OK"/>
    <s v="ok"/>
    <n v="1"/>
    <n v="36"/>
    <s v=" PAGO A NOMIN GA"/>
  </r>
  <r>
    <s v="6-44"/>
    <n v="-1198172"/>
    <s v="EGRESO"/>
    <s v="6-44-1198172EGRESO"/>
    <s v="6-44-1198172EGRESO9"/>
    <e v="#N/A"/>
    <s v="698-000006-44"/>
    <n v="698"/>
    <d v="2022-08-31T00:00:00"/>
    <n v="-1198172"/>
    <n v="7177"/>
    <s v=" PAGO A NOMIN CERINZA VARGAS FR"/>
    <s v="CB 1370-1371"/>
    <n v="0"/>
    <e v="#N/A"/>
    <n v="0"/>
    <e v="#N/A"/>
    <n v="1198172"/>
    <s v="OK"/>
    <s v="ok"/>
    <n v="1"/>
    <n v="36"/>
    <s v=" PAGO A NOMIN CE"/>
  </r>
  <r>
    <s v="6-44"/>
    <n v="-1251839"/>
    <s v="EGRESO"/>
    <s v="6-44-1251839EGRESO"/>
    <s v="6-44-1251839EGRESO1"/>
    <e v="#N/A"/>
    <s v="698-000006-44"/>
    <n v="698"/>
    <d v="2022-08-31T00:00:00"/>
    <n v="-1251839"/>
    <n v="7177"/>
    <s v=" PAGO A NOMIN SIERRA GUERRERO M"/>
    <s v="CB 1370-1371"/>
    <n v="0"/>
    <e v="#N/A"/>
    <n v="0"/>
    <e v="#N/A"/>
    <n v="1251839"/>
    <s v="OK"/>
    <s v="ok"/>
    <n v="1"/>
    <n v="36"/>
    <s v=" PAGO A NOMIN SI"/>
  </r>
  <r>
    <s v="6-44"/>
    <n v="-1560739"/>
    <s v="EGRESO"/>
    <s v="6-44-1560739EGRESO"/>
    <s v="6-44-1560739EGRESO1"/>
    <e v="#N/A"/>
    <s v="698-000006-44"/>
    <n v="698"/>
    <d v="2022-08-31T00:00:00"/>
    <n v="-1560739"/>
    <n v="7177"/>
    <s v=" PAGO A NOMIN LOPEZ LOPEZ ALEXA"/>
    <s v="CB 1370-1371"/>
    <n v="0"/>
    <e v="#N/A"/>
    <n v="0"/>
    <e v="#N/A"/>
    <n v="1560739"/>
    <s v="OK"/>
    <s v="ok"/>
    <n v="1"/>
    <n v="36"/>
    <s v=" PAGO A NOMIN LO"/>
  </r>
  <r>
    <s v="6-44"/>
    <n v="-2351082"/>
    <s v="EGRESO"/>
    <s v="6-44-2351082EGRESO"/>
    <s v="6-44-2351082EGRESO1"/>
    <e v="#N/A"/>
    <s v="698-000006-44"/>
    <n v="698"/>
    <d v="2022-08-31T00:00:00"/>
    <n v="-2351082"/>
    <n v="7177"/>
    <s v=" PAGO A NOMIN CORTES MARTINEZ J"/>
    <s v="CB 1370-1371"/>
    <n v="0"/>
    <e v="#N/A"/>
    <n v="0"/>
    <e v="#N/A"/>
    <n v="2351082"/>
    <s v="OK"/>
    <s v="ok"/>
    <n v="1"/>
    <n v="36"/>
    <s v=" PAGO A NOMIN CO"/>
  </r>
  <r>
    <s v="6-44"/>
    <n v="-7735000"/>
    <s v="EGRESO"/>
    <s v="6-44-7735000EGRESO"/>
    <s v="6-44-7735000EGRESO1"/>
    <e v="#N/A"/>
    <s v="698-000006-44"/>
    <n v="698"/>
    <d v="2022-08-31T00:00:00"/>
    <n v="-7735000"/>
    <n v="7177"/>
    <s v=" PAGO A NOMIN BERMUDEZ MARTINEZ"/>
    <s v="CB 1370-1371"/>
    <n v="0"/>
    <e v="#N/A"/>
    <n v="0"/>
    <e v="#N/A"/>
    <n v="7735000"/>
    <s v="OK"/>
    <s v="ok"/>
    <n v="1"/>
    <n v="36"/>
    <s v=" PAGO A NOMIN BE"/>
  </r>
  <r>
    <s v="6-44"/>
    <n v="-1144504"/>
    <s v="EGRESO"/>
    <s v="6-44-1144504EGRESO"/>
    <s v="6-44-1144504EGRESO6"/>
    <e v="#N/A"/>
    <s v="698-000006-44"/>
    <n v="698"/>
    <d v="2022-08-31T00:00:00"/>
    <n v="-1144504"/>
    <n v="7177"/>
    <s v=" PAGO A NOMIN CABALLERO CALDERO"/>
    <s v="CB 1370-1371"/>
    <n v="0"/>
    <e v="#N/A"/>
    <n v="0"/>
    <e v="#N/A"/>
    <n v="1144504"/>
    <s v="OK"/>
    <s v="ok"/>
    <n v="1"/>
    <n v="36"/>
    <s v=" PAGO A NOMIN CA"/>
  </r>
  <r>
    <s v="6-44"/>
    <n v="-1198172"/>
    <s v="EGRESO"/>
    <s v="6-44-1198172EGRESO"/>
    <s v="6-44-1198172EGRESO10"/>
    <e v="#N/A"/>
    <s v="698-000006-44"/>
    <n v="698"/>
    <d v="2022-08-31T00:00:00"/>
    <n v="-1198172"/>
    <n v="7177"/>
    <s v=" PAGO A NOMIN DELGADO SANDOVAL"/>
    <s v="CB 1370-1371"/>
    <n v="0"/>
    <e v="#N/A"/>
    <n v="0"/>
    <e v="#N/A"/>
    <n v="1198172"/>
    <s v="OK"/>
    <s v="ok"/>
    <n v="1"/>
    <n v="36"/>
    <s v=" PAGO A NOMIN DE"/>
  </r>
  <r>
    <s v="6-44"/>
    <n v="-2009540"/>
    <s v="EGRESO"/>
    <s v="6-44-2009540EGRESO"/>
    <s v="6-44-2009540EGRESO1"/>
    <e v="#N/A"/>
    <s v="698-000006-44"/>
    <n v="698"/>
    <d v="2022-08-31T00:00:00"/>
    <n v="-2009540"/>
    <n v="7177"/>
    <s v=" PAGO A NOMIN RODRIGUEZ RUEDA C"/>
    <s v="CB 1370-1371"/>
    <n v="0"/>
    <e v="#N/A"/>
    <n v="0"/>
    <e v="#N/A"/>
    <n v="2009540"/>
    <s v="OK"/>
    <s v="ok"/>
    <n v="1"/>
    <n v="36"/>
    <s v=" PAGO A NOMIN RO"/>
  </r>
  <r>
    <s v="6-44"/>
    <n v="-933455"/>
    <s v="EGRESO"/>
    <s v="6-44-933455EGRESO"/>
    <s v="6-44-933455EGRESO3"/>
    <e v="#N/A"/>
    <s v="698-000006-44"/>
    <n v="698"/>
    <d v="2022-08-31T00:00:00"/>
    <n v="-933455"/>
    <n v="7177"/>
    <s v=" PAGO A NOMIN ALVAREZ CABREJO Y"/>
    <s v="CB 1370-1371"/>
    <n v="0"/>
    <e v="#N/A"/>
    <n v="0"/>
    <e v="#N/A"/>
    <n v="933455"/>
    <s v="OK"/>
    <s v="ok"/>
    <n v="1"/>
    <n v="36"/>
    <s v=" PAGO A NOMIN AL"/>
  </r>
  <r>
    <s v="6-44"/>
    <n v="-1109933"/>
    <s v="EGRESO"/>
    <s v="6-44-1109933EGRESO"/>
    <s v="6-44-1109933EGRESO1"/>
    <e v="#N/A"/>
    <s v="698-000006-44"/>
    <n v="698"/>
    <d v="2022-08-31T00:00:00"/>
    <n v="-1109933"/>
    <n v="7177"/>
    <s v=" PAGO A NOMIN RAMIREZ DIAZ JOHA"/>
    <s v="CB 1370-1371"/>
    <n v="0"/>
    <e v="#N/A"/>
    <n v="0"/>
    <e v="#N/A"/>
    <n v="1109933"/>
    <s v="OK"/>
    <s v="ok"/>
    <n v="1"/>
    <n v="36"/>
    <s v=" PAGO A NOMIN RA"/>
  </r>
  <r>
    <s v="6-44"/>
    <n v="-2538546"/>
    <s v="EGRESO"/>
    <s v="6-44-2538546EGRESO"/>
    <s v="6-44-2538546EGRESO1"/>
    <e v="#N/A"/>
    <s v="698-000006-44"/>
    <n v="698"/>
    <d v="2022-08-31T00:00:00"/>
    <n v="-2538546"/>
    <n v="7177"/>
    <s v=" PAGO A NOMIN MAHECHA PEREZ JOS"/>
    <s v="CB 1370-1371"/>
    <n v="0"/>
    <e v="#N/A"/>
    <n v="0"/>
    <e v="#N/A"/>
    <n v="2538546"/>
    <s v="OK"/>
    <s v="ok"/>
    <n v="1"/>
    <n v="36"/>
    <s v=" PAGO A NOMIN MA"/>
  </r>
  <r>
    <s v="6-44"/>
    <n v="-5219080"/>
    <s v="EGRESO"/>
    <s v="6-44-5219080EGRESO"/>
    <s v="6-44-5219080EGRESO1"/>
    <e v="#N/A"/>
    <s v="698-000006-44"/>
    <n v="698"/>
    <d v="2022-08-31T00:00:00"/>
    <n v="-5219080"/>
    <n v="7177"/>
    <s v=" PAGO A NOMIN ACOSTA GUZMAN DAN"/>
    <s v="CB 1370-1371"/>
    <n v="0"/>
    <e v="#N/A"/>
    <n v="0"/>
    <e v="#N/A"/>
    <n v="5219080"/>
    <s v="OK"/>
    <s v="ok"/>
    <n v="1"/>
    <n v="36"/>
    <s v=" PAGO A NOMIN AC"/>
  </r>
  <r>
    <s v="6-44"/>
    <n v="-1178048"/>
    <s v="EGRESO"/>
    <s v="6-44-1178048EGRESO"/>
    <s v="6-44-1178048EGRESO1"/>
    <e v="#N/A"/>
    <s v="698-000006-44"/>
    <n v="698"/>
    <d v="2022-08-31T00:00:00"/>
    <n v="-1178048"/>
    <n v="7177"/>
    <s v=" PAGO A NOMIN RIVAS MORENO EDWA"/>
    <s v="CB 1370-1371"/>
    <n v="0"/>
    <e v="#N/A"/>
    <n v="0"/>
    <e v="#N/A"/>
    <n v="1178048"/>
    <s v="OK"/>
    <s v="ok"/>
    <n v="1"/>
    <n v="36"/>
    <s v=" PAGO A NOMIN RI"/>
  </r>
  <r>
    <s v="6-44"/>
    <n v="-1297003"/>
    <s v="EGRESO"/>
    <s v="6-44-1297003EGRESO"/>
    <s v="6-44-1297003EGRESO1"/>
    <e v="#N/A"/>
    <s v="698-000006-44"/>
    <n v="698"/>
    <d v="2022-08-31T00:00:00"/>
    <n v="-1297003"/>
    <n v="7177"/>
    <s v=" PAGO A NOMIN DATIVA FRANCO JAI"/>
    <s v="CB 1370-1371"/>
    <n v="0"/>
    <e v="#N/A"/>
    <n v="0"/>
    <e v="#N/A"/>
    <n v="1297003"/>
    <s v="OK"/>
    <s v="ok"/>
    <n v="1"/>
    <n v="36"/>
    <s v=" PAGO A NOMIN DA"/>
  </r>
  <r>
    <s v="6-44"/>
    <n v="-1416264"/>
    <s v="EGRESO"/>
    <s v="6-44-1416264EGRESO"/>
    <s v="6-44-1416264EGRESO1"/>
    <e v="#N/A"/>
    <s v="698-000006-44"/>
    <n v="698"/>
    <d v="2022-08-31T00:00:00"/>
    <n v="-1416264"/>
    <n v="7177"/>
    <s v=" PAGO A NOMIN VIERA CORTES CARL"/>
    <s v="CB 1370-1371"/>
    <n v="0"/>
    <e v="#N/A"/>
    <n v="0"/>
    <e v="#N/A"/>
    <n v="1416264"/>
    <s v="OK"/>
    <s v="ok"/>
    <n v="1"/>
    <n v="36"/>
    <s v=" PAGO A NOMIN VI"/>
  </r>
  <r>
    <s v="6-44"/>
    <n v="-1004882"/>
    <s v="EGRESO"/>
    <s v="6-44-1004882EGRESO"/>
    <s v="6-44-1004882EGRESO1"/>
    <e v="#N/A"/>
    <s v="698-000006-44"/>
    <n v="698"/>
    <d v="2022-08-31T00:00:00"/>
    <n v="-1004882"/>
    <n v="7177"/>
    <s v=" PAGO A NOMIN AVILA FRAGOZO ENR"/>
    <s v="CB 1370-1371"/>
    <n v="0"/>
    <e v="#N/A"/>
    <n v="0"/>
    <e v="#N/A"/>
    <n v="1004882"/>
    <s v="OK"/>
    <s v="ok"/>
    <n v="1"/>
    <n v="36"/>
    <s v=" PAGO A NOMIN AV"/>
  </r>
  <r>
    <s v="6-44"/>
    <n v="-1625397"/>
    <s v="EGRESO"/>
    <s v="6-44-1625397EGRESO"/>
    <s v="6-44-1625397EGRESO2"/>
    <e v="#N/A"/>
    <s v="698-000006-44"/>
    <n v="698"/>
    <d v="2022-08-31T00:00:00"/>
    <n v="-1625397"/>
    <n v="7177"/>
    <s v=" PAGO A NOMIN AGUILAR DUARTE OS"/>
    <s v="CB 1370-1371"/>
    <n v="0"/>
    <e v="#N/A"/>
    <n v="0"/>
    <e v="#N/A"/>
    <n v="1625397"/>
    <s v="OK"/>
    <s v="ok"/>
    <n v="1"/>
    <n v="36"/>
    <s v=" PAGO A NOMIN AG"/>
  </r>
  <r>
    <s v="6-44"/>
    <n v="-1144504"/>
    <s v="EGRESO"/>
    <s v="6-44-1144504EGRESO"/>
    <s v="6-44-1144504EGRESO7"/>
    <e v="#N/A"/>
    <s v="698-000006-44"/>
    <n v="698"/>
    <d v="2022-08-31T00:00:00"/>
    <n v="-1144504"/>
    <n v="7177"/>
    <s v=" PAGO A NOMIN POPAYAN RODRIGUEZ"/>
    <s v="CB 1370-1371"/>
    <n v="0"/>
    <e v="#N/A"/>
    <n v="0"/>
    <e v="#N/A"/>
    <n v="1144504"/>
    <s v="OK"/>
    <s v="ok"/>
    <n v="1"/>
    <n v="36"/>
    <s v=" PAGO A NOMIN PO"/>
  </r>
  <r>
    <s v="6-44"/>
    <n v="-1333283"/>
    <s v="EGRESO"/>
    <s v="6-44-1333283EGRESO"/>
    <s v="6-44-1333283EGRESO1"/>
    <e v="#N/A"/>
    <s v="698-000006-44"/>
    <n v="698"/>
    <d v="2022-08-31T00:00:00"/>
    <n v="-1333283"/>
    <n v="7177"/>
    <s v=" PAGO A NOMIN GUZMAN MANQUILLO"/>
    <s v="CB 1370-1371"/>
    <n v="0"/>
    <e v="#N/A"/>
    <n v="0"/>
    <e v="#N/A"/>
    <n v="1333283"/>
    <s v="OK"/>
    <s v="ok"/>
    <n v="1"/>
    <n v="36"/>
    <s v=" PAGO A NOMIN GU"/>
  </r>
  <r>
    <s v="6-44"/>
    <n v="-1901852"/>
    <s v="EGRESO"/>
    <s v="6-44-1901852EGRESO"/>
    <s v="6-44-1901852EGRESO1"/>
    <e v="#N/A"/>
    <s v="698-000006-44"/>
    <n v="698"/>
    <d v="2022-08-31T00:00:00"/>
    <n v="-1901852"/>
    <n v="7177"/>
    <s v=" PAGO A NOMIN SOSA SANABRIA GER"/>
    <s v="CB 1370-1371"/>
    <n v="0"/>
    <e v="#N/A"/>
    <n v="0"/>
    <e v="#N/A"/>
    <n v="1901852"/>
    <s v="OK"/>
    <s v="ok"/>
    <n v="1"/>
    <n v="36"/>
    <s v=" PAGO A NOMIN SO"/>
  </r>
  <r>
    <s v="6-44"/>
    <n v="-2277859"/>
    <s v="EGRESO"/>
    <s v="6-44-2277859EGRESO"/>
    <s v="6-44-2277859EGRESO1"/>
    <e v="#N/A"/>
    <s v="698-000006-44"/>
    <n v="698"/>
    <d v="2022-08-31T00:00:00"/>
    <n v="-2277859"/>
    <n v="7177"/>
    <s v=" PAGO A NOMIN RUIZ CAMARGO CARL"/>
    <s v="CB 1370-1371"/>
    <n v="0"/>
    <e v="#N/A"/>
    <n v="0"/>
    <e v="#N/A"/>
    <n v="2277859"/>
    <s v="OK"/>
    <s v="ok"/>
    <n v="1"/>
    <n v="36"/>
    <s v=" PAGO A NOMIN RU"/>
  </r>
  <r>
    <s v="6-44"/>
    <n v="-22024267"/>
    <s v="EGRESO"/>
    <s v="6-44-22024267EGRESO"/>
    <s v="6-44-22024267EGRESO1"/>
    <e v="#N/A"/>
    <s v="698-000006-44"/>
    <n v="698"/>
    <d v="2022-08-31T00:00:00"/>
    <n v="-22024267"/>
    <n v="7177"/>
    <s v=" PAGO A NOMIN MENDOZA PARDO TOM"/>
    <s v="CB 1370-1371"/>
    <n v="0"/>
    <e v="#N/A"/>
    <n v="0"/>
    <e v="#N/A"/>
    <n v="22024267"/>
    <s v="OK"/>
    <s v="ok"/>
    <n v="1"/>
    <n v="36"/>
    <s v=" PAGO A NOMIN ME"/>
  </r>
  <r>
    <s v="6-44"/>
    <n v="-1233055"/>
    <s v="EGRESO"/>
    <s v="6-44-1233055EGRESO"/>
    <s v="6-44-1233055EGRESO3"/>
    <e v="#N/A"/>
    <s v="698-000006-44"/>
    <n v="698"/>
    <d v="2022-08-31T00:00:00"/>
    <n v="-1233055"/>
    <n v="7177"/>
    <s v=" PAGO A NOMIN MENESES RUIZ CHRI"/>
    <s v="CB 1370-1371"/>
    <n v="0"/>
    <e v="#N/A"/>
    <n v="0"/>
    <e v="#N/A"/>
    <n v="1233055"/>
    <s v="OK"/>
    <s v="ok"/>
    <n v="1"/>
    <n v="36"/>
    <s v=" PAGO A NOMIN ME"/>
  </r>
  <r>
    <s v="6-44"/>
    <n v="-1273881"/>
    <s v="EGRESO"/>
    <s v="6-44-1273881EGRESO"/>
    <s v="6-44-1273881EGRESO3"/>
    <e v="#N/A"/>
    <s v="698-000006-44"/>
    <n v="698"/>
    <d v="2022-08-31T00:00:00"/>
    <n v="-1273881"/>
    <n v="7177"/>
    <s v=" PAGO A NOMIN REINA  YORMAN AND"/>
    <s v="CB 1370-1371"/>
    <n v="0"/>
    <e v="#N/A"/>
    <n v="0"/>
    <e v="#N/A"/>
    <n v="1273881"/>
    <s v="OK"/>
    <s v="ok"/>
    <n v="1"/>
    <n v="36"/>
    <s v=" PAGO A NOMIN RE"/>
  </r>
  <r>
    <s v="6-44"/>
    <n v="-5467831"/>
    <s v="EGRESO"/>
    <s v="6-44-5467831EGRESO"/>
    <s v="6-44-5467831EGRESO1"/>
    <e v="#N/A"/>
    <s v="698-000006-44"/>
    <n v="698"/>
    <d v="2022-08-31T00:00:00"/>
    <n v="-5467831"/>
    <n v="7177"/>
    <s v=" PAGO A NOMIN MARTINEZ CAICEDO"/>
    <s v="CB 1370-1371"/>
    <n v="0"/>
    <e v="#N/A"/>
    <n v="0"/>
    <e v="#N/A"/>
    <n v="5467831"/>
    <s v="OK"/>
    <s v="ok"/>
    <n v="1"/>
    <n v="36"/>
    <s v=" PAGO A NOMIN MA"/>
  </r>
  <r>
    <s v="6-44"/>
    <n v="-5839040"/>
    <s v="EGRESO"/>
    <s v="6-44-5839040EGRESO"/>
    <s v="6-44-5839040EGRESO1"/>
    <e v="#N/A"/>
    <s v="698-000006-44"/>
    <n v="698"/>
    <d v="2022-08-31T00:00:00"/>
    <n v="-5839040"/>
    <n v="7177"/>
    <s v=" PAGO A NOMIN SIERRA NIEVES JEN"/>
    <s v="CB 1370-1371"/>
    <n v="0"/>
    <e v="#N/A"/>
    <n v="0"/>
    <e v="#N/A"/>
    <n v="5839040"/>
    <s v="OK"/>
    <s v="ok"/>
    <n v="1"/>
    <n v="36"/>
    <s v=" PAGO A NOMIN SI"/>
  </r>
  <r>
    <s v="6-44"/>
    <n v="-5139000"/>
    <s v="EGRESO"/>
    <s v="6-44-5139000EGRESO"/>
    <s v="6-44-5139000EGRESO1"/>
    <e v="#N/A"/>
    <s v="698-000006-44"/>
    <n v="698"/>
    <d v="2022-08-31T00:00:00"/>
    <n v="-5139000"/>
    <n v="7177"/>
    <s v=" PAGO A NOMIN ESPINOSA VIRGUEZ"/>
    <s v="CB 1370-1371"/>
    <n v="0"/>
    <e v="#N/A"/>
    <n v="0"/>
    <e v="#N/A"/>
    <n v="5139000"/>
    <s v="OK"/>
    <s v="ok"/>
    <n v="1"/>
    <n v="36"/>
    <s v=" PAGO A NOMIN ES"/>
  </r>
  <r>
    <s v="6-44"/>
    <n v="-1854318"/>
    <s v="EGRESO"/>
    <s v="6-44-1854318EGRESO"/>
    <s v="6-44-1854318EGRESO1"/>
    <e v="#N/A"/>
    <s v="698-000006-44"/>
    <n v="698"/>
    <d v="2022-08-31T00:00:00"/>
    <n v="-1854318"/>
    <n v="7177"/>
    <s v=" PAGO A NOMIN LALINDE CHAVES JA"/>
    <s v="CB 1370-1371"/>
    <n v="0"/>
    <e v="#N/A"/>
    <n v="0"/>
    <e v="#N/A"/>
    <n v="1854318"/>
    <s v="OK"/>
    <s v="ok"/>
    <n v="1"/>
    <n v="36"/>
    <s v=" PAGO A NOMIN LA"/>
  </r>
  <r>
    <s v="6-44"/>
    <n v="-1024250"/>
    <s v="EGRESO"/>
    <s v="6-44-1024250EGRESO"/>
    <s v="6-44-1024250EGRESO1"/>
    <e v="#N/A"/>
    <s v="698-000006-44"/>
    <n v="698"/>
    <d v="2022-08-31T00:00:00"/>
    <n v="-1024250"/>
    <n v="7177"/>
    <s v=" PAGO A NOMIN ROCHA GUEVARA GAB"/>
    <s v="CB 1370-1371"/>
    <n v="0"/>
    <e v="#N/A"/>
    <n v="0"/>
    <e v="#N/A"/>
    <n v="1024250"/>
    <s v="OK"/>
    <s v="ok"/>
    <n v="1"/>
    <n v="36"/>
    <s v=" PAGO A NOMIN RO"/>
  </r>
  <r>
    <s v="6-44"/>
    <n v="-1446792"/>
    <s v="EGRESO"/>
    <s v="6-44-1446792EGRESO"/>
    <s v="6-44-1446792EGRESO1"/>
    <e v="#N/A"/>
    <s v="698-000006-44"/>
    <n v="698"/>
    <d v="2022-08-31T00:00:00"/>
    <n v="-1446792"/>
    <n v="7177"/>
    <s v=" PAGO A NOMIN MORALES PRIETO JH"/>
    <s v="CB 1370-1371"/>
    <n v="0"/>
    <e v="#N/A"/>
    <n v="0"/>
    <e v="#N/A"/>
    <n v="1446792"/>
    <s v="OK"/>
    <s v="ok"/>
    <n v="1"/>
    <n v="36"/>
    <s v=" PAGO A NOMIN MO"/>
  </r>
  <r>
    <s v="6-44"/>
    <n v="-2328762"/>
    <s v="EGRESO"/>
    <s v="6-44-2328762EGRESO"/>
    <s v="6-44-2328762EGRESO1"/>
    <e v="#N/A"/>
    <s v="698-000006-44"/>
    <n v="698"/>
    <d v="2022-08-31T00:00:00"/>
    <n v="-2328762"/>
    <n v="7177"/>
    <s v=" PAGO A NOMIN GUERRERO  JABER A"/>
    <s v="CB 1370-1371"/>
    <n v="0"/>
    <e v="#N/A"/>
    <n v="0"/>
    <e v="#N/A"/>
    <n v="2328762"/>
    <s v="OK"/>
    <s v="ok"/>
    <n v="1"/>
    <n v="36"/>
    <s v=" PAGO A NOMIN GU"/>
  </r>
  <r>
    <s v="6-44"/>
    <n v="-1156198"/>
    <s v="EGRESO"/>
    <s v="6-44-1156198EGRESO"/>
    <s v="6-44-1156198EGRESO1"/>
    <e v="#N/A"/>
    <s v="698-000006-44"/>
    <n v="698"/>
    <d v="2022-08-31T00:00:00"/>
    <n v="-1156198"/>
    <n v="7177"/>
    <s v=" PAGO A NOMIN CANTOR  FREDDY AL"/>
    <s v="CB 1370-1371"/>
    <n v="0"/>
    <e v="#N/A"/>
    <n v="0"/>
    <e v="#N/A"/>
    <n v="1156198"/>
    <s v="OK"/>
    <s v="ok"/>
    <n v="1"/>
    <n v="36"/>
    <s v=" PAGO A NOMIN CA"/>
  </r>
  <r>
    <s v="6-44"/>
    <n v="-1819209"/>
    <s v="EGRESO"/>
    <s v="6-44-1819209EGRESO"/>
    <s v="6-44-1819209EGRESO1"/>
    <e v="#N/A"/>
    <s v="698-000006-44"/>
    <n v="698"/>
    <d v="2022-08-31T00:00:00"/>
    <n v="-1819209"/>
    <n v="7177"/>
    <s v=" PAGO A NOMIN ALBA ROMERO ALFON"/>
    <s v="CB 1370-1371"/>
    <n v="0"/>
    <e v="#N/A"/>
    <n v="0"/>
    <e v="#N/A"/>
    <n v="1819209"/>
    <s v="OK"/>
    <s v="ok"/>
    <n v="1"/>
    <n v="36"/>
    <s v=" PAGO A NOMIN AL"/>
  </r>
  <r>
    <s v="6-44"/>
    <n v="-1109933"/>
    <s v="EGRESO"/>
    <s v="6-44-1109933EGRESO"/>
    <s v="6-44-1109933EGRESO2"/>
    <e v="#N/A"/>
    <s v="698-000006-44"/>
    <n v="698"/>
    <d v="2022-08-31T00:00:00"/>
    <n v="-1109933"/>
    <n v="7177"/>
    <s v=" PAGO A NOMIN SUTA  MIGUEL ANDR"/>
    <s v="CB 1370-1371"/>
    <n v="0"/>
    <e v="#N/A"/>
    <n v="0"/>
    <e v="#N/A"/>
    <n v="1109933"/>
    <s v="OK"/>
    <s v="ok"/>
    <n v="1"/>
    <n v="36"/>
    <s v=" PAGO A NOMIN SU"/>
  </r>
  <r>
    <s v="6-44"/>
    <n v="-1144504"/>
    <s v="EGRESO"/>
    <s v="6-44-1144504EGRESO"/>
    <s v="6-44-1144504EGRESO8"/>
    <e v="#N/A"/>
    <s v="698-000006-44"/>
    <n v="698"/>
    <d v="2022-08-31T00:00:00"/>
    <n v="-1144504"/>
    <n v="7177"/>
    <s v=" PAGO A NOMIN ZABALETA CARPINTE"/>
    <s v="CB 1370-1371"/>
    <n v="0"/>
    <e v="#N/A"/>
    <n v="0"/>
    <e v="#N/A"/>
    <n v="1144504"/>
    <s v="OK"/>
    <s v="ok"/>
    <n v="1"/>
    <n v="36"/>
    <s v=" PAGO A NOMIN ZA"/>
  </r>
  <r>
    <s v="6-44"/>
    <n v="-2904805"/>
    <s v="EGRESO"/>
    <s v="6-44-2904805EGRESO"/>
    <s v="6-44-2904805EGRESO1"/>
    <e v="#N/A"/>
    <s v="698-000006-44"/>
    <n v="698"/>
    <d v="2022-08-31T00:00:00"/>
    <n v="-2904805"/>
    <n v="7177"/>
    <s v=" PAGO A NOMIN CASAS RUIZ JAIRO"/>
    <s v="CB 1370-1371"/>
    <n v="0"/>
    <e v="#N/A"/>
    <n v="0"/>
    <e v="#N/A"/>
    <n v="2904805"/>
    <s v="OK"/>
    <s v="ok"/>
    <n v="1"/>
    <n v="36"/>
    <s v=" PAGO A NOMIN CA"/>
  </r>
  <r>
    <s v="6-44"/>
    <n v="-973190"/>
    <s v="EGRESO"/>
    <s v="6-44-973190EGRESO"/>
    <s v="6-44-973190EGRESO1"/>
    <e v="#N/A"/>
    <s v="698-000006-44"/>
    <n v="698"/>
    <d v="2022-08-31T00:00:00"/>
    <n v="-973190"/>
    <n v="7177"/>
    <s v=" PAGO A NOMIN NU EZ OICATA MARI"/>
    <s v="CB 1370-1371"/>
    <n v="0"/>
    <e v="#N/A"/>
    <n v="0"/>
    <e v="#N/A"/>
    <n v="973190"/>
    <s v="OK"/>
    <s v="ok"/>
    <n v="1"/>
    <n v="36"/>
    <s v=" PAGO A NOMIN NU"/>
  </r>
  <r>
    <s v="6-44"/>
    <n v="-1231603"/>
    <s v="EGRESO"/>
    <s v="6-44-1231603EGRESO"/>
    <s v="6-44-1231603EGRESO1"/>
    <e v="#N/A"/>
    <s v="698-000006-44"/>
    <n v="698"/>
    <d v="2022-08-31T00:00:00"/>
    <n v="-1231603"/>
    <n v="7177"/>
    <s v=" PAGO A NOMIN SANCHEZ AREVALO J"/>
    <s v="CB 1370-1371"/>
    <n v="0"/>
    <e v="#N/A"/>
    <n v="0"/>
    <e v="#N/A"/>
    <n v="1231603"/>
    <s v="OK"/>
    <s v="ok"/>
    <n v="1"/>
    <n v="36"/>
    <s v=" PAGO A NOMIN SA"/>
  </r>
  <r>
    <s v="6-44"/>
    <n v="-1441177"/>
    <s v="EGRESO"/>
    <s v="6-44-1441177EGRESO"/>
    <s v="6-44-1441177EGRESO1"/>
    <e v="#N/A"/>
    <s v="698-000006-44"/>
    <n v="698"/>
    <d v="2022-08-31T00:00:00"/>
    <n v="-1441177"/>
    <n v="7177"/>
    <s v=" PAGO A NOMIN CHIRIPUA ORTIZ EM"/>
    <s v="CB 1370-1371"/>
    <n v="0"/>
    <e v="#N/A"/>
    <n v="0"/>
    <e v="#N/A"/>
    <n v="1441177"/>
    <s v="OK"/>
    <s v="ok"/>
    <n v="1"/>
    <n v="36"/>
    <s v=" PAGO A NOMIN CH"/>
  </r>
  <r>
    <s v="6-44"/>
    <n v="-2110836"/>
    <s v="EGRESO"/>
    <s v="6-44-2110836EGRESO"/>
    <s v="6-44-2110836EGRESO1"/>
    <e v="#N/A"/>
    <s v="698-000006-44"/>
    <n v="698"/>
    <d v="2022-08-31T00:00:00"/>
    <n v="-2110836"/>
    <n v="7177"/>
    <s v=" PAGO A NOMIN POLANIA SANCHEZ H"/>
    <s v="CB 1370-1371"/>
    <n v="0"/>
    <e v="#N/A"/>
    <n v="0"/>
    <e v="#N/A"/>
    <n v="2110836"/>
    <s v="OK"/>
    <s v="ok"/>
    <n v="1"/>
    <n v="36"/>
    <s v=" PAGO A NOMIN PO"/>
  </r>
  <r>
    <s v="6-44"/>
    <n v="-971643"/>
    <s v="EGRESO"/>
    <s v="6-44-971643EGRESO"/>
    <s v="6-44-971643EGRESO1"/>
    <e v="#N/A"/>
    <s v="698-000006-44"/>
    <n v="698"/>
    <d v="2022-08-31T00:00:00"/>
    <n v="-971643"/>
    <n v="7177"/>
    <s v=" PAGO A NOMIN CORDOBA BEJARANO"/>
    <s v="CB 1370-1371"/>
    <n v="0"/>
    <e v="#N/A"/>
    <n v="0"/>
    <e v="#N/A"/>
    <n v="971643"/>
    <s v="OK"/>
    <s v="ok"/>
    <n v="1"/>
    <n v="36"/>
    <s v=" PAGO A NOMIN CO"/>
  </r>
  <r>
    <s v="6-44"/>
    <n v="-1144504"/>
    <s v="EGRESO"/>
    <s v="6-44-1144504EGRESO"/>
    <s v="6-44-1144504EGRESO9"/>
    <e v="#N/A"/>
    <s v="698-000006-44"/>
    <n v="698"/>
    <d v="2022-08-31T00:00:00"/>
    <n v="-1144504"/>
    <n v="7177"/>
    <s v=" PAGO A NOMIN CARDENAS ORTIZ JE"/>
    <s v="CB 1370-1371"/>
    <n v="0"/>
    <e v="#N/A"/>
    <n v="0"/>
    <e v="#N/A"/>
    <n v="1144504"/>
    <s v="OK"/>
    <s v="ok"/>
    <n v="1"/>
    <n v="36"/>
    <s v=" PAGO A NOMIN CA"/>
  </r>
  <r>
    <s v="6-44"/>
    <n v="-1162569"/>
    <s v="EGRESO"/>
    <s v="6-44-1162569EGRESO"/>
    <s v="6-44-1162569EGRESO1"/>
    <e v="#N/A"/>
    <s v="698-000006-44"/>
    <n v="698"/>
    <d v="2022-08-31T00:00:00"/>
    <n v="-1162569"/>
    <n v="7177"/>
    <s v=" PAGO A NOMIN LEZCANO DUQUE HAR"/>
    <s v="CB 1370-1371"/>
    <n v="0"/>
    <e v="#N/A"/>
    <n v="0"/>
    <e v="#N/A"/>
    <n v="1162569"/>
    <s v="OK"/>
    <s v="ok"/>
    <n v="1"/>
    <n v="36"/>
    <s v=" PAGO A NOMIN LE"/>
  </r>
  <r>
    <s v="6-44"/>
    <n v="-1470372"/>
    <s v="EGRESO"/>
    <s v="6-44-1470372EGRESO"/>
    <s v="6-44-1470372EGRESO1"/>
    <e v="#N/A"/>
    <s v="698-000006-44"/>
    <n v="698"/>
    <d v="2022-08-31T00:00:00"/>
    <n v="-1470372"/>
    <n v="7177"/>
    <s v=" PAGO A NOMIN GOMEZ GONZALEZ YO"/>
    <s v="CB 1370-1371"/>
    <n v="0"/>
    <e v="#N/A"/>
    <n v="0"/>
    <e v="#N/A"/>
    <n v="1470372"/>
    <s v="OK"/>
    <s v="ok"/>
    <n v="1"/>
    <n v="36"/>
    <s v=" PAGO A NOMIN GO"/>
  </r>
  <r>
    <s v="6-44"/>
    <n v="-1650314"/>
    <s v="EGRESO"/>
    <s v="6-44-1650314EGRESO"/>
    <s v="6-44-1650314EGRESO2"/>
    <e v="#N/A"/>
    <s v="698-000006-44"/>
    <n v="698"/>
    <d v="2022-08-31T00:00:00"/>
    <n v="-1650314"/>
    <n v="7177"/>
    <s v=" PAGO A NOMIN CAICEDO ROBAYO OS"/>
    <s v="CB 1370-1371"/>
    <n v="0"/>
    <e v="#N/A"/>
    <n v="0"/>
    <e v="#N/A"/>
    <n v="1650314"/>
    <s v="OK"/>
    <s v="ok"/>
    <n v="1"/>
    <n v="36"/>
    <s v=" PAGO A NOMIN CA"/>
  </r>
  <r>
    <s v="6-44"/>
    <n v="-1198172"/>
    <s v="EGRESO"/>
    <s v="6-44-1198172EGRESO"/>
    <s v="6-44-1198172EGRESO11"/>
    <e v="#N/A"/>
    <s v="698-000006-44"/>
    <n v="698"/>
    <d v="2022-08-31T00:00:00"/>
    <n v="-1198172"/>
    <n v="7177"/>
    <s v=" PAGO A NOMIN SEGURA RUBIO ANGI"/>
    <s v="CB 1370-1371"/>
    <n v="0"/>
    <e v="#N/A"/>
    <n v="0"/>
    <e v="#N/A"/>
    <n v="1198172"/>
    <s v="OK"/>
    <s v="ok"/>
    <n v="1"/>
    <n v="36"/>
    <s v=" PAGO A NOMIN SE"/>
  </r>
  <r>
    <s v="6-44"/>
    <n v="-1175722"/>
    <s v="EGRESO"/>
    <s v="6-44-1175722EGRESO"/>
    <s v="6-44-1175722EGRESO1"/>
    <e v="#N/A"/>
    <s v="698-000006-44"/>
    <n v="698"/>
    <d v="2022-08-31T00:00:00"/>
    <n v="-1175722"/>
    <n v="7177"/>
    <s v=" PAGO A NOMIN TORRES GONZALEZ A"/>
    <s v="CB 1370-1371"/>
    <n v="0"/>
    <e v="#N/A"/>
    <n v="0"/>
    <e v="#N/A"/>
    <n v="1175722"/>
    <s v="OK"/>
    <s v="ok"/>
    <n v="1"/>
    <n v="36"/>
    <s v=" PAGO A NOMIN TO"/>
  </r>
  <r>
    <s v="6-44"/>
    <n v="-824106"/>
    <s v="EGRESO"/>
    <s v="6-44-824106EGRESO"/>
    <s v="6-44-824106EGRESO1"/>
    <e v="#N/A"/>
    <s v="698-000006-44"/>
    <n v="698"/>
    <d v="2022-08-31T00:00:00"/>
    <n v="-824106"/>
    <n v="7177"/>
    <s v=" PAGO A NOMIN ROMERO VALERO NAN"/>
    <s v="CB 1370-1371"/>
    <n v="0"/>
    <e v="#N/A"/>
    <n v="0"/>
    <e v="#N/A"/>
    <n v="824106"/>
    <s v="OK"/>
    <s v="ok"/>
    <n v="1"/>
    <n v="36"/>
    <s v=" PAGO A NOMIN RO"/>
  </r>
  <r>
    <s v="6-44"/>
    <n v="-934797"/>
    <s v="EGRESO"/>
    <s v="6-44-934797EGRESO"/>
    <s v="6-44-934797EGRESO1"/>
    <e v="#N/A"/>
    <s v="698-000006-44"/>
    <n v="698"/>
    <d v="2022-08-31T00:00:00"/>
    <n v="-934797"/>
    <n v="7177"/>
    <s v=" PAGO A NOMIN RAMIREZ PEREA LUI"/>
    <s v="CB 1370-1371"/>
    <n v="0"/>
    <e v="#N/A"/>
    <n v="0"/>
    <e v="#N/A"/>
    <n v="934797"/>
    <s v="OK"/>
    <s v="ok"/>
    <n v="1"/>
    <n v="36"/>
    <s v=" PAGO A NOMIN RA"/>
  </r>
  <r>
    <s v="6-44"/>
    <n v="-1421349"/>
    <s v="EGRESO"/>
    <s v="6-44-1421349EGRESO"/>
    <s v="6-44-1421349EGRESO2"/>
    <e v="#N/A"/>
    <s v="698-000006-44"/>
    <n v="698"/>
    <d v="2022-08-31T00:00:00"/>
    <n v="-1421349"/>
    <n v="7177"/>
    <s v=" PAGO A NOMIN ANGULO  NILSON EL"/>
    <s v="CB 1370-1371"/>
    <n v="0"/>
    <e v="#N/A"/>
    <n v="0"/>
    <e v="#N/A"/>
    <n v="1421349"/>
    <s v="OK"/>
    <s v="ok"/>
    <n v="1"/>
    <n v="36"/>
    <s v=" PAGO A NOMIN AN"/>
  </r>
  <r>
    <s v="6-44"/>
    <n v="-1857392"/>
    <s v="EGRESO"/>
    <s v="6-44-1857392EGRESO"/>
    <s v="6-44-1857392EGRESO1"/>
    <e v="#N/A"/>
    <s v="698-000006-44"/>
    <n v="698"/>
    <d v="2022-08-31T00:00:00"/>
    <n v="-1857392"/>
    <n v="7177"/>
    <s v=" PAGO A NOMIN PARDO NIETO WILLI"/>
    <s v="CB 1370-1371"/>
    <n v="0"/>
    <e v="#N/A"/>
    <n v="0"/>
    <e v="#N/A"/>
    <n v="1857392"/>
    <s v="OK"/>
    <s v="ok"/>
    <n v="1"/>
    <n v="36"/>
    <s v=" PAGO A NOMIN PA"/>
  </r>
  <r>
    <s v="6-44"/>
    <n v="-1978000"/>
    <s v="EGRESO"/>
    <s v="6-44-1978000EGRESO"/>
    <s v="6-44-1978000EGRESO1"/>
    <e v="#N/A"/>
    <s v="698-000006-44"/>
    <n v="698"/>
    <d v="2022-08-31T00:00:00"/>
    <n v="-1978000"/>
    <n v="7177"/>
    <s v=" PAGO A NOMIN GOMEZ PE UELA GER"/>
    <s v="CB 1370-1371"/>
    <n v="0"/>
    <e v="#N/A"/>
    <n v="0"/>
    <e v="#N/A"/>
    <n v="1978000"/>
    <s v="OK"/>
    <s v="ok"/>
    <n v="1"/>
    <n v="36"/>
    <s v=" PAGO A NOMIN GO"/>
  </r>
  <r>
    <s v="6-44"/>
    <n v="-1405172"/>
    <s v="EGRESO"/>
    <s v="6-44-1405172EGRESO"/>
    <s v="6-44-1405172EGRESO1"/>
    <e v="#N/A"/>
    <s v="698-000006-44"/>
    <n v="698"/>
    <d v="2022-08-31T00:00:00"/>
    <n v="-1405172"/>
    <n v="7177"/>
    <s v=" PAGO A NOMIN BLANCO PEREIRA NI"/>
    <s v="CB 1370-1371"/>
    <n v="0"/>
    <e v="#N/A"/>
    <n v="0"/>
    <e v="#N/A"/>
    <n v="1405172"/>
    <s v="OK"/>
    <s v="ok"/>
    <n v="1"/>
    <n v="36"/>
    <s v=" PAGO A NOMIN BL"/>
  </r>
  <r>
    <s v="6-44"/>
    <n v="-1667452"/>
    <s v="EGRESO"/>
    <s v="6-44-1667452EGRESO"/>
    <s v="6-44-1667452EGRESO1"/>
    <e v="#N/A"/>
    <s v="698-000006-44"/>
    <n v="698"/>
    <d v="2022-08-31T00:00:00"/>
    <n v="-1667452"/>
    <n v="7177"/>
    <s v=" PAGO A NOMIN CELY ROJAS CESAR"/>
    <s v="CB 1370-1371"/>
    <n v="0"/>
    <e v="#N/A"/>
    <n v="0"/>
    <e v="#N/A"/>
    <n v="1667452"/>
    <s v="OK"/>
    <s v="ok"/>
    <n v="1"/>
    <n v="36"/>
    <s v=" PAGO A NOMIN CE"/>
  </r>
  <r>
    <s v="6-44"/>
    <n v="-1946223"/>
    <s v="EGRESO"/>
    <s v="6-44-1946223EGRESO"/>
    <s v="6-44-1946223EGRESO1"/>
    <e v="#N/A"/>
    <s v="698-000006-44"/>
    <n v="698"/>
    <d v="2022-08-31T00:00:00"/>
    <n v="-1946223"/>
    <n v="7177"/>
    <s v=" PAGO A NOMIN ORDU A  REYES JOR"/>
    <s v="CB 1370-1371"/>
    <n v="0"/>
    <e v="#N/A"/>
    <n v="0"/>
    <e v="#N/A"/>
    <n v="1946223"/>
    <s v="OK"/>
    <s v="ok"/>
    <n v="1"/>
    <n v="36"/>
    <s v=" PAGO A NOMIN OR"/>
  </r>
  <r>
    <s v="6-44"/>
    <n v="-1783182"/>
    <s v="EGRESO"/>
    <s v="6-44-1783182EGRESO"/>
    <s v="6-44-1783182EGRESO1"/>
    <e v="#N/A"/>
    <s v="698-000006-44"/>
    <n v="698"/>
    <d v="2022-08-31T00:00:00"/>
    <n v="-1783182"/>
    <n v="7177"/>
    <s v=" PAGO A NOMIN ARIAS NEME JUAN M"/>
    <s v="CB 1370-1371"/>
    <n v="0"/>
    <e v="#N/A"/>
    <n v="0"/>
    <e v="#N/A"/>
    <n v="1783182"/>
    <s v="OK"/>
    <s v="ok"/>
    <n v="1"/>
    <n v="36"/>
    <s v=" PAGO A NOMIN AR"/>
  </r>
  <r>
    <s v="6-44"/>
    <n v="-1144504"/>
    <s v="EGRESO"/>
    <s v="6-44-1144504EGRESO"/>
    <s v="6-44-1144504EGRESO10"/>
    <e v="#N/A"/>
    <s v="698-000006-44"/>
    <n v="698"/>
    <d v="2022-08-31T00:00:00"/>
    <n v="-1144504"/>
    <n v="7177"/>
    <s v=" PAGO A NOMIN MU OZ CAMELO LUIS"/>
    <s v="CB 1370-1371"/>
    <n v="0"/>
    <e v="#N/A"/>
    <n v="0"/>
    <e v="#N/A"/>
    <n v="1144504"/>
    <s v="OK"/>
    <s v="ok"/>
    <n v="1"/>
    <n v="36"/>
    <s v=" PAGO A NOMIN MU"/>
  </r>
  <r>
    <s v="6-44"/>
    <n v="-1581889"/>
    <s v="EGRESO"/>
    <s v="6-44-1581889EGRESO"/>
    <s v="6-44-1581889EGRESO1"/>
    <e v="#N/A"/>
    <s v="698-000006-44"/>
    <n v="698"/>
    <d v="2022-08-31T00:00:00"/>
    <n v="-1581889"/>
    <n v="7177"/>
    <s v=" PAGO A NOMIN BRAVO PEREZ LUIS"/>
    <s v="CB 1370-1371"/>
    <n v="0"/>
    <e v="#N/A"/>
    <n v="0"/>
    <e v="#N/A"/>
    <n v="1581889"/>
    <s v="OK"/>
    <s v="ok"/>
    <n v="1"/>
    <n v="36"/>
    <s v=" PAGO A NOMIN BR"/>
  </r>
  <r>
    <s v="6-44"/>
    <n v="-3547058"/>
    <s v="EGRESO"/>
    <s v="6-44-3547058EGRESO"/>
    <s v="6-44-3547058EGRESO1"/>
    <e v="#N/A"/>
    <s v="698-000006-44"/>
    <n v="698"/>
    <d v="2022-08-31T00:00:00"/>
    <n v="-3547058"/>
    <n v="7177"/>
    <s v=" PAGO A NOMIN CARDENAS CONTRERA"/>
    <s v="CB 1370-1371"/>
    <n v="0"/>
    <e v="#N/A"/>
    <n v="0"/>
    <e v="#N/A"/>
    <n v="3547058"/>
    <s v="OK"/>
    <s v="ok"/>
    <n v="1"/>
    <n v="36"/>
    <s v=" PAGO A NOMIN CA"/>
  </r>
  <r>
    <s v="6-44"/>
    <n v="-770005"/>
    <s v="EGRESO"/>
    <s v="6-44-770005EGRESO"/>
    <s v="6-44-770005EGRESO1"/>
    <e v="#N/A"/>
    <s v="698-000006-44"/>
    <n v="698"/>
    <d v="2022-08-31T00:00:00"/>
    <n v="-770005"/>
    <n v="7177"/>
    <s v=" PAGO A NOMIN TAMAYO TELLEZ JEN"/>
    <s v="CB 1370-1371"/>
    <n v="0"/>
    <e v="#N/A"/>
    <n v="0"/>
    <e v="#N/A"/>
    <n v="770005"/>
    <s v="OK"/>
    <s v="ok"/>
    <n v="1"/>
    <n v="36"/>
    <s v=" PAGO A NOMIN TA"/>
  </r>
  <r>
    <s v="6-44"/>
    <n v="-2628440"/>
    <s v="EGRESO"/>
    <s v="6-44-2628440EGRESO"/>
    <s v="6-44-2628440EGRESO1"/>
    <e v="#N/A"/>
    <s v="698-000006-44"/>
    <n v="698"/>
    <d v="2022-08-31T00:00:00"/>
    <n v="-2628440"/>
    <n v="7177"/>
    <s v=" PAGO A NOMIN ORTIZ SUAREZ GUST"/>
    <s v="CB 1370-1371"/>
    <n v="0"/>
    <e v="#N/A"/>
    <n v="0"/>
    <e v="#N/A"/>
    <n v="2628440"/>
    <s v="OK"/>
    <s v="ok"/>
    <n v="1"/>
    <n v="36"/>
    <s v=" PAGO A NOMIN OR"/>
  </r>
  <r>
    <s v="6-44"/>
    <n v="-1603355"/>
    <s v="EGRESO"/>
    <s v="6-44-1603355EGRESO"/>
    <s v="6-44-1603355EGRESO2"/>
    <e v="#N/A"/>
    <s v="698-000006-44"/>
    <n v="698"/>
    <d v="2022-08-31T00:00:00"/>
    <n v="-1603355"/>
    <n v="7177"/>
    <s v=" PAGO A NOMIN ACOSTA ZU IGA EST"/>
    <s v="CB 1370-1371"/>
    <n v="0"/>
    <e v="#N/A"/>
    <n v="0"/>
    <e v="#N/A"/>
    <n v="1603355"/>
    <s v="OK"/>
    <s v="ok"/>
    <n v="1"/>
    <n v="36"/>
    <s v=" PAGO A NOMIN AC"/>
  </r>
  <r>
    <s v="6-44"/>
    <n v="-1198172"/>
    <s v="EGRESO"/>
    <s v="6-44-1198172EGRESO"/>
    <s v="6-44-1198172EGRESO12"/>
    <e v="#N/A"/>
    <s v="698-000006-44"/>
    <n v="698"/>
    <d v="2022-08-31T00:00:00"/>
    <n v="-1198172"/>
    <n v="7177"/>
    <s v=" PAGO A NOMIN ALVAREZ HERRERA L"/>
    <s v="CB 1370-1371"/>
    <n v="0"/>
    <e v="#N/A"/>
    <n v="0"/>
    <e v="#N/A"/>
    <n v="1198172"/>
    <s v="OK"/>
    <s v="ok"/>
    <n v="1"/>
    <n v="36"/>
    <s v=" PAGO A NOMIN AL"/>
  </r>
  <r>
    <s v="6-44"/>
    <n v="-1557739"/>
    <s v="EGRESO"/>
    <s v="6-44-1557739EGRESO"/>
    <s v="6-44-1557739EGRESO3"/>
    <e v="#N/A"/>
    <s v="698-000006-44"/>
    <n v="698"/>
    <d v="2022-08-31T00:00:00"/>
    <n v="-1557739"/>
    <n v="7177"/>
    <s v=" PAGO A NOMIN CARDENAS CARDENAS"/>
    <s v="CB 1370-1371"/>
    <n v="0"/>
    <e v="#N/A"/>
    <n v="0"/>
    <e v="#N/A"/>
    <n v="1557739"/>
    <s v="OK"/>
    <s v="ok"/>
    <n v="1"/>
    <n v="36"/>
    <s v=" PAGO A NOMIN CA"/>
  </r>
  <r>
    <s v="6-44"/>
    <n v="-1577435"/>
    <s v="EGRESO"/>
    <s v="6-44-1577435EGRESO"/>
    <s v="6-44-1577435EGRESO1"/>
    <e v="#N/A"/>
    <s v="698-000006-44"/>
    <n v="698"/>
    <d v="2022-08-31T00:00:00"/>
    <n v="-1577435"/>
    <n v="7177"/>
    <s v=" PAGO A NOMIN FLOREZ RANGEL ORL"/>
    <s v="CB 1370-1371"/>
    <n v="0"/>
    <e v="#N/A"/>
    <n v="0"/>
    <e v="#N/A"/>
    <n v="1577435"/>
    <s v="OK"/>
    <s v="ok"/>
    <n v="1"/>
    <n v="36"/>
    <s v=" PAGO A NOMIN FL"/>
  </r>
  <r>
    <s v="6-44"/>
    <n v="-4978000"/>
    <s v="EGRESO"/>
    <s v="6-44-4978000EGRESO"/>
    <s v="6-44-4978000EGRESO1"/>
    <e v="#N/A"/>
    <s v="698-000006-44"/>
    <n v="698"/>
    <d v="2022-08-31T00:00:00"/>
    <n v="-4978000"/>
    <n v="7177"/>
    <s v=" PAGO A NOMIN ARDILA ANZOLA AND"/>
    <s v="CB 1370-1371"/>
    <n v="0"/>
    <e v="#N/A"/>
    <n v="0"/>
    <e v="#N/A"/>
    <n v="4978000"/>
    <s v="OK"/>
    <s v="ok"/>
    <n v="1"/>
    <n v="36"/>
    <s v=" PAGO A NOMIN AR"/>
  </r>
  <r>
    <s v="6-44"/>
    <n v="-829738"/>
    <s v="EGRESO"/>
    <s v="6-44-829738EGRESO"/>
    <s v="6-44-829738EGRESO1"/>
    <e v="#N/A"/>
    <s v="698-000006-44"/>
    <n v="698"/>
    <d v="2022-08-31T00:00:00"/>
    <n v="-829738"/>
    <n v="7177"/>
    <s v=" PAGO A NOMIN SALAZAR MONTA EZ"/>
    <s v="CB 1370-1371"/>
    <n v="0"/>
    <e v="#N/A"/>
    <n v="0"/>
    <e v="#N/A"/>
    <n v="829738"/>
    <s v="OK"/>
    <s v="ok"/>
    <n v="1"/>
    <n v="36"/>
    <s v=" PAGO A NOMIN SA"/>
  </r>
  <r>
    <s v="6-44"/>
    <n v="-1353353"/>
    <s v="EGRESO"/>
    <s v="6-44-1353353EGRESO"/>
    <s v="6-44-1353353EGRESO1"/>
    <e v="#N/A"/>
    <s v="698-000006-44"/>
    <n v="698"/>
    <d v="2022-08-31T00:00:00"/>
    <n v="-1353353"/>
    <n v="7177"/>
    <s v=" PAGO A NOMIN CRUZ SOLANO HERNA"/>
    <s v="CB 1370-1371"/>
    <n v="0"/>
    <e v="#N/A"/>
    <n v="0"/>
    <e v="#N/A"/>
    <n v="1353353"/>
    <s v="OK"/>
    <s v="ok"/>
    <n v="1"/>
    <n v="36"/>
    <s v=" PAGO A NOMIN CR"/>
  </r>
  <r>
    <s v="6-44"/>
    <n v="-1144504"/>
    <s v="EGRESO"/>
    <s v="6-44-1144504EGRESO"/>
    <s v="6-44-1144504EGRESO11"/>
    <e v="#N/A"/>
    <s v="698-000006-44"/>
    <n v="698"/>
    <d v="2022-08-31T00:00:00"/>
    <n v="-1144504"/>
    <n v="7177"/>
    <s v=" PAGO A NOMIN HERNANDEZ CAMPOS"/>
    <s v="CB 1370-1371"/>
    <n v="0"/>
    <e v="#N/A"/>
    <n v="0"/>
    <e v="#N/A"/>
    <n v="1144504"/>
    <s v="OK"/>
    <s v="ok"/>
    <n v="1"/>
    <n v="36"/>
    <s v=" PAGO A NOMIN HE"/>
  </r>
  <r>
    <s v="6-44"/>
    <n v="-952549"/>
    <s v="EGRESO"/>
    <s v="6-44-952549EGRESO"/>
    <s v="6-44-952549EGRESO1"/>
    <e v="#N/A"/>
    <s v="698-000006-44"/>
    <n v="698"/>
    <d v="2022-08-31T00:00:00"/>
    <n v="-952549"/>
    <n v="7177"/>
    <s v=" PAGO A NOMIN TOBAR ZU IGA  DIA"/>
    <s v="CB 1370-1371"/>
    <n v="0"/>
    <e v="#N/A"/>
    <n v="0"/>
    <e v="#N/A"/>
    <n v="952549"/>
    <s v="OK"/>
    <s v="ok"/>
    <n v="1"/>
    <n v="36"/>
    <s v=" PAGO A NOMIN TO"/>
  </r>
  <r>
    <s v="6-44"/>
    <n v="-1101572"/>
    <s v="EGRESO"/>
    <s v="6-44-1101572EGRESO"/>
    <s v="6-44-1101572EGRESO1"/>
    <e v="#N/A"/>
    <s v="698-000006-44"/>
    <n v="698"/>
    <d v="2022-08-31T00:00:00"/>
    <n v="-1101572"/>
    <n v="7177"/>
    <s v=" PAGO A NOMIN AVILA VIRGUEZ SAN"/>
    <s v="CB 1370-1371"/>
    <n v="0"/>
    <e v="#N/A"/>
    <n v="0"/>
    <e v="#N/A"/>
    <n v="1101572"/>
    <s v="OK"/>
    <s v="ok"/>
    <n v="1"/>
    <n v="36"/>
    <s v=" PAGO A NOMIN AV"/>
  </r>
  <r>
    <s v="6-44"/>
    <n v="-1144504"/>
    <s v="EGRESO"/>
    <s v="6-44-1144504EGRESO"/>
    <s v="6-44-1144504EGRESO12"/>
    <e v="#N/A"/>
    <s v="698-000006-44"/>
    <n v="698"/>
    <d v="2022-08-31T00:00:00"/>
    <n v="-1144504"/>
    <n v="7177"/>
    <s v=" PAGO A NOMIN BELTRAN AMAYA ELK"/>
    <s v="CB 1370-1371"/>
    <n v="0"/>
    <e v="#N/A"/>
    <n v="0"/>
    <e v="#N/A"/>
    <n v="1144504"/>
    <s v="OK"/>
    <s v="ok"/>
    <n v="1"/>
    <n v="36"/>
    <s v=" PAGO A NOMIN BE"/>
  </r>
  <r>
    <s v="6-44"/>
    <n v="-2031515"/>
    <s v="EGRESO"/>
    <s v="6-44-2031515EGRESO"/>
    <s v="6-44-2031515EGRESO2"/>
    <e v="#N/A"/>
    <s v="698-000006-44"/>
    <n v="698"/>
    <d v="2022-08-31T00:00:00"/>
    <n v="-2031515"/>
    <n v="7177"/>
    <s v=" PAGO A NOMIN LASCARRO ARDILA E"/>
    <s v="CB 1370-1371"/>
    <n v="0"/>
    <e v="#N/A"/>
    <n v="0"/>
    <e v="#N/A"/>
    <n v="2031515"/>
    <s v="OK"/>
    <s v="ok"/>
    <n v="1"/>
    <n v="36"/>
    <s v=" PAGO A NOMIN LA"/>
  </r>
  <r>
    <s v="6-44"/>
    <n v="-1037172"/>
    <s v="EGRESO"/>
    <s v="6-44-1037172EGRESO"/>
    <s v="6-44-1037172EGRESO4"/>
    <e v="#N/A"/>
    <s v="698-000006-44"/>
    <n v="698"/>
    <d v="2022-08-31T00:00:00"/>
    <n v="-1037172"/>
    <n v="7177"/>
    <s v=" PAGO A NOMIN BOTTO PE A YENNIF"/>
    <s v="CB 1370-1371"/>
    <n v="0"/>
    <e v="#N/A"/>
    <n v="0"/>
    <e v="#N/A"/>
    <n v="1037172"/>
    <s v="OK"/>
    <s v="ok"/>
    <n v="1"/>
    <n v="36"/>
    <s v=" PAGO A NOMIN BO"/>
  </r>
  <r>
    <s v="6-44"/>
    <n v="-1139667"/>
    <s v="EGRESO"/>
    <s v="6-44-1139667EGRESO"/>
    <s v="6-44-1139667EGRESO1"/>
    <e v="#N/A"/>
    <s v="698-000006-44"/>
    <n v="698"/>
    <d v="2022-08-31T00:00:00"/>
    <n v="-1139667"/>
    <n v="7177"/>
    <s v=" PAGO A NOMIN CAMACHO RAMOS DAR"/>
    <s v="CB 1370-1371"/>
    <n v="0"/>
    <e v="#N/A"/>
    <n v="0"/>
    <e v="#N/A"/>
    <n v="1139667"/>
    <s v="OK"/>
    <s v="ok"/>
    <n v="1"/>
    <n v="36"/>
    <s v=" PAGO A NOMIN CA"/>
  </r>
  <r>
    <s v="6-44"/>
    <n v="-5445397"/>
    <s v="EGRESO"/>
    <s v="6-44-5445397EGRESO"/>
    <s v="6-44-5445397EGRESO1"/>
    <e v="#N/A"/>
    <s v="698-000006-44"/>
    <n v="698"/>
    <d v="2022-08-31T00:00:00"/>
    <n v="-5445397"/>
    <n v="7177"/>
    <s v=" PAGO A NOMIN OVALLE GARZON MAR"/>
    <s v="CB 1370-1371"/>
    <n v="0"/>
    <e v="#N/A"/>
    <n v="0"/>
    <e v="#N/A"/>
    <n v="5445397"/>
    <s v="OK"/>
    <s v="ok"/>
    <n v="1"/>
    <n v="36"/>
    <s v=" PAGO A NOMIN OV"/>
  </r>
  <r>
    <s v="6-44"/>
    <n v="-1079123"/>
    <s v="EGRESO"/>
    <s v="6-44-1079123EGRESO"/>
    <s v="6-44-1079123EGRESO1"/>
    <e v="#N/A"/>
    <s v="698-000006-44"/>
    <n v="698"/>
    <d v="2022-08-31T00:00:00"/>
    <n v="-1079123"/>
    <n v="7177"/>
    <s v=" PAGO A NOMIN PEREZ MU OZ DAYAN"/>
    <s v="CB 1370-1371"/>
    <n v="0"/>
    <e v="#N/A"/>
    <n v="0"/>
    <e v="#N/A"/>
    <n v="1079123"/>
    <s v="OK"/>
    <s v="ok"/>
    <n v="1"/>
    <n v="36"/>
    <s v=" PAGO A NOMIN PE"/>
  </r>
  <r>
    <s v="6-44"/>
    <n v="-1140657"/>
    <s v="EGRESO"/>
    <s v="6-44-1140657EGRESO"/>
    <s v="6-44-1140657EGRESO2"/>
    <e v="#N/A"/>
    <s v="698-000006-44"/>
    <n v="698"/>
    <d v="2022-08-31T00:00:00"/>
    <n v="-1140657"/>
    <n v="7177"/>
    <s v=" PAGO A NOMIN JIMENEZ ORTEGA JA"/>
    <s v="CB 1370-1371"/>
    <n v="0"/>
    <e v="#N/A"/>
    <n v="0"/>
    <e v="#N/A"/>
    <n v="1140657"/>
    <s v="OK"/>
    <s v="ok"/>
    <n v="1"/>
    <n v="36"/>
    <s v=" PAGO A NOMIN JI"/>
  </r>
  <r>
    <s v="6-44"/>
    <n v="-1144504"/>
    <s v="EGRESO"/>
    <s v="6-44-1144504EGRESO"/>
    <s v="6-44-1144504EGRESO13"/>
    <e v="#N/A"/>
    <s v="698-000006-44"/>
    <n v="698"/>
    <d v="2022-08-31T00:00:00"/>
    <n v="-1144504"/>
    <n v="7177"/>
    <s v=" PAGO A NOMIN ESPITIA DAZA KARE"/>
    <s v="CB 1370-1371"/>
    <n v="0"/>
    <e v="#N/A"/>
    <n v="0"/>
    <e v="#N/A"/>
    <n v="1144504"/>
    <s v="OK"/>
    <s v="ok"/>
    <n v="1"/>
    <n v="36"/>
    <s v=" PAGO A NOMIN ES"/>
  </r>
  <r>
    <s v="6-44"/>
    <n v="-1175403"/>
    <s v="EGRESO"/>
    <s v="6-44-1175403EGRESO"/>
    <s v="6-44-1175403EGRESO1"/>
    <e v="#N/A"/>
    <s v="698-000006-44"/>
    <n v="698"/>
    <d v="2022-08-31T00:00:00"/>
    <n v="-1175403"/>
    <n v="7177"/>
    <s v=" PAGO A NOMIN SANBONI GOMEZ ALB"/>
    <s v="CB 1370-1371"/>
    <n v="0"/>
    <e v="#N/A"/>
    <n v="0"/>
    <e v="#N/A"/>
    <n v="1175403"/>
    <s v="OK"/>
    <s v="ok"/>
    <n v="1"/>
    <n v="36"/>
    <s v=" PAGO A NOMIN SA"/>
  </r>
  <r>
    <s v="6-44"/>
    <n v="-1208107"/>
    <s v="EGRESO"/>
    <s v="6-44-1208107EGRESO"/>
    <s v="6-44-1208107EGRESO1"/>
    <e v="#N/A"/>
    <s v="698-000006-44"/>
    <n v="698"/>
    <d v="2022-08-31T00:00:00"/>
    <n v="-1208107"/>
    <n v="7177"/>
    <s v=" PAGO A NOMIN MERCHAN  ARTURO A"/>
    <s v="CB 1370-1371"/>
    <n v="0"/>
    <e v="#N/A"/>
    <n v="0"/>
    <e v="#N/A"/>
    <n v="1208107"/>
    <s v="OK"/>
    <s v="ok"/>
    <n v="1"/>
    <n v="36"/>
    <s v=" PAGO A NOMIN ME"/>
  </r>
  <r>
    <s v="6-44"/>
    <n v="-1248903"/>
    <s v="EGRESO"/>
    <s v="6-44-1248903EGRESO"/>
    <s v="6-44-1248903EGRESO1"/>
    <e v="#N/A"/>
    <s v="698-000006-44"/>
    <n v="698"/>
    <d v="2022-08-31T00:00:00"/>
    <n v="-1248903"/>
    <n v="7177"/>
    <s v=" PAGO A NOMIN FONCECA RIVAS JOS"/>
    <s v="CB 1370-1371"/>
    <n v="0"/>
    <e v="#N/A"/>
    <n v="0"/>
    <e v="#N/A"/>
    <n v="1248903"/>
    <s v="OK"/>
    <s v="ok"/>
    <n v="1"/>
    <n v="36"/>
    <s v=" PAGO A NOMIN FO"/>
  </r>
  <r>
    <s v="6-44"/>
    <n v="-1302132"/>
    <s v="EGRESO"/>
    <s v="6-44-1302132EGRESO"/>
    <s v="6-44-1302132EGRESO1"/>
    <e v="#N/A"/>
    <s v="698-000006-44"/>
    <n v="698"/>
    <d v="2022-08-31T00:00:00"/>
    <n v="-1302132"/>
    <n v="7177"/>
    <s v=" PAGO A NOMIN POSADA ZAMBRANO N"/>
    <s v="CB 1370-1371"/>
    <n v="0"/>
    <e v="#N/A"/>
    <n v="0"/>
    <e v="#N/A"/>
    <n v="1302132"/>
    <s v="OK"/>
    <s v="ok"/>
    <n v="1"/>
    <n v="36"/>
    <s v=" PAGO A NOMIN PO"/>
  </r>
  <r>
    <s v="6-44"/>
    <n v="-3220000"/>
    <s v="EGRESO"/>
    <s v="6-44-3220000EGRESO"/>
    <s v="6-44-3220000EGRESO1"/>
    <e v="#N/A"/>
    <s v="698-000006-44"/>
    <n v="698"/>
    <d v="2022-08-31T00:00:00"/>
    <n v="-3220000"/>
    <n v="7177"/>
    <s v=" PAGO A NOMIN CALDERON RICO JOS"/>
    <s v="CB 1370-1371"/>
    <n v="0"/>
    <e v="#N/A"/>
    <n v="0"/>
    <e v="#N/A"/>
    <n v="3220000"/>
    <s v="OK"/>
    <s v="ok"/>
    <n v="1"/>
    <n v="36"/>
    <s v=" PAGO A NOMIN CA"/>
  </r>
  <r>
    <s v="6-44"/>
    <n v="-2295805"/>
    <s v="EGRESO"/>
    <s v="6-44-2295805EGRESO"/>
    <s v="6-44-2295805EGRESO1"/>
    <e v="#N/A"/>
    <s v="698-000006-44"/>
    <n v="698"/>
    <d v="2022-08-31T00:00:00"/>
    <n v="-2295805"/>
    <n v="7177"/>
    <s v=" PAGO A NOMIN SANCHEZ PEREA EZ"/>
    <s v="CB 1370-1371"/>
    <n v="0"/>
    <e v="#N/A"/>
    <n v="0"/>
    <e v="#N/A"/>
    <n v="2295805"/>
    <s v="OK"/>
    <s v="ok"/>
    <n v="1"/>
    <n v="36"/>
    <s v=" PAGO A NOMIN SA"/>
  </r>
  <r>
    <s v="6-44"/>
    <n v="-1273881"/>
    <s v="EGRESO"/>
    <s v="6-44-1273881EGRESO"/>
    <s v="6-44-1273881EGRESO4"/>
    <e v="#N/A"/>
    <s v="698-000006-44"/>
    <n v="698"/>
    <d v="2022-08-31T00:00:00"/>
    <n v="-1273881"/>
    <n v="7177"/>
    <s v=" PAGO A NOMIN MENA CHAVERRA YIL"/>
    <s v="CB 1370-1371"/>
    <n v="0"/>
    <e v="#N/A"/>
    <n v="0"/>
    <e v="#N/A"/>
    <n v="1273881"/>
    <s v="OK"/>
    <s v="ok"/>
    <n v="1"/>
    <n v="36"/>
    <s v=" PAGO A NOMIN ME"/>
  </r>
  <r>
    <s v="6-44"/>
    <n v="-1472760"/>
    <s v="EGRESO"/>
    <s v="6-44-1472760EGRESO"/>
    <s v="6-44-1472760EGRESO2"/>
    <e v="#N/A"/>
    <s v="698-000006-44"/>
    <n v="698"/>
    <d v="2022-08-31T00:00:00"/>
    <n v="-1472760"/>
    <n v="7177"/>
    <s v=" PAGO A NOMIN QUI ONES CORTES J"/>
    <s v="CB 1370-1371"/>
    <n v="0"/>
    <e v="#N/A"/>
    <n v="0"/>
    <e v="#N/A"/>
    <n v="1472760"/>
    <s v="OK"/>
    <s v="ok"/>
    <n v="1"/>
    <n v="36"/>
    <s v=" PAGO A NOMIN QU"/>
  </r>
  <r>
    <s v="6-44"/>
    <n v="-948603"/>
    <s v="EGRESO"/>
    <s v="6-44-948603EGRESO"/>
    <s v="6-44-948603EGRESO1"/>
    <e v="#N/A"/>
    <s v="698-000006-44"/>
    <n v="698"/>
    <d v="2022-08-31T00:00:00"/>
    <n v="-948603"/>
    <n v="7177"/>
    <s v=" PAGO A NOMIN GARCIA QUINCHANEG"/>
    <s v="CB 1370-1371"/>
    <n v="0"/>
    <e v="#N/A"/>
    <n v="0"/>
    <e v="#N/A"/>
    <n v="948603"/>
    <s v="OK"/>
    <s v="ok"/>
    <n v="1"/>
    <n v="36"/>
    <s v=" PAGO A NOMIN GA"/>
  </r>
  <r>
    <s v="6-44"/>
    <n v="-1051812"/>
    <s v="EGRESO"/>
    <s v="6-44-1051812EGRESO"/>
    <s v="6-44-1051812EGRESO1"/>
    <e v="#N/A"/>
    <s v="698-000006-44"/>
    <n v="698"/>
    <d v="2022-08-31T00:00:00"/>
    <n v="-1051812"/>
    <n v="7177"/>
    <s v=" PAGO A NOMIN HERNANDEZ PARRA L"/>
    <s v="CB 1370-1371"/>
    <n v="0"/>
    <e v="#N/A"/>
    <n v="0"/>
    <e v="#N/A"/>
    <n v="1051812"/>
    <s v="OK"/>
    <s v="ok"/>
    <n v="1"/>
    <n v="36"/>
    <s v=" PAGO A NOMIN HE"/>
  </r>
  <r>
    <s v="6-44"/>
    <n v="-1124345"/>
    <s v="EGRESO"/>
    <s v="6-44-1124345EGRESO"/>
    <s v="6-44-1124345EGRESO1"/>
    <e v="#N/A"/>
    <s v="698-000006-44"/>
    <n v="698"/>
    <d v="2022-08-31T00:00:00"/>
    <n v="-1124345"/>
    <n v="7177"/>
    <s v=" PAGO A NOMIN ZAMBRANO HERNANDE"/>
    <s v="CB 1370-1371"/>
    <n v="0"/>
    <e v="#N/A"/>
    <n v="0"/>
    <e v="#N/A"/>
    <n v="1124345"/>
    <s v="OK"/>
    <s v="ok"/>
    <n v="1"/>
    <n v="36"/>
    <s v=" PAGO A NOMIN ZA"/>
  </r>
  <r>
    <s v="6-44"/>
    <n v="-1573054"/>
    <s v="EGRESO"/>
    <s v="6-44-1573054EGRESO"/>
    <s v="6-44-1573054EGRESO1"/>
    <e v="#N/A"/>
    <s v="698-000006-44"/>
    <n v="698"/>
    <d v="2022-08-31T00:00:00"/>
    <n v="-1573054"/>
    <n v="7177"/>
    <s v=" PAGO A NOMIN CASTRO CHAVEZ LUI"/>
    <s v="CB 1370-1371"/>
    <n v="0"/>
    <e v="#N/A"/>
    <n v="0"/>
    <e v="#N/A"/>
    <n v="1573054"/>
    <s v="OK"/>
    <s v="ok"/>
    <n v="1"/>
    <n v="36"/>
    <s v=" PAGO A NOMIN CA"/>
  </r>
  <r>
    <s v="6-44"/>
    <n v="-3843650"/>
    <s v="EGRESO"/>
    <s v="6-44-3843650EGRESO"/>
    <s v="6-44-3843650EGRESO1"/>
    <e v="#N/A"/>
    <s v="698-000006-44"/>
    <n v="698"/>
    <d v="2022-08-31T00:00:00"/>
    <n v="-3843650"/>
    <n v="7177"/>
    <s v=" PAGO A NOMIN BARRETO HERNANDEZ"/>
    <s v="CB 1370-1371"/>
    <n v="0"/>
    <e v="#N/A"/>
    <n v="0"/>
    <e v="#N/A"/>
    <n v="3843650"/>
    <s v="OK"/>
    <s v="ok"/>
    <n v="1"/>
    <n v="36"/>
    <s v=" PAGO A NOMIN BA"/>
  </r>
  <r>
    <s v="6-44"/>
    <n v="-1080961"/>
    <s v="EGRESO"/>
    <s v="6-44-1080961EGRESO"/>
    <s v="6-44-1080961EGRESO1"/>
    <e v="#N/A"/>
    <s v="698-000006-44"/>
    <n v="698"/>
    <d v="2022-08-31T00:00:00"/>
    <n v="-1080961"/>
    <n v="7177"/>
    <s v=" PAGO A NOMIN MATEUS SANCHEZ EL"/>
    <s v="CB 1370-1371"/>
    <n v="0"/>
    <e v="#N/A"/>
    <n v="0"/>
    <e v="#N/A"/>
    <n v="1080961"/>
    <s v="OK"/>
    <s v="ok"/>
    <n v="1"/>
    <n v="36"/>
    <s v=" PAGO A NOMIN MA"/>
  </r>
  <r>
    <s v="6-44"/>
    <n v="-1090839"/>
    <s v="EGRESO"/>
    <s v="6-44-1090839EGRESO"/>
    <s v="6-44-1090839EGRESO3"/>
    <e v="#N/A"/>
    <s v="698-000006-44"/>
    <n v="698"/>
    <d v="2022-08-31T00:00:00"/>
    <n v="-1090839"/>
    <n v="7177"/>
    <s v=" PAGO A NOMIN MENDEZ GARCIA SAN"/>
    <s v="CB 1370-1371"/>
    <n v="0"/>
    <e v="#N/A"/>
    <n v="0"/>
    <e v="#N/A"/>
    <n v="1090839"/>
    <s v="OK"/>
    <s v="ok"/>
    <n v="1"/>
    <n v="36"/>
    <s v=" PAGO A NOMIN ME"/>
  </r>
  <r>
    <s v="6-44"/>
    <n v="-1112641"/>
    <s v="EGRESO"/>
    <s v="6-44-1112641EGRESO"/>
    <s v="6-44-1112641EGRESO1"/>
    <e v="#N/A"/>
    <s v="698-000006-44"/>
    <n v="698"/>
    <d v="2022-08-31T00:00:00"/>
    <n v="-1112641"/>
    <n v="7177"/>
    <s v=" PAGO A NOMIN VARGAS HIDALGO SA"/>
    <s v="CB 1370-1371"/>
    <n v="0"/>
    <e v="#N/A"/>
    <n v="0"/>
    <e v="#N/A"/>
    <n v="1112641"/>
    <s v="OK"/>
    <s v="ok"/>
    <n v="1"/>
    <n v="36"/>
    <s v=" PAGO A NOMIN VA"/>
  </r>
  <r>
    <s v="6-44"/>
    <n v="-1136694"/>
    <s v="EGRESO"/>
    <s v="6-44-1136694EGRESO"/>
    <s v="6-44-1136694EGRESO2"/>
    <e v="#N/A"/>
    <s v="698-000006-44"/>
    <n v="698"/>
    <d v="2022-08-31T00:00:00"/>
    <n v="-1136694"/>
    <n v="7177"/>
    <s v=" PAGO A NOMIN ROMERO CARRANZA A"/>
    <s v="CB 1370-1371"/>
    <n v="0"/>
    <e v="#N/A"/>
    <n v="0"/>
    <e v="#N/A"/>
    <n v="1136694"/>
    <s v="OK"/>
    <s v="ok"/>
    <n v="1"/>
    <n v="36"/>
    <s v=" PAGO A NOMIN RO"/>
  </r>
  <r>
    <s v="6-44"/>
    <n v="-1176280"/>
    <s v="EGRESO"/>
    <s v="6-44-1176280EGRESO"/>
    <s v="6-44-1176280EGRESO1"/>
    <e v="#N/A"/>
    <s v="698-000006-44"/>
    <n v="698"/>
    <d v="2022-08-31T00:00:00"/>
    <n v="-1176280"/>
    <n v="7177"/>
    <s v=" PAGO A NOMIN CORCHUELO CORTES"/>
    <s v="CB 1370-1371"/>
    <n v="0"/>
    <e v="#N/A"/>
    <n v="0"/>
    <e v="#N/A"/>
    <n v="1176280"/>
    <s v="OK"/>
    <s v="ok"/>
    <n v="1"/>
    <n v="36"/>
    <s v=" PAGO A NOMIN CO"/>
  </r>
  <r>
    <s v="6-44"/>
    <n v="-1222167"/>
    <s v="EGRESO"/>
    <s v="6-44-1222167EGRESO"/>
    <s v="6-44-1222167EGRESO1"/>
    <e v="#N/A"/>
    <s v="698-000006-44"/>
    <n v="698"/>
    <d v="2022-08-31T00:00:00"/>
    <n v="-1222167"/>
    <n v="7177"/>
    <s v=" PAGO A NOMIN NU EZ HERNANDEZ I"/>
    <s v="CB 1370-1371"/>
    <n v="0"/>
    <e v="#N/A"/>
    <n v="0"/>
    <e v="#N/A"/>
    <n v="1222167"/>
    <s v="OK"/>
    <s v="ok"/>
    <n v="1"/>
    <n v="36"/>
    <s v=" PAGO A NOMIN NU"/>
  </r>
  <r>
    <s v="6-44"/>
    <n v="-1563156"/>
    <s v="EGRESO"/>
    <s v="6-44-1563156EGRESO"/>
    <s v="6-44-1563156EGRESO1"/>
    <e v="#N/A"/>
    <s v="698-000006-44"/>
    <n v="698"/>
    <d v="2022-08-31T00:00:00"/>
    <n v="-1563156"/>
    <n v="7177"/>
    <s v=" PAGO A NOMIN QUINTERO PEREZ RU"/>
    <s v="CB 1370-1371"/>
    <n v="0"/>
    <e v="#N/A"/>
    <n v="0"/>
    <e v="#N/A"/>
    <n v="1563156"/>
    <s v="OK"/>
    <s v="ok"/>
    <n v="1"/>
    <n v="36"/>
    <s v=" PAGO A NOMIN QU"/>
  </r>
  <r>
    <s v="6-44"/>
    <n v="-1040787"/>
    <s v="EGRESO"/>
    <s v="6-44-1040787EGRESO"/>
    <s v="6-44-1040787EGRESO2"/>
    <e v="#N/A"/>
    <s v="698-000006-44"/>
    <n v="698"/>
    <d v="2022-08-31T00:00:00"/>
    <n v="-1040787"/>
    <n v="7177"/>
    <s v=" PAGO A NOMIN PEREZ VARGAS LUZ"/>
    <s v="CB 1370-1371"/>
    <n v="0"/>
    <e v="#N/A"/>
    <n v="0"/>
    <e v="#N/A"/>
    <n v="1040787"/>
    <s v="OK"/>
    <s v="ok"/>
    <n v="1"/>
    <n v="36"/>
    <s v=" PAGO A NOMIN PE"/>
  </r>
  <r>
    <s v="6-44"/>
    <n v="-2215310"/>
    <s v="EGRESO"/>
    <s v="6-44-2215310EGRESO"/>
    <s v="6-44-2215310EGRESO3"/>
    <e v="#N/A"/>
    <s v="698-000006-44"/>
    <n v="698"/>
    <d v="2022-08-31T00:00:00"/>
    <n v="-2215310"/>
    <n v="7177"/>
    <s v=" PAGO A NOMIN VALBUENA NU EZ JO"/>
    <s v="CB 1370-1371"/>
    <n v="0"/>
    <e v="#N/A"/>
    <n v="0"/>
    <e v="#N/A"/>
    <n v="2215310"/>
    <s v="OK"/>
    <s v="ok"/>
    <n v="1"/>
    <n v="36"/>
    <s v=" PAGO A NOMIN VA"/>
  </r>
  <r>
    <s v="6-44"/>
    <n v="-5292560"/>
    <s v="EGRESO"/>
    <s v="6-44-5292560EGRESO"/>
    <s v="6-44-5292560EGRESO1"/>
    <e v="#N/A"/>
    <s v="698-000006-44"/>
    <n v="698"/>
    <d v="2022-08-31T00:00:00"/>
    <n v="-5292560"/>
    <n v="7177"/>
    <s v=" PAGO A NOMIN VELANDIA  CESAR A"/>
    <s v="CB 1370-1371"/>
    <n v="0"/>
    <e v="#N/A"/>
    <n v="0"/>
    <e v="#N/A"/>
    <n v="5292560"/>
    <s v="OK"/>
    <s v="ok"/>
    <n v="1"/>
    <n v="36"/>
    <s v=" PAGO A NOMIN VE"/>
  </r>
  <r>
    <s v="6-44"/>
    <n v="-1056266"/>
    <s v="EGRESO"/>
    <s v="6-44-1056266EGRESO"/>
    <s v="6-44-1056266EGRESO1"/>
    <e v="#N/A"/>
    <s v="698-000006-44"/>
    <n v="698"/>
    <d v="2022-08-31T00:00:00"/>
    <n v="-1056266"/>
    <n v="7177"/>
    <s v=" PAGO A NOMIN CHINCHILLA DELGAD"/>
    <s v="CB 1370-1371"/>
    <n v="0"/>
    <e v="#N/A"/>
    <n v="0"/>
    <e v="#N/A"/>
    <n v="1056266"/>
    <s v="OK"/>
    <s v="ok"/>
    <n v="1"/>
    <n v="36"/>
    <s v=" PAGO A NOMIN CH"/>
  </r>
  <r>
    <s v="6-44"/>
    <n v="-1437154"/>
    <s v="EGRESO"/>
    <s v="6-44-1437154EGRESO"/>
    <s v="6-44-1437154EGRESO1"/>
    <e v="#N/A"/>
    <s v="698-000006-44"/>
    <n v="698"/>
    <d v="2022-08-31T00:00:00"/>
    <n v="-1437154"/>
    <n v="7177"/>
    <s v=" PAGO A NOMIN QUIROGA FRANCO JH"/>
    <s v="CB 1370-1371"/>
    <n v="0"/>
    <e v="#N/A"/>
    <n v="0"/>
    <e v="#N/A"/>
    <n v="1437154"/>
    <s v="OK"/>
    <s v="ok"/>
    <n v="1"/>
    <n v="36"/>
    <s v=" PAGO A NOMIN QU"/>
  </r>
  <r>
    <s v="6-44"/>
    <n v="-1898115"/>
    <s v="EGRESO"/>
    <s v="6-44-1898115EGRESO"/>
    <s v="6-44-1898115EGRESO2"/>
    <e v="#N/A"/>
    <s v="698-000006-44"/>
    <n v="698"/>
    <d v="2022-08-31T00:00:00"/>
    <n v="-1898115"/>
    <n v="7177"/>
    <s v=" PAGO A NOMIN DIAZ CACERES JUAN"/>
    <s v="CB 1370-1371"/>
    <n v="0"/>
    <e v="#N/A"/>
    <n v="0"/>
    <e v="#N/A"/>
    <n v="1898115"/>
    <s v="OK"/>
    <s v="ok"/>
    <n v="1"/>
    <n v="36"/>
    <s v=" PAGO A NOMIN DI"/>
  </r>
  <r>
    <s v="6-44"/>
    <n v="-1129029"/>
    <s v="EGRESO"/>
    <s v="6-44-1129029EGRESO"/>
    <s v="6-44-1129029EGRESO1"/>
    <e v="#N/A"/>
    <s v="698-000006-44"/>
    <n v="698"/>
    <d v="2022-08-31T00:00:00"/>
    <n v="-1129029"/>
    <n v="7177"/>
    <s v=" PAGO A NOMIN GOMEZ JAIMES JENN"/>
    <s v="CB 1370-1371"/>
    <n v="0"/>
    <e v="#N/A"/>
    <n v="0"/>
    <e v="#N/A"/>
    <n v="1129029"/>
    <s v="OK"/>
    <s v="ok"/>
    <n v="1"/>
    <n v="36"/>
    <s v=" PAGO A NOMIN GO"/>
  </r>
  <r>
    <s v="6-44"/>
    <n v="-1285449"/>
    <s v="EGRESO"/>
    <s v="6-44-1285449EGRESO"/>
    <s v="6-44-1285449EGRESO1"/>
    <e v="#N/A"/>
    <s v="698-000006-44"/>
    <n v="698"/>
    <d v="2022-08-31T00:00:00"/>
    <n v="-1285449"/>
    <n v="7177"/>
    <s v=" PAGO A NOMIN ZAMBRANO ROMERO H"/>
    <s v="CB 1370-1371"/>
    <n v="0"/>
    <e v="#N/A"/>
    <n v="0"/>
    <e v="#N/A"/>
    <n v="1285449"/>
    <s v="OK"/>
    <s v="ok"/>
    <n v="1"/>
    <n v="36"/>
    <s v=" PAGO A NOMIN ZA"/>
  </r>
  <r>
    <s v="6-44"/>
    <n v="-1075361"/>
    <s v="EGRESO"/>
    <s v="6-44-1075361EGRESO"/>
    <s v="6-44-1075361EGRESO1"/>
    <e v="#N/A"/>
    <s v="698-000006-44"/>
    <n v="698"/>
    <d v="2022-08-31T00:00:00"/>
    <n v="-1075361"/>
    <n v="7177"/>
    <s v=" PAGO A NOMIN PE ATE ACOSTA KAT"/>
    <s v="CB 1370-1371"/>
    <n v="0"/>
    <e v="#N/A"/>
    <n v="0"/>
    <e v="#N/A"/>
    <n v="1075361"/>
    <s v="OK"/>
    <s v="ok"/>
    <n v="1"/>
    <n v="36"/>
    <s v=" PAGO A NOMIN PE"/>
  </r>
  <r>
    <s v="6-44"/>
    <n v="-1129029"/>
    <s v="EGRESO"/>
    <s v="6-44-1129029EGRESO"/>
    <s v="6-44-1129029EGRESO2"/>
    <e v="#N/A"/>
    <s v="698-000006-44"/>
    <n v="698"/>
    <d v="2022-08-31T00:00:00"/>
    <n v="-1129029"/>
    <n v="7177"/>
    <s v=" PAGO A NOMIN RETAVISCA RODRIGU"/>
    <s v="CB 1370-1371"/>
    <n v="0"/>
    <e v="#N/A"/>
    <n v="0"/>
    <e v="#N/A"/>
    <n v="1129029"/>
    <s v="OK"/>
    <s v="ok"/>
    <n v="1"/>
    <n v="36"/>
    <s v=" PAGO A NOMIN RE"/>
  </r>
  <r>
    <s v="6-44"/>
    <n v="-1297003"/>
    <s v="EGRESO"/>
    <s v="6-44-1297003EGRESO"/>
    <s v="6-44-1297003EGRESO2"/>
    <e v="#N/A"/>
    <s v="698-000006-44"/>
    <n v="698"/>
    <d v="2022-08-31T00:00:00"/>
    <n v="-1297003"/>
    <n v="7177"/>
    <s v=" PAGO A NOMIN BAEZ ORTIZ CARLOS"/>
    <s v="CB 1370-1371"/>
    <n v="0"/>
    <e v="#N/A"/>
    <n v="0"/>
    <e v="#N/A"/>
    <n v="1297003"/>
    <s v="OK"/>
    <s v="ok"/>
    <n v="1"/>
    <n v="36"/>
    <s v=" PAGO A NOMIN BA"/>
  </r>
  <r>
    <s v="6-44"/>
    <n v="-1273881"/>
    <s v="EGRESO"/>
    <s v="6-44-1273881EGRESO"/>
    <s v="6-44-1273881EGRESO5"/>
    <e v="#N/A"/>
    <s v="698-000006-44"/>
    <n v="698"/>
    <d v="2022-08-31T00:00:00"/>
    <n v="-1273881"/>
    <n v="7177"/>
    <s v=" PAGO A NOMIN CUBIDES GONZALEZ"/>
    <s v="CB 1370-1371"/>
    <n v="0"/>
    <e v="#N/A"/>
    <n v="0"/>
    <e v="#N/A"/>
    <n v="1273881"/>
    <s v="OK"/>
    <s v="ok"/>
    <n v="1"/>
    <n v="36"/>
    <s v=" PAGO A NOMIN CU"/>
  </r>
  <r>
    <s v="6-44"/>
    <n v="-1997293"/>
    <s v="EGRESO"/>
    <s v="6-44-1997293EGRESO"/>
    <s v="6-44-1997293EGRESO1"/>
    <e v="#N/A"/>
    <s v="698-000006-44"/>
    <n v="698"/>
    <d v="2022-08-31T00:00:00"/>
    <n v="-1997293"/>
    <n v="7177"/>
    <s v=" PAGO A NOMIN SANTANA LAITON YU"/>
    <s v="CB 1370-1371"/>
    <n v="0"/>
    <e v="#N/A"/>
    <n v="0"/>
    <e v="#N/A"/>
    <n v="1997293"/>
    <s v="OK"/>
    <s v="ok"/>
    <n v="1"/>
    <n v="36"/>
    <s v=" PAGO A NOMIN SA"/>
  </r>
  <r>
    <s v="6-44"/>
    <n v="-1080963"/>
    <s v="EGRESO"/>
    <s v="6-44-1080963EGRESO"/>
    <s v="6-44-1080963EGRESO1"/>
    <e v="#N/A"/>
    <s v="698-000006-44"/>
    <n v="698"/>
    <d v="2022-08-31T00:00:00"/>
    <n v="-1080963"/>
    <n v="7177"/>
    <s v=" PAGO A NOMIN RAMIREZ QUIMBAYO"/>
    <s v="CB 1370-1371"/>
    <n v="0"/>
    <e v="#N/A"/>
    <n v="0"/>
    <e v="#N/A"/>
    <n v="1080963"/>
    <s v="OK"/>
    <s v="ok"/>
    <n v="1"/>
    <n v="36"/>
    <s v=" PAGO A NOMIN RA"/>
  </r>
  <r>
    <s v="6-44"/>
    <n v="-1129719"/>
    <s v="EGRESO"/>
    <s v="6-44-1129719EGRESO"/>
    <s v="6-44-1129719EGRESO1"/>
    <e v="#N/A"/>
    <s v="698-000006-44"/>
    <n v="698"/>
    <d v="2022-08-31T00:00:00"/>
    <n v="-1129719"/>
    <n v="7177"/>
    <s v=" PAGO A NOMIN SIERRA RINCON LIS"/>
    <s v="CB 1370-1371"/>
    <n v="0"/>
    <e v="#N/A"/>
    <n v="0"/>
    <e v="#N/A"/>
    <n v="1129719"/>
    <s v="OK"/>
    <s v="ok"/>
    <n v="1"/>
    <n v="36"/>
    <s v=" PAGO A NOMIN SI"/>
  </r>
  <r>
    <s v="6-44"/>
    <n v="-1144504"/>
    <s v="EGRESO"/>
    <s v="6-44-1144504EGRESO"/>
    <s v="6-44-1144504EGRESO14"/>
    <e v="#N/A"/>
    <s v="698-000006-44"/>
    <n v="698"/>
    <d v="2022-08-31T00:00:00"/>
    <n v="-1144504"/>
    <n v="7177"/>
    <s v=" PAGO A NOMIN FONTALVO DOMINGUE"/>
    <s v="CB 1370-1371"/>
    <n v="0"/>
    <e v="#N/A"/>
    <n v="0"/>
    <e v="#N/A"/>
    <n v="1144504"/>
    <s v="OK"/>
    <s v="ok"/>
    <n v="1"/>
    <n v="36"/>
    <s v=" PAGO A NOMIN FO"/>
  </r>
  <r>
    <s v="6-44"/>
    <n v="-1178048"/>
    <s v="EGRESO"/>
    <s v="6-44-1178048EGRESO"/>
    <s v="6-44-1178048EGRESO2"/>
    <e v="#N/A"/>
    <s v="698-000006-44"/>
    <n v="698"/>
    <d v="2022-08-31T00:00:00"/>
    <n v="-1178048"/>
    <n v="7177"/>
    <s v=" PAGO A NOMIN GRANADA BROCHERO"/>
    <s v="CB 1370-1371"/>
    <n v="0"/>
    <e v="#N/A"/>
    <n v="0"/>
    <e v="#N/A"/>
    <n v="1178048"/>
    <s v="OK"/>
    <s v="ok"/>
    <n v="1"/>
    <n v="36"/>
    <s v=" PAGO A NOMIN GR"/>
  </r>
  <r>
    <s v="6-44"/>
    <n v="-2129722"/>
    <s v="EGRESO"/>
    <s v="6-44-2129722EGRESO"/>
    <s v="6-44-2129722EGRESO1"/>
    <e v="#N/A"/>
    <s v="698-000006-44"/>
    <n v="698"/>
    <d v="2022-08-31T00:00:00"/>
    <n v="-2129722"/>
    <n v="7177"/>
    <s v=" PAGO A NOMIN MATEUS COMBITA ED"/>
    <s v="CB 1370-1371"/>
    <n v="0"/>
    <e v="#N/A"/>
    <n v="0"/>
    <e v="#N/A"/>
    <n v="2129722"/>
    <s v="OK"/>
    <s v="ok"/>
    <n v="1"/>
    <n v="36"/>
    <s v=" PAGO A NOMIN MA"/>
  </r>
  <r>
    <s v="6-44"/>
    <n v="-1090839"/>
    <s v="EGRESO"/>
    <s v="6-44-1090839EGRESO"/>
    <s v="6-44-1090839EGRESO4"/>
    <e v="#N/A"/>
    <s v="698-000006-44"/>
    <n v="698"/>
    <d v="2022-08-31T00:00:00"/>
    <n v="-1090839"/>
    <n v="7177"/>
    <s v=" PAGO A NOMIN CALA CASALLAS WIL"/>
    <s v="CB 1370-1371"/>
    <n v="0"/>
    <e v="#N/A"/>
    <n v="0"/>
    <e v="#N/A"/>
    <n v="1090839"/>
    <s v="OK"/>
    <s v="ok"/>
    <n v="1"/>
    <n v="36"/>
    <s v=" PAGO A NOMIN CA"/>
  </r>
  <r>
    <s v="6-44"/>
    <n v="-1150732"/>
    <s v="EGRESO"/>
    <s v="6-44-1150732EGRESO"/>
    <s v="6-44-1150732EGRESO1"/>
    <e v="#N/A"/>
    <s v="698-000006-44"/>
    <n v="698"/>
    <d v="2022-08-31T00:00:00"/>
    <n v="-1150732"/>
    <n v="7177"/>
    <s v=" PAGO A NOMIN CRUZ RODRIGUEZ WI"/>
    <s v="CB 1370-1371"/>
    <n v="0"/>
    <e v="#N/A"/>
    <n v="0"/>
    <e v="#N/A"/>
    <n v="1150732"/>
    <s v="OK"/>
    <s v="ok"/>
    <n v="1"/>
    <n v="36"/>
    <s v=" PAGO A NOMIN CR"/>
  </r>
  <r>
    <s v="6-44"/>
    <n v="-1238882"/>
    <s v="EGRESO"/>
    <s v="6-44-1238882EGRESO"/>
    <s v="6-44-1238882EGRESO1"/>
    <e v="#N/A"/>
    <s v="698-000006-44"/>
    <n v="698"/>
    <d v="2022-08-31T00:00:00"/>
    <n v="-1238882"/>
    <n v="7177"/>
    <s v=" PAGO A NOMIN CRUZ CASTILLO ALV"/>
    <s v="CB 1370-1371"/>
    <n v="0"/>
    <e v="#N/A"/>
    <n v="0"/>
    <e v="#N/A"/>
    <n v="1238882"/>
    <s v="OK"/>
    <s v="ok"/>
    <n v="1"/>
    <n v="36"/>
    <s v=" PAGO A NOMIN CR"/>
  </r>
  <r>
    <s v="6-44"/>
    <n v="-691448"/>
    <s v="EGRESO"/>
    <s v="6-44-691448EGRESO"/>
    <s v="6-44-691448EGRESO4"/>
    <e v="#N/A"/>
    <s v="698-000006-44"/>
    <n v="698"/>
    <d v="2022-08-31T00:00:00"/>
    <n v="-691448"/>
    <n v="7177"/>
    <s v=" PAGO A NOMIN CAMARGO VANEGAS D"/>
    <s v="CB 1370-1371"/>
    <n v="0"/>
    <e v="#N/A"/>
    <n v="0"/>
    <e v="#N/A"/>
    <n v="691448"/>
    <s v="OK"/>
    <s v="ok"/>
    <n v="1"/>
    <n v="36"/>
    <s v=" PAGO A NOMIN CA"/>
  </r>
  <r>
    <s v="6-44"/>
    <n v="-13040864"/>
    <s v="EGRESO"/>
    <s v="6-44-13040864EGRESO"/>
    <s v="6-44-13040864EGRESO1"/>
    <e v="#N/A"/>
    <s v="698-000006-44"/>
    <n v="698"/>
    <d v="2022-08-31T00:00:00"/>
    <n v="-13040864"/>
    <n v="7177"/>
    <s v=" PAGO A NOMIN HURTADO SANCHEZ Y"/>
    <s v="CB 1370-1371"/>
    <n v="0"/>
    <e v="#N/A"/>
    <n v="0"/>
    <e v="#N/A"/>
    <n v="13040864"/>
    <s v="OK"/>
    <s v="ok"/>
    <n v="1"/>
    <n v="36"/>
    <s v=" PAGO A NOMIN HU"/>
  </r>
  <r>
    <s v="6-44"/>
    <n v="-1904280"/>
    <s v="EGRESO"/>
    <s v="6-44-1904280EGRESO"/>
    <s v="6-44-1904280EGRESO1"/>
    <e v="#N/A"/>
    <s v="698-000006-44"/>
    <n v="698"/>
    <d v="2022-08-31T00:00:00"/>
    <n v="-1904280"/>
    <n v="7177"/>
    <s v=" PAGO A NOMIN DUCUARA DIAZ ALDI"/>
    <s v="CB 1370-1371"/>
    <n v="0"/>
    <e v="#N/A"/>
    <n v="0"/>
    <e v="#N/A"/>
    <n v="1904280"/>
    <s v="OK"/>
    <s v="ok"/>
    <n v="1"/>
    <n v="36"/>
    <s v=" PAGO A NOMIN DU"/>
  </r>
  <r>
    <s v="6-44"/>
    <n v="-2712924"/>
    <s v="EGRESO"/>
    <s v="6-44-2712924EGRESO"/>
    <s v="6-44-2712924EGRESO1"/>
    <e v="#N/A"/>
    <s v="698-000006-44"/>
    <n v="698"/>
    <d v="2022-08-31T00:00:00"/>
    <n v="-2712924"/>
    <n v="7177"/>
    <s v=" PAGO A NOMIN PULIDO NAVARRETE"/>
    <s v="CB 1370-1371"/>
    <n v="0"/>
    <e v="#N/A"/>
    <n v="0"/>
    <e v="#N/A"/>
    <n v="2712924"/>
    <s v="OK"/>
    <s v="ok"/>
    <n v="1"/>
    <n v="36"/>
    <s v=" PAGO A NOMIN PU"/>
  </r>
  <r>
    <s v="6-44"/>
    <n v="-1126777"/>
    <s v="EGRESO"/>
    <s v="6-44-1126777EGRESO"/>
    <s v="6-44-1126777EGRESO1"/>
    <e v="#N/A"/>
    <s v="698-000006-44"/>
    <n v="698"/>
    <d v="2022-08-31T00:00:00"/>
    <n v="-1126777"/>
    <n v="7177"/>
    <s v=" PAGO A NOMIN PARRA PARRA JOSE"/>
    <s v="CB 1370-1371"/>
    <n v="0"/>
    <e v="#N/A"/>
    <n v="0"/>
    <e v="#N/A"/>
    <n v="1126777"/>
    <s v="OK"/>
    <s v="ok"/>
    <n v="1"/>
    <n v="36"/>
    <s v=" PAGO A NOMIN PA"/>
  </r>
  <r>
    <s v="6-44"/>
    <n v="-1056266"/>
    <s v="EGRESO"/>
    <s v="6-44-1056266EGRESO"/>
    <s v="6-44-1056266EGRESO2"/>
    <e v="#N/A"/>
    <s v="698-000006-44"/>
    <n v="698"/>
    <d v="2022-08-31T00:00:00"/>
    <n v="-1056266"/>
    <n v="7177"/>
    <s v=" PAGO A NOMIN GOMEZ MOYANO JOSE"/>
    <s v="CB 1370-1371"/>
    <n v="0"/>
    <e v="#N/A"/>
    <n v="0"/>
    <e v="#N/A"/>
    <n v="1056266"/>
    <s v="OK"/>
    <s v="ok"/>
    <n v="1"/>
    <n v="36"/>
    <s v=" PAGO A NOMIN GO"/>
  </r>
  <r>
    <s v="6-44"/>
    <n v="-1348533"/>
    <s v="EGRESO"/>
    <s v="6-44-1348533EGRESO"/>
    <s v="6-44-1348533EGRESO1"/>
    <e v="#N/A"/>
    <s v="698-000006-44"/>
    <n v="698"/>
    <d v="2022-08-31T00:00:00"/>
    <n v="-1348533"/>
    <n v="7177"/>
    <s v=" PAGO A NOMIN QUINTANA CASTILLO"/>
    <s v="CB 1370-1371"/>
    <n v="0"/>
    <e v="#N/A"/>
    <n v="0"/>
    <e v="#N/A"/>
    <n v="1348533"/>
    <s v="OK"/>
    <s v="ok"/>
    <n v="1"/>
    <n v="36"/>
    <s v=" PAGO A NOMIN QU"/>
  </r>
  <r>
    <s v="6-44"/>
    <n v="-2047955"/>
    <s v="EGRESO"/>
    <s v="6-44-2047955EGRESO"/>
    <s v="6-44-2047955EGRESO1"/>
    <e v="#N/A"/>
    <s v="698-000006-44"/>
    <n v="698"/>
    <d v="2022-08-31T00:00:00"/>
    <n v="-2047955"/>
    <n v="7177"/>
    <s v=" PAGO A NOMIN GONZALEZ HOYOS WI"/>
    <s v="CB 1370-1371"/>
    <n v="0"/>
    <e v="#N/A"/>
    <n v="0"/>
    <e v="#N/A"/>
    <n v="2047955"/>
    <s v="OK"/>
    <s v="ok"/>
    <n v="1"/>
    <n v="36"/>
    <s v=" PAGO A NOMIN GO"/>
  </r>
  <r>
    <s v="6-44"/>
    <n v="-865254"/>
    <s v="EGRESO"/>
    <s v="6-44-865254EGRESO"/>
    <s v="6-44-865254EGRESO1"/>
    <e v="#N/A"/>
    <s v="698-000006-44"/>
    <n v="698"/>
    <d v="2022-08-31T00:00:00"/>
    <n v="-865254"/>
    <n v="7177"/>
    <s v=" PAGO A NOMIN BERNAL HERNANDEZ"/>
    <s v="CB 1370-1371"/>
    <n v="0"/>
    <e v="#N/A"/>
    <n v="0"/>
    <e v="#N/A"/>
    <n v="865254"/>
    <s v="OK"/>
    <s v="ok"/>
    <n v="1"/>
    <n v="36"/>
    <s v=" PAGO A NOMIN BE"/>
  </r>
  <r>
    <s v="6-44"/>
    <n v="-1063643"/>
    <s v="EGRESO"/>
    <s v="6-44-1063643EGRESO"/>
    <s v="6-44-1063643EGRESO1"/>
    <e v="#N/A"/>
    <s v="698-000006-44"/>
    <n v="698"/>
    <d v="2022-08-31T00:00:00"/>
    <n v="-1063643"/>
    <n v="7177"/>
    <s v=" PAGO A NOMIN GUZMAN PE ALOZA F"/>
    <s v="CB 1370-1371"/>
    <n v="0"/>
    <e v="#N/A"/>
    <n v="0"/>
    <e v="#N/A"/>
    <n v="1063643"/>
    <s v="OK"/>
    <s v="ok"/>
    <n v="1"/>
    <n v="36"/>
    <s v=" PAGO A NOMIN GU"/>
  </r>
  <r>
    <s v="6-44"/>
    <n v="-1082010"/>
    <s v="EGRESO"/>
    <s v="6-44-1082010EGRESO"/>
    <s v="6-44-1082010EGRESO1"/>
    <e v="#N/A"/>
    <s v="698-000006-44"/>
    <n v="698"/>
    <d v="2022-08-31T00:00:00"/>
    <n v="-1082010"/>
    <n v="7177"/>
    <s v=" PAGO A NOMIN LEON CARRE O LEID"/>
    <s v="CB 1370-1371"/>
    <n v="0"/>
    <e v="#N/A"/>
    <n v="0"/>
    <e v="#N/A"/>
    <n v="1082010"/>
    <s v="OK"/>
    <s v="ok"/>
    <n v="1"/>
    <n v="36"/>
    <s v=" PAGO A NOMIN LE"/>
  </r>
  <r>
    <s v="6-44"/>
    <n v="-1137378"/>
    <s v="EGRESO"/>
    <s v="6-44-1137378EGRESO"/>
    <s v="6-44-1137378EGRESO1"/>
    <e v="#N/A"/>
    <s v="698-000006-44"/>
    <n v="698"/>
    <d v="2022-08-31T00:00:00"/>
    <n v="-1137378"/>
    <n v="7177"/>
    <s v=" PAGO A NOMIN CASTELLANOS FUENT"/>
    <s v="CB 1370-1371"/>
    <n v="0"/>
    <e v="#N/A"/>
    <n v="0"/>
    <e v="#N/A"/>
    <n v="1137378"/>
    <s v="OK"/>
    <s v="ok"/>
    <n v="1"/>
    <n v="36"/>
    <s v=" PAGO A NOMIN CA"/>
  </r>
  <r>
    <s v="6-44"/>
    <n v="-1394630"/>
    <s v="EGRESO"/>
    <s v="6-44-1394630EGRESO"/>
    <s v="6-44-1394630EGRESO1"/>
    <e v="#N/A"/>
    <s v="698-000006-44"/>
    <n v="698"/>
    <d v="2022-08-31T00:00:00"/>
    <n v="-1394630"/>
    <n v="7177"/>
    <s v=" PAGO A NOMIN MARTINEZ PAYARES"/>
    <s v="CB 1370-1371"/>
    <n v="0"/>
    <e v="#N/A"/>
    <n v="0"/>
    <e v="#N/A"/>
    <n v="1394630"/>
    <s v="OK"/>
    <s v="ok"/>
    <n v="1"/>
    <n v="36"/>
    <s v=" PAGO A NOMIN MA"/>
  </r>
  <r>
    <s v="6-44"/>
    <n v="-1699376"/>
    <s v="EGRESO"/>
    <s v="6-44-1699376EGRESO"/>
    <s v="6-44-1699376EGRESO1"/>
    <e v="#N/A"/>
    <s v="698-000006-44"/>
    <n v="698"/>
    <d v="2022-08-31T00:00:00"/>
    <n v="-1699376"/>
    <n v="7177"/>
    <s v=" PAGO A NOMIN SUAREZ CHAPARRO R"/>
    <s v="CB 1370-1371"/>
    <n v="0"/>
    <e v="#N/A"/>
    <n v="0"/>
    <e v="#N/A"/>
    <n v="1699376"/>
    <s v="OK"/>
    <s v="ok"/>
    <n v="1"/>
    <n v="36"/>
    <s v=" PAGO A NOMIN SU"/>
  </r>
  <r>
    <s v="6-44"/>
    <n v="-1507932"/>
    <s v="EGRESO"/>
    <s v="6-44-1507932EGRESO"/>
    <s v="6-44-1507932EGRESO1"/>
    <e v="#N/A"/>
    <s v="698-000006-44"/>
    <n v="698"/>
    <d v="2022-08-31T00:00:00"/>
    <n v="-1507932"/>
    <n v="7177"/>
    <s v=" PAGO A NOMIN MERCHAN VASQUEZ L"/>
    <s v="CB 1370-1371"/>
    <n v="0"/>
    <e v="#N/A"/>
    <n v="0"/>
    <e v="#N/A"/>
    <n v="1507932"/>
    <s v="OK"/>
    <s v="ok"/>
    <n v="1"/>
    <n v="36"/>
    <s v=" PAGO A NOMIN ME"/>
  </r>
  <r>
    <s v="6-44"/>
    <n v="-1144504"/>
    <s v="EGRESO"/>
    <s v="6-44-1144504EGRESO"/>
    <s v="6-44-1144504EGRESO15"/>
    <e v="#N/A"/>
    <s v="698-000006-44"/>
    <n v="698"/>
    <d v="2022-08-31T00:00:00"/>
    <n v="-1144504"/>
    <n v="7177"/>
    <s v=" PAGO A NOMIN MONSALVE YATE CAR"/>
    <s v="CB 1370-1371"/>
    <n v="0"/>
    <e v="#N/A"/>
    <n v="0"/>
    <e v="#N/A"/>
    <n v="1144504"/>
    <s v="OK"/>
    <s v="ok"/>
    <n v="1"/>
    <n v="36"/>
    <s v=" PAGO A NOMIN MO"/>
  </r>
  <r>
    <s v="6-44"/>
    <n v="-1083027"/>
    <s v="EGRESO"/>
    <s v="6-44-1083027EGRESO"/>
    <s v="6-44-1083027EGRESO1"/>
    <e v="#N/A"/>
    <s v="698-000006-44"/>
    <n v="698"/>
    <d v="2022-08-31T00:00:00"/>
    <n v="-1083027"/>
    <n v="7177"/>
    <s v=" PAGO A NOMIN HERNANDEZ CAMARGO"/>
    <s v="CB 1370-1371"/>
    <n v="0"/>
    <e v="#N/A"/>
    <n v="0"/>
    <e v="#N/A"/>
    <n v="1083027"/>
    <s v="OK"/>
    <s v="ok"/>
    <n v="1"/>
    <n v="36"/>
    <s v=" PAGO A NOMIN HE"/>
  </r>
  <r>
    <s v="6-44"/>
    <n v="-1601289"/>
    <s v="EGRESO"/>
    <s v="6-44-1601289EGRESO"/>
    <s v="6-44-1601289EGRESO1"/>
    <e v="#N/A"/>
    <s v="698-000006-44"/>
    <n v="698"/>
    <d v="2022-08-31T00:00:00"/>
    <n v="-1601289"/>
    <n v="7177"/>
    <s v=" PAGO A NOMIN RUIZ YAZO CARLOS"/>
    <s v="CB 1370-1371"/>
    <n v="0"/>
    <e v="#N/A"/>
    <n v="0"/>
    <e v="#N/A"/>
    <n v="1601289"/>
    <s v="OK"/>
    <s v="ok"/>
    <n v="1"/>
    <n v="36"/>
    <s v=" PAGO A NOMIN RU"/>
  </r>
  <r>
    <s v="6-44"/>
    <n v="-1298346"/>
    <s v="EGRESO"/>
    <s v="6-44-1298346EGRESO"/>
    <s v="6-44-1298346EGRESO3"/>
    <e v="#N/A"/>
    <s v="698-000006-44"/>
    <n v="698"/>
    <d v="2022-08-31T00:00:00"/>
    <n v="-1298346"/>
    <n v="7177"/>
    <s v=" PAGO A NOMIN SOLER PRIETO VICT"/>
    <s v="CB 1370-1371"/>
    <n v="0"/>
    <e v="#N/A"/>
    <n v="0"/>
    <e v="#N/A"/>
    <n v="1298346"/>
    <s v="OK"/>
    <s v="ok"/>
    <n v="1"/>
    <n v="36"/>
    <s v=" PAGO A NOMIN SO"/>
  </r>
  <r>
    <s v="6-44"/>
    <n v="-1022388"/>
    <s v="EGRESO"/>
    <s v="6-44-1022388EGRESO"/>
    <s v="6-44-1022388EGRESO3"/>
    <e v="#N/A"/>
    <s v="698-000006-44"/>
    <n v="698"/>
    <d v="2022-08-31T00:00:00"/>
    <n v="-1022388"/>
    <n v="7177"/>
    <s v=" PAGO A NOMIN PEREZ CASTRILLON"/>
    <s v="CB 1370-1371"/>
    <n v="0"/>
    <e v="#N/A"/>
    <n v="0"/>
    <e v="#N/A"/>
    <n v="1022388"/>
    <s v="OK"/>
    <s v="ok"/>
    <n v="1"/>
    <n v="36"/>
    <s v=" PAGO A NOMIN PE"/>
  </r>
  <r>
    <s v="6-44"/>
    <n v="-1448297"/>
    <s v="EGRESO"/>
    <s v="6-44-1448297EGRESO"/>
    <s v="6-44-1448297EGRESO2"/>
    <e v="#N/A"/>
    <s v="698-000006-44"/>
    <n v="698"/>
    <d v="2022-08-31T00:00:00"/>
    <n v="-1448297"/>
    <n v="7177"/>
    <s v=" PAGO A NOMIN MORENO MORA RAFAE"/>
    <s v="CB 1370-1371"/>
    <n v="0"/>
    <e v="#N/A"/>
    <n v="0"/>
    <e v="#N/A"/>
    <n v="1448297"/>
    <s v="OK"/>
    <s v="ok"/>
    <n v="1"/>
    <n v="36"/>
    <s v=" PAGO A NOMIN MO"/>
  </r>
  <r>
    <s v="6-44"/>
    <n v="-1019161"/>
    <s v="EGRESO"/>
    <s v="6-44-1019161EGRESO"/>
    <s v="6-44-1019161EGRESO1"/>
    <e v="#N/A"/>
    <s v="698-000006-44"/>
    <n v="698"/>
    <d v="2022-08-31T00:00:00"/>
    <n v="-1019161"/>
    <n v="7177"/>
    <s v=" PAGO A NOMIN PINILLA BAUTISTA"/>
    <s v="CB 1370-1371"/>
    <n v="0"/>
    <e v="#N/A"/>
    <n v="0"/>
    <e v="#N/A"/>
    <n v="1019161"/>
    <s v="OK"/>
    <s v="ok"/>
    <n v="1"/>
    <n v="36"/>
    <s v=" PAGO A NOMIN PI"/>
  </r>
  <r>
    <s v="6-44"/>
    <n v="-601077"/>
    <s v="EGRESO"/>
    <s v="6-44-601077EGRESO"/>
    <s v="6-44-601077EGRESO1"/>
    <e v="#N/A"/>
    <s v="698-000006-44"/>
    <n v="698"/>
    <d v="2022-08-31T00:00:00"/>
    <n v="-601077"/>
    <n v="7177"/>
    <s v=" PAGO A NOMIN CARPETA LOPEZ OMA"/>
    <s v="CB 1370-1371"/>
    <n v="0"/>
    <e v="#N/A"/>
    <n v="0"/>
    <e v="#N/A"/>
    <n v="601077"/>
    <s v="OK"/>
    <s v="ok"/>
    <n v="1"/>
    <n v="36"/>
    <s v=" PAGO A NOMIN CA"/>
  </r>
  <r>
    <s v="6-44"/>
    <n v="-2108901"/>
    <s v="EGRESO"/>
    <s v="6-44-2108901EGRESO"/>
    <s v="6-44-2108901EGRESO2"/>
    <e v="#N/A"/>
    <s v="698-000006-44"/>
    <n v="698"/>
    <d v="2022-08-31T00:00:00"/>
    <n v="-2108901"/>
    <n v="7177"/>
    <s v=" PAGO A NOMIN ALFONSO BELTRAN G"/>
    <s v="CB 1370-1371"/>
    <n v="0"/>
    <e v="#N/A"/>
    <n v="0"/>
    <e v="#N/A"/>
    <n v="2108901"/>
    <s v="OK"/>
    <s v="ok"/>
    <n v="1"/>
    <n v="36"/>
    <s v=" PAGO A NOMIN AL"/>
  </r>
  <r>
    <s v="6-44"/>
    <n v="-1144504"/>
    <s v="EGRESO"/>
    <s v="6-44-1144504EGRESO"/>
    <s v="6-44-1144504EGRESO16"/>
    <e v="#N/A"/>
    <s v="698-000006-44"/>
    <n v="698"/>
    <d v="2022-08-31T00:00:00"/>
    <n v="-1144504"/>
    <n v="7177"/>
    <s v=" PAGO A NOMIN MARTINEZ HURTADO"/>
    <s v="CB 1370-1371"/>
    <n v="0"/>
    <e v="#N/A"/>
    <n v="0"/>
    <e v="#N/A"/>
    <n v="1144504"/>
    <s v="OK"/>
    <s v="ok"/>
    <n v="1"/>
    <n v="36"/>
    <s v=" PAGO A NOMIN MA"/>
  </r>
  <r>
    <s v="6-44"/>
    <n v="-1603355"/>
    <s v="EGRESO"/>
    <s v="6-44-1603355EGRESO"/>
    <s v="6-44-1603355EGRESO3"/>
    <e v="#N/A"/>
    <s v="698-000006-44"/>
    <n v="698"/>
    <d v="2022-08-31T00:00:00"/>
    <n v="-1603355"/>
    <n v="7177"/>
    <s v=" PAGO A NOMIN JULIO CONEO DAMIA"/>
    <s v="CB 1370-1371"/>
    <n v="0"/>
    <e v="#N/A"/>
    <n v="0"/>
    <e v="#N/A"/>
    <n v="1603355"/>
    <s v="OK"/>
    <s v="ok"/>
    <n v="1"/>
    <n v="36"/>
    <s v=" PAGO A NOMIN JU"/>
  </r>
  <r>
    <s v="6-44"/>
    <n v="-2085685"/>
    <s v="EGRESO"/>
    <s v="6-44-2085685EGRESO"/>
    <s v="6-44-2085685EGRESO1"/>
    <e v="#N/A"/>
    <s v="698-000006-44"/>
    <n v="698"/>
    <d v="2022-08-31T00:00:00"/>
    <n v="-2085685"/>
    <n v="7177"/>
    <s v=" PAGO A NOMIN MIRANDA FAJARDO H"/>
    <s v="CB 1370-1371"/>
    <n v="0"/>
    <e v="#N/A"/>
    <n v="0"/>
    <e v="#N/A"/>
    <n v="2085685"/>
    <s v="OK"/>
    <s v="ok"/>
    <n v="1"/>
    <n v="36"/>
    <s v=" PAGO A NOMIN MI"/>
  </r>
  <r>
    <s v="6-44"/>
    <n v="-2110836"/>
    <s v="EGRESO"/>
    <s v="6-44-2110836EGRESO"/>
    <s v="6-44-2110836EGRESO2"/>
    <e v="#N/A"/>
    <s v="698-000006-44"/>
    <n v="698"/>
    <d v="2022-08-31T00:00:00"/>
    <n v="-2110836"/>
    <n v="7177"/>
    <s v=" PAGO A NOMIN LOPEZ TORRES WILL"/>
    <s v="CB 1370-1371"/>
    <n v="0"/>
    <e v="#N/A"/>
    <n v="0"/>
    <e v="#N/A"/>
    <n v="2110836"/>
    <s v="OK"/>
    <s v="ok"/>
    <n v="1"/>
    <n v="36"/>
    <s v=" PAGO A NOMIN LO"/>
  </r>
  <r>
    <s v="6-44"/>
    <n v="-2027852"/>
    <s v="EGRESO"/>
    <s v="6-44-2027852EGRESO"/>
    <s v="6-44-2027852EGRESO1"/>
    <e v="#N/A"/>
    <s v="698-000006-44"/>
    <n v="698"/>
    <d v="2022-08-31T00:00:00"/>
    <n v="-2027852"/>
    <n v="7177"/>
    <s v=" PAGO A NOMIN RODRIGUEZ LEGUIZA"/>
    <s v="CB 1370-1371"/>
    <n v="0"/>
    <e v="#N/A"/>
    <n v="0"/>
    <e v="#N/A"/>
    <n v="2027852"/>
    <s v="OK"/>
    <s v="ok"/>
    <n v="1"/>
    <n v="36"/>
    <s v=" PAGO A NOMIN RO"/>
  </r>
  <r>
    <s v="6-44"/>
    <n v="-1129719"/>
    <s v="EGRESO"/>
    <s v="6-44-1129719EGRESO"/>
    <s v="6-44-1129719EGRESO2"/>
    <e v="#N/A"/>
    <s v="698-000006-44"/>
    <n v="698"/>
    <d v="2022-08-31T00:00:00"/>
    <n v="-1129719"/>
    <n v="7177"/>
    <s v=" PAGO A NOMIN NOPE BERNAL HECTO"/>
    <s v="CB 1370-1371"/>
    <n v="0"/>
    <e v="#N/A"/>
    <n v="0"/>
    <e v="#N/A"/>
    <n v="1129719"/>
    <s v="OK"/>
    <s v="ok"/>
    <n v="1"/>
    <n v="36"/>
    <s v=" PAGO A NOMIN NO"/>
  </r>
  <r>
    <s v="6-44"/>
    <n v="-1125114"/>
    <s v="EGRESO"/>
    <s v="6-44-1125114EGRESO"/>
    <s v="6-44-1125114EGRESO1"/>
    <e v="#N/A"/>
    <s v="698-000006-44"/>
    <n v="698"/>
    <d v="2022-08-31T00:00:00"/>
    <n v="-1125114"/>
    <n v="7177"/>
    <s v=" PAGO A NOMIN BARRERO  FREDY JO"/>
    <s v="CB 1370-1371"/>
    <n v="0"/>
    <e v="#N/A"/>
    <n v="0"/>
    <e v="#N/A"/>
    <n v="1125114"/>
    <s v="OK"/>
    <s v="ok"/>
    <n v="1"/>
    <n v="36"/>
    <s v=" PAGO A NOMIN BA"/>
  </r>
  <r>
    <s v="6-44"/>
    <n v="-1297003"/>
    <s v="EGRESO"/>
    <s v="6-44-1297003EGRESO"/>
    <s v="6-44-1297003EGRESO3"/>
    <e v="#N/A"/>
    <s v="698-000006-44"/>
    <n v="698"/>
    <d v="2022-08-31T00:00:00"/>
    <n v="-1297003"/>
    <n v="7177"/>
    <s v=" PAGO A NOMIN SILVESTRE LOAIZA"/>
    <s v="CB 1370-1371"/>
    <n v="0"/>
    <e v="#N/A"/>
    <n v="0"/>
    <e v="#N/A"/>
    <n v="1297003"/>
    <s v="OK"/>
    <s v="ok"/>
    <n v="1"/>
    <n v="36"/>
    <s v=" PAGO A NOMIN SI"/>
  </r>
  <r>
    <s v="6-44"/>
    <n v="-1390605"/>
    <s v="EGRESO"/>
    <s v="6-44-1390605EGRESO"/>
    <s v="6-44-1390605EGRESO1"/>
    <e v="#N/A"/>
    <s v="698-000006-44"/>
    <n v="698"/>
    <d v="2022-08-31T00:00:00"/>
    <n v="-1390605"/>
    <n v="7177"/>
    <s v=" PAGO A NOMIN TOBAR ZU IGA RUBE"/>
    <s v="CB 1370-1371"/>
    <n v="0"/>
    <e v="#N/A"/>
    <n v="0"/>
    <e v="#N/A"/>
    <n v="1390605"/>
    <s v="OK"/>
    <s v="ok"/>
    <n v="1"/>
    <n v="36"/>
    <s v=" PAGO A NOMIN TO"/>
  </r>
  <r>
    <s v="6-44"/>
    <n v="-2277055"/>
    <s v="EGRESO"/>
    <s v="6-44-2277055EGRESO"/>
    <s v="6-44-2277055EGRESO1"/>
    <e v="#N/A"/>
    <s v="698-000006-44"/>
    <n v="698"/>
    <d v="2022-08-31T00:00:00"/>
    <n v="-2277055"/>
    <n v="7177"/>
    <s v=" PAGO A NOMIN HUERFANO ALFARO J"/>
    <s v="CB 1370-1371"/>
    <n v="0"/>
    <e v="#N/A"/>
    <n v="0"/>
    <e v="#N/A"/>
    <n v="2277055"/>
    <s v="OK"/>
    <s v="ok"/>
    <n v="1"/>
    <n v="36"/>
    <s v=" PAGO A NOMIN HU"/>
  </r>
  <r>
    <s v="6-44"/>
    <n v="-1136694"/>
    <s v="EGRESO"/>
    <s v="6-44-1136694EGRESO"/>
    <s v="6-44-1136694EGRESO3"/>
    <e v="#N/A"/>
    <s v="698-000006-44"/>
    <n v="698"/>
    <d v="2022-08-31T00:00:00"/>
    <n v="-1136694"/>
    <n v="7177"/>
    <s v=" PAGO A NOMIN RODRIGUEZ MARTINE"/>
    <s v="CB 1370-1371"/>
    <n v="0"/>
    <e v="#N/A"/>
    <n v="0"/>
    <e v="#N/A"/>
    <n v="1136694"/>
    <s v="OK"/>
    <s v="ok"/>
    <n v="1"/>
    <n v="36"/>
    <s v=" PAGO A NOMIN RO"/>
  </r>
  <r>
    <s v="6-44"/>
    <n v="-1144504"/>
    <s v="EGRESO"/>
    <s v="6-44-1144504EGRESO"/>
    <s v="6-44-1144504EGRESO17"/>
    <e v="#N/A"/>
    <s v="698-000006-44"/>
    <n v="698"/>
    <d v="2022-08-31T00:00:00"/>
    <n v="-1144504"/>
    <n v="7177"/>
    <s v=" PAGO A NOMIN ROBAYO GOMEZ RODR"/>
    <s v="CB 1370-1371"/>
    <n v="0"/>
    <e v="#N/A"/>
    <n v="0"/>
    <e v="#N/A"/>
    <n v="1144504"/>
    <s v="OK"/>
    <s v="ok"/>
    <n v="1"/>
    <n v="36"/>
    <s v=" PAGO A NOMIN RO"/>
  </r>
  <r>
    <s v="6-44"/>
    <n v="-1401340"/>
    <s v="EGRESO"/>
    <s v="6-44-1401340EGRESO"/>
    <s v="6-44-1401340EGRESO1"/>
    <e v="#N/A"/>
    <s v="698-000006-44"/>
    <n v="698"/>
    <d v="2022-08-31T00:00:00"/>
    <n v="-1401340"/>
    <n v="7177"/>
    <s v=" PAGO A NOMIN TIQUE ALARCON HOL"/>
    <s v="CB 1370-1371"/>
    <n v="0"/>
    <e v="#N/A"/>
    <n v="0"/>
    <e v="#N/A"/>
    <n v="1401340"/>
    <s v="OK"/>
    <s v="ok"/>
    <n v="1"/>
    <n v="36"/>
    <s v=" PAGO A NOMIN TI"/>
  </r>
  <r>
    <s v="6-44"/>
    <n v="-2026349"/>
    <s v="EGRESO"/>
    <s v="6-44-2026349EGRESO"/>
    <s v="6-44-2026349EGRESO1"/>
    <e v="#N/A"/>
    <s v="698-000006-44"/>
    <n v="698"/>
    <d v="2022-08-31T00:00:00"/>
    <n v="-2026349"/>
    <n v="7177"/>
    <s v=" PAGO A NOMIN CUERVO RAMIREZ VI"/>
    <s v="CB 1370-1371"/>
    <n v="0"/>
    <e v="#N/A"/>
    <n v="0"/>
    <e v="#N/A"/>
    <n v="2026349"/>
    <s v="OK"/>
    <s v="ok"/>
    <n v="1"/>
    <n v="36"/>
    <s v=" PAGO A NOMIN CU"/>
  </r>
  <r>
    <s v="6-44"/>
    <n v="-1509439"/>
    <s v="EGRESO"/>
    <s v="6-44-1509439EGRESO"/>
    <s v="6-44-1509439EGRESO1"/>
    <e v="#N/A"/>
    <s v="698-000006-44"/>
    <n v="698"/>
    <d v="2022-08-31T00:00:00"/>
    <n v="-1509439"/>
    <n v="7177"/>
    <s v=" PAGO A NOMIN PALOMINO DIAZ CAR"/>
    <s v="CB 1370-1371"/>
    <n v="0"/>
    <e v="#N/A"/>
    <n v="0"/>
    <e v="#N/A"/>
    <n v="1509439"/>
    <s v="OK"/>
    <s v="ok"/>
    <n v="1"/>
    <n v="36"/>
    <s v=" PAGO A NOMIN PA"/>
  </r>
  <r>
    <s v="6-44"/>
    <n v="-3036000"/>
    <s v="EGRESO"/>
    <s v="6-44-3036000EGRESO"/>
    <s v="6-44-3036000EGRESO1"/>
    <e v="#N/A"/>
    <s v="698-000006-44"/>
    <n v="698"/>
    <d v="2022-08-31T00:00:00"/>
    <n v="-3036000"/>
    <n v="7177"/>
    <s v=" PAGO A NOMIN VERGARA SOLORZANO"/>
    <s v="CB 1370-1371"/>
    <n v="0"/>
    <e v="#N/A"/>
    <n v="0"/>
    <e v="#N/A"/>
    <n v="3036000"/>
    <s v="OK"/>
    <s v="ok"/>
    <n v="1"/>
    <n v="36"/>
    <s v=" PAGO A NOMIN VE"/>
  </r>
  <r>
    <s v="6-44"/>
    <n v="-1198172"/>
    <s v="EGRESO"/>
    <s v="6-44-1198172EGRESO"/>
    <s v="6-44-1198172EGRESO13"/>
    <e v="#N/A"/>
    <s v="698-000006-44"/>
    <n v="698"/>
    <d v="2022-08-31T00:00:00"/>
    <n v="-1198172"/>
    <n v="7177"/>
    <s v=" PAGO A NOMIN GUEVARA RINCON GL"/>
    <s v="CB 1370-1371"/>
    <n v="0"/>
    <e v="#N/A"/>
    <n v="0"/>
    <e v="#N/A"/>
    <n v="1198172"/>
    <s v="OK"/>
    <s v="ok"/>
    <n v="1"/>
    <n v="36"/>
    <s v=" PAGO A NOMIN GU"/>
  </r>
  <r>
    <s v="6-44"/>
    <n v="-1179765"/>
    <s v="EGRESO"/>
    <s v="6-44-1179765EGRESO"/>
    <s v="6-44-1179765EGRESO1"/>
    <e v="#N/A"/>
    <s v="698-000006-44"/>
    <n v="698"/>
    <d v="2022-08-31T00:00:00"/>
    <n v="-1179765"/>
    <n v="7177"/>
    <s v=" PAGO A NOMIN REINA CARVAJAL MI"/>
    <s v="CB 1370-1371"/>
    <n v="0"/>
    <e v="#N/A"/>
    <n v="0"/>
    <e v="#N/A"/>
    <n v="1179765"/>
    <s v="OK"/>
    <s v="ok"/>
    <n v="1"/>
    <n v="36"/>
    <s v=" PAGO A NOMIN RE"/>
  </r>
  <r>
    <s v="6-44"/>
    <n v="-1581889"/>
    <s v="EGRESO"/>
    <s v="6-44-1581889EGRESO"/>
    <s v="6-44-1581889EGRESO2"/>
    <e v="#N/A"/>
    <s v="698-000006-44"/>
    <n v="698"/>
    <d v="2022-08-31T00:00:00"/>
    <n v="-1581889"/>
    <n v="7177"/>
    <s v=" PAGO A NOMIN PEREZ ZAMBRANO DA"/>
    <s v="CB 1370-1371"/>
    <n v="0"/>
    <e v="#N/A"/>
    <n v="0"/>
    <e v="#N/A"/>
    <n v="1581889"/>
    <s v="OK"/>
    <s v="ok"/>
    <n v="1"/>
    <n v="36"/>
    <s v=" PAGO A NOMIN PE"/>
  </r>
  <r>
    <s v="6-44"/>
    <n v="-2564136"/>
    <s v="EGRESO"/>
    <s v="6-44-2564136EGRESO"/>
    <s v="6-44-2564136EGRESO1"/>
    <e v="#N/A"/>
    <s v="698-000006-44"/>
    <n v="698"/>
    <d v="2022-08-31T00:00:00"/>
    <n v="-2564136"/>
    <n v="7177"/>
    <s v=" PAGO A NOMIN TRIANA HERNANDEZ"/>
    <s v="CB 1370-1371"/>
    <n v="0"/>
    <e v="#N/A"/>
    <n v="0"/>
    <e v="#N/A"/>
    <n v="2564136"/>
    <s v="OK"/>
    <s v="ok"/>
    <n v="1"/>
    <n v="36"/>
    <s v=" PAGO A NOMIN TR"/>
  </r>
  <r>
    <s v="6-44"/>
    <n v="-1198172"/>
    <s v="EGRESO"/>
    <s v="6-44-1198172EGRESO"/>
    <s v="6-44-1198172EGRESO14"/>
    <e v="#N/A"/>
    <s v="698-000006-44"/>
    <n v="698"/>
    <d v="2022-08-31T00:00:00"/>
    <n v="-1198172"/>
    <n v="7177"/>
    <s v=" PAGO A NOMIN LANCHEROS OSPINA"/>
    <s v="CB 1370-1371"/>
    <n v="0"/>
    <e v="#N/A"/>
    <n v="0"/>
    <e v="#N/A"/>
    <n v="1198172"/>
    <s v="OK"/>
    <s v="ok"/>
    <n v="1"/>
    <n v="36"/>
    <s v=" PAGO A NOMIN LA"/>
  </r>
  <r>
    <s v="6-44"/>
    <n v="-1144504"/>
    <s v="EGRESO"/>
    <s v="6-44-1144504EGRESO"/>
    <s v="6-44-1144504EGRESO18"/>
    <e v="#N/A"/>
    <s v="698-000006-44"/>
    <n v="698"/>
    <d v="2022-08-31T00:00:00"/>
    <n v="-1144504"/>
    <n v="7177"/>
    <s v=" PAGO A NOMIN TIQUE CAPERA JOSE"/>
    <s v="CB 1370-1371"/>
    <n v="0"/>
    <e v="#N/A"/>
    <n v="0"/>
    <e v="#N/A"/>
    <n v="1144504"/>
    <s v="OK"/>
    <s v="ok"/>
    <n v="1"/>
    <n v="36"/>
    <s v=" PAGO A NOMIN TI"/>
  </r>
  <r>
    <s v="6-44"/>
    <n v="-1898115"/>
    <s v="EGRESO"/>
    <s v="6-44-1898115EGRESO"/>
    <s v="6-44-1898115EGRESO3"/>
    <e v="#N/A"/>
    <s v="698-000006-44"/>
    <n v="698"/>
    <d v="2022-08-31T00:00:00"/>
    <n v="-1898115"/>
    <n v="7177"/>
    <s v=" PAGO A NOMIN BARON LEAL JULIAN"/>
    <s v="CB 1370-1371"/>
    <n v="0"/>
    <e v="#N/A"/>
    <n v="0"/>
    <e v="#N/A"/>
    <n v="1898115"/>
    <s v="OK"/>
    <s v="ok"/>
    <n v="1"/>
    <n v="36"/>
    <s v=" PAGO A NOMIN BA"/>
  </r>
  <r>
    <s v="6-44"/>
    <n v="-2831177"/>
    <s v="EGRESO"/>
    <s v="6-44-2831177EGRESO"/>
    <s v="6-44-2831177EGRESO1"/>
    <e v="#N/A"/>
    <s v="698-000006-44"/>
    <n v="698"/>
    <d v="2022-08-31T00:00:00"/>
    <n v="-2831177"/>
    <n v="7177"/>
    <s v=" PAGO A NOMIN ARROYAVE VARGAS P"/>
    <s v="CB 1370-1371"/>
    <n v="0"/>
    <e v="#N/A"/>
    <n v="0"/>
    <e v="#N/A"/>
    <n v="2831177"/>
    <s v="OK"/>
    <s v="ok"/>
    <n v="1"/>
    <n v="36"/>
    <s v=" PAGO A NOMIN AR"/>
  </r>
  <r>
    <s v="6-44"/>
    <n v="-1994197"/>
    <s v="EGRESO"/>
    <s v="6-44-1994197EGRESO"/>
    <s v="6-44-1994197EGRESO1"/>
    <e v="#N/A"/>
    <s v="698-000006-44"/>
    <n v="698"/>
    <d v="2022-08-31T00:00:00"/>
    <n v="-1994197"/>
    <n v="7177"/>
    <s v=" PAGO A NOMIN ACU A ORDUZ ALVAR"/>
    <s v="CB 1370-1371"/>
    <n v="0"/>
    <e v="#N/A"/>
    <n v="0"/>
    <e v="#N/A"/>
    <n v="1994197"/>
    <s v="OK"/>
    <s v="ok"/>
    <n v="1"/>
    <n v="36"/>
    <s v=" PAGO A NOMIN AC"/>
  </r>
  <r>
    <s v="6-44"/>
    <n v="-23681000"/>
    <s v="EGRESO"/>
    <s v="6-44-23681000EGRESO"/>
    <s v="6-44-23681000EGRESO1"/>
    <e v="#N/A"/>
    <s v="698-000006-44"/>
    <n v="698"/>
    <d v="2022-08-31T00:00:00"/>
    <n v="-23681000"/>
    <n v="7177"/>
    <s v=" PAGO A NOMIN CARDENAS RUBIO LU"/>
    <s v="CB 1370-1371"/>
    <n v="0"/>
    <e v="#N/A"/>
    <n v="0"/>
    <e v="#N/A"/>
    <n v="23681000"/>
    <s v="OK"/>
    <s v="ok"/>
    <n v="1"/>
    <n v="36"/>
    <s v=" PAGO A NOMIN CA"/>
  </r>
  <r>
    <s v="6-44"/>
    <n v="-1081655"/>
    <s v="EGRESO"/>
    <s v="6-44-1081655EGRESO"/>
    <s v="6-44-1081655EGRESO1"/>
    <e v="#N/A"/>
    <s v="698-000006-44"/>
    <n v="698"/>
    <d v="2022-08-31T00:00:00"/>
    <n v="-1081655"/>
    <n v="7177"/>
    <s v=" PAGO A NOMIN BENAVIDES ALEGRIA"/>
    <s v="CB 1370-1371"/>
    <n v="0"/>
    <e v="#N/A"/>
    <n v="0"/>
    <e v="#N/A"/>
    <n v="1081655"/>
    <s v="OK"/>
    <s v="ok"/>
    <n v="1"/>
    <n v="36"/>
    <s v=" PAGO A NOMIN BE"/>
  </r>
  <r>
    <s v="6-44"/>
    <n v="-453202"/>
    <s v="EGRESO"/>
    <s v="6-44-453202EGRESO"/>
    <s v="6-44-453202EGRESO1"/>
    <e v="#N/A"/>
    <s v="698-000006-44"/>
    <n v="698"/>
    <d v="2022-08-31T00:00:00"/>
    <n v="-453202"/>
    <n v="7177"/>
    <s v=" PAGO A NOMIN CIGUABITA  JOHNT"/>
    <s v="CB 1370-1371"/>
    <n v="0"/>
    <e v="#N/A"/>
    <n v="0"/>
    <e v="#N/A"/>
    <n v="453202"/>
    <s v="OK"/>
    <s v="ok"/>
    <n v="1"/>
    <n v="36"/>
    <s v=" PAGO A NOMIN CI"/>
  </r>
  <r>
    <s v="6-44"/>
    <n v="-890577"/>
    <s v="EGRESO"/>
    <s v="6-44-890577EGRESO"/>
    <s v="6-44-890577EGRESO1"/>
    <e v="#N/A"/>
    <s v="698-000006-44"/>
    <n v="698"/>
    <d v="2022-08-31T00:00:00"/>
    <n v="-890577"/>
    <n v="7177"/>
    <s v=" PAGO A NOMIN GUTIERREZ  LUISA"/>
    <s v="CB 1370-1371"/>
    <n v="0"/>
    <e v="#N/A"/>
    <n v="0"/>
    <e v="#N/A"/>
    <n v="890577"/>
    <s v="OK"/>
    <s v="ok"/>
    <n v="1"/>
    <n v="36"/>
    <s v=" PAGO A NOMIN GU"/>
  </r>
  <r>
    <s v="6-44"/>
    <n v="-1013649"/>
    <s v="EGRESO"/>
    <s v="6-44-1013649EGRESO"/>
    <s v="6-44-1013649EGRESO1"/>
    <e v="#N/A"/>
    <s v="698-000006-44"/>
    <n v="698"/>
    <d v="2022-08-31T00:00:00"/>
    <n v="-1013649"/>
    <n v="7177"/>
    <s v=" PAGO A NOMIN MU OZ DUARTE ANDR"/>
    <s v="CB 1370-1371"/>
    <n v="0"/>
    <e v="#N/A"/>
    <n v="0"/>
    <e v="#N/A"/>
    <n v="1013649"/>
    <s v="OK"/>
    <s v="ok"/>
    <n v="1"/>
    <n v="36"/>
    <s v=" PAGO A NOMIN MU"/>
  </r>
  <r>
    <s v="6-44"/>
    <n v="-1155224"/>
    <s v="EGRESO"/>
    <s v="6-44-1155224EGRESO"/>
    <s v="6-44-1155224EGRESO1"/>
    <e v="#N/A"/>
    <s v="698-000006-44"/>
    <n v="698"/>
    <d v="2022-08-31T00:00:00"/>
    <n v="-1155224"/>
    <n v="7177"/>
    <s v=" PAGO A NOMIN NI O AREVALO YEFE"/>
    <s v="CB 1370-1371"/>
    <n v="0"/>
    <e v="#N/A"/>
    <n v="0"/>
    <e v="#N/A"/>
    <n v="1155224"/>
    <s v="OK"/>
    <s v="ok"/>
    <n v="1"/>
    <n v="36"/>
    <s v=" PAGO A NOMIN NI"/>
  </r>
  <r>
    <s v="6-44"/>
    <n v="-1233055"/>
    <s v="EGRESO"/>
    <s v="6-44-1233055EGRESO"/>
    <s v="6-44-1233055EGRESO4"/>
    <e v="#N/A"/>
    <s v="698-000006-44"/>
    <n v="698"/>
    <d v="2022-08-31T00:00:00"/>
    <n v="-1233055"/>
    <n v="7177"/>
    <s v=" PAGO A NOMIN RAMOS HOYOS OSCAR"/>
    <s v="CB 1370-1371"/>
    <n v="0"/>
    <e v="#N/A"/>
    <n v="0"/>
    <e v="#N/A"/>
    <n v="1233055"/>
    <s v="OK"/>
    <s v="ok"/>
    <n v="1"/>
    <n v="36"/>
    <s v=" PAGO A NOMIN RA"/>
  </r>
  <r>
    <s v="6-44"/>
    <n v="-1671972"/>
    <s v="EGRESO"/>
    <s v="6-44-1671972EGRESO"/>
    <s v="6-44-1671972EGRESO1"/>
    <e v="#N/A"/>
    <s v="698-000006-44"/>
    <n v="698"/>
    <d v="2022-08-31T00:00:00"/>
    <n v="-1671972"/>
    <n v="7177"/>
    <s v=" PAGO A NOMIN RUBIANO FARFAN MI"/>
    <s v="CB 1370-1371"/>
    <n v="0"/>
    <e v="#N/A"/>
    <n v="0"/>
    <e v="#N/A"/>
    <n v="1671972"/>
    <s v="OK"/>
    <s v="ok"/>
    <n v="1"/>
    <n v="36"/>
    <s v=" PAGO A NOMIN RU"/>
  </r>
  <r>
    <s v="6-44"/>
    <n v="-1898115"/>
    <s v="EGRESO"/>
    <s v="6-44-1898115EGRESO"/>
    <s v="6-44-1898115EGRESO4"/>
    <e v="#N/A"/>
    <s v="698-000006-44"/>
    <n v="698"/>
    <d v="2022-08-31T00:00:00"/>
    <n v="-1898115"/>
    <n v="7177"/>
    <s v=" PAGO A NOMIN CAICEDO BARRIGA J"/>
    <s v="CB 1370-1371"/>
    <n v="0"/>
    <e v="#N/A"/>
    <n v="0"/>
    <e v="#N/A"/>
    <n v="1898115"/>
    <s v="OK"/>
    <s v="ok"/>
    <n v="1"/>
    <n v="36"/>
    <s v=" PAGO A NOMIN CA"/>
  </r>
  <r>
    <s v="6-44"/>
    <n v="-14655740"/>
    <s v="EGRESO"/>
    <s v="6-44-14655740EGRESO"/>
    <s v="6-44-14655740EGRESO1"/>
    <e v="#N/A"/>
    <s v="698-000006-44"/>
    <n v="698"/>
    <d v="2022-08-31T00:00:00"/>
    <n v="-14655740"/>
    <n v="7177"/>
    <s v=" PAGO A NOMIN LAMILLA MU OZ MAR"/>
    <s v="CB 1370-1371"/>
    <n v="0"/>
    <e v="#N/A"/>
    <n v="0"/>
    <e v="#N/A"/>
    <n v="14655740"/>
    <s v="OK"/>
    <s v="ok"/>
    <n v="1"/>
    <n v="36"/>
    <s v=" PAGO A NOMIN LA"/>
  </r>
  <r>
    <s v="6-44"/>
    <n v="-1423737"/>
    <s v="EGRESO"/>
    <s v="6-44-1423737EGRESO"/>
    <s v="6-44-1423737EGRESO2"/>
    <e v="#N/A"/>
    <s v="698-000006-44"/>
    <n v="698"/>
    <d v="2022-08-31T00:00:00"/>
    <n v="-1423737"/>
    <n v="7177"/>
    <s v=" PAGO A NOMIN MENA MENA ANGEL S"/>
    <s v="CB 1370-1371"/>
    <n v="0"/>
    <e v="#N/A"/>
    <n v="0"/>
    <e v="#N/A"/>
    <n v="1423737"/>
    <s v="OK"/>
    <s v="ok"/>
    <n v="1"/>
    <n v="36"/>
    <s v=" PAGO A NOMIN ME"/>
  </r>
  <r>
    <s v="6-44"/>
    <n v="-3764215"/>
    <s v="EGRESO"/>
    <s v="6-44-3764215EGRESO"/>
    <s v="6-44-3764215EGRESO1"/>
    <e v="#N/A"/>
    <s v="698-000006-44"/>
    <n v="698"/>
    <d v="2022-08-31T00:00:00"/>
    <n v="-3764215"/>
    <n v="7177"/>
    <s v=" PAGO A NOMIN ALDANA ROA HAIDER"/>
    <s v="CB 1370-1371"/>
    <n v="0"/>
    <e v="#N/A"/>
    <n v="0"/>
    <e v="#N/A"/>
    <n v="3764215"/>
    <s v="OK"/>
    <s v="ok"/>
    <n v="1"/>
    <n v="36"/>
    <s v=" PAGO A NOMIN AL"/>
  </r>
  <r>
    <s v="6-44"/>
    <n v="-1187284"/>
    <s v="EGRESO"/>
    <s v="6-44-1187284EGRESO"/>
    <s v="6-44-1187284EGRESO1"/>
    <e v="#N/A"/>
    <s v="698-000006-44"/>
    <n v="698"/>
    <d v="2022-08-31T00:00:00"/>
    <n v="-1187284"/>
    <n v="7177"/>
    <s v=" PAGO A NOMIN LARA RUEDA NORMA"/>
    <s v="CB 1370-1371"/>
    <n v="0"/>
    <e v="#N/A"/>
    <n v="0"/>
    <e v="#N/A"/>
    <n v="1187284"/>
    <s v="OK"/>
    <s v="ok"/>
    <n v="1"/>
    <n v="36"/>
    <s v=" PAGO A NOMIN LA"/>
  </r>
  <r>
    <s v="6-44"/>
    <n v="-2027852"/>
    <s v="EGRESO"/>
    <s v="6-44-2027852EGRESO"/>
    <s v="6-44-2027852EGRESO2"/>
    <e v="#N/A"/>
    <s v="698-000006-44"/>
    <n v="698"/>
    <d v="2022-08-31T00:00:00"/>
    <n v="-2027852"/>
    <n v="7177"/>
    <s v=" PAGO A NOMIN BERRUECOS LARA AN"/>
    <s v="CB 1370-1371"/>
    <n v="0"/>
    <e v="#N/A"/>
    <n v="0"/>
    <e v="#N/A"/>
    <n v="2027852"/>
    <s v="OK"/>
    <s v="ok"/>
    <n v="1"/>
    <n v="36"/>
    <s v=" PAGO A NOMIN BE"/>
  </r>
  <r>
    <s v="6-44"/>
    <n v="-1079681"/>
    <s v="EGRESO"/>
    <s v="6-44-1079681EGRESO"/>
    <s v="6-44-1079681EGRESO1"/>
    <e v="#N/A"/>
    <s v="698-000006-44"/>
    <n v="698"/>
    <d v="2022-08-31T00:00:00"/>
    <n v="-1079681"/>
    <n v="7177"/>
    <s v=" PAGO A NOMIN HURTADO SILVA LEU"/>
    <s v="CB 1370-1371"/>
    <n v="0"/>
    <e v="#N/A"/>
    <n v="0"/>
    <e v="#N/A"/>
    <n v="1079681"/>
    <s v="OK"/>
    <s v="ok"/>
    <n v="1"/>
    <n v="36"/>
    <s v=" PAGO A NOMIN HU"/>
  </r>
  <r>
    <s v="6-44"/>
    <n v="-1193718"/>
    <s v="EGRESO"/>
    <s v="6-44-1193718EGRESO"/>
    <s v="6-44-1193718EGRESO1"/>
    <e v="#N/A"/>
    <s v="698-000006-44"/>
    <n v="698"/>
    <d v="2022-08-31T00:00:00"/>
    <n v="-1193718"/>
    <n v="7177"/>
    <s v=" PAGO A NOMIN TIQUE TIQUE MARIA"/>
    <s v="CB 1370-1371"/>
    <n v="0"/>
    <e v="#N/A"/>
    <n v="0"/>
    <e v="#N/A"/>
    <n v="1193718"/>
    <s v="OK"/>
    <s v="ok"/>
    <n v="1"/>
    <n v="36"/>
    <s v=" PAGO A NOMIN TI"/>
  </r>
  <r>
    <s v="6-44"/>
    <n v="-1952193"/>
    <s v="EGRESO"/>
    <s v="6-44-1952193EGRESO"/>
    <s v="6-44-1952193EGRESO2"/>
    <e v="#N/A"/>
    <s v="698-000006-44"/>
    <n v="698"/>
    <d v="2022-08-31T00:00:00"/>
    <n v="-1952193"/>
    <n v="7177"/>
    <s v=" PAGO A NOMIN GUTIERREZ CRUZ MA"/>
    <s v="CB 1370-1371"/>
    <n v="0"/>
    <e v="#N/A"/>
    <n v="0"/>
    <e v="#N/A"/>
    <n v="1952193"/>
    <s v="OK"/>
    <s v="ok"/>
    <n v="1"/>
    <n v="36"/>
    <s v=" PAGO A NOMIN GU"/>
  </r>
  <r>
    <s v="6-44"/>
    <n v="-1258421"/>
    <s v="EGRESO"/>
    <s v="6-44-1258421EGRESO"/>
    <s v="6-44-1258421EGRESO1"/>
    <e v="#N/A"/>
    <s v="698-000006-44"/>
    <n v="698"/>
    <d v="2022-08-31T00:00:00"/>
    <n v="-1258421"/>
    <n v="7177"/>
    <s v=" PAGO A NOMIN VELANDIA CORCHUEL"/>
    <s v="CB 1370-1371"/>
    <n v="0"/>
    <e v="#N/A"/>
    <n v="0"/>
    <e v="#N/A"/>
    <n v="1258421"/>
    <s v="OK"/>
    <s v="ok"/>
    <n v="1"/>
    <n v="36"/>
    <s v=" PAGO A NOMIN VE"/>
  </r>
  <r>
    <s v="6-44"/>
    <n v="-1603355"/>
    <s v="EGRESO"/>
    <s v="6-44-1603355EGRESO"/>
    <s v="6-44-1603355EGRESO4"/>
    <e v="#N/A"/>
    <s v="698-000006-44"/>
    <n v="698"/>
    <d v="2022-08-31T00:00:00"/>
    <n v="-1603355"/>
    <n v="7177"/>
    <s v=" PAGO A NOMIN POLOCHE CONDE ALE"/>
    <s v="CB 1370-1371"/>
    <n v="0"/>
    <e v="#N/A"/>
    <n v="0"/>
    <e v="#N/A"/>
    <n v="1603355"/>
    <s v="OK"/>
    <s v="ok"/>
    <n v="1"/>
    <n v="36"/>
    <s v=" PAGO A NOMIN PO"/>
  </r>
  <r>
    <s v="6-44"/>
    <n v="-1272540"/>
    <s v="EGRESO"/>
    <s v="6-44-1272540EGRESO"/>
    <s v="6-44-1272540EGRESO1"/>
    <e v="#N/A"/>
    <s v="698-000006-44"/>
    <n v="698"/>
    <d v="2022-08-31T00:00:00"/>
    <n v="-1272540"/>
    <n v="7177"/>
    <s v=" PAGO A NOMIN PATI O BOJACA MIG"/>
    <s v="CB 1370-1371"/>
    <n v="0"/>
    <e v="#N/A"/>
    <n v="0"/>
    <e v="#N/A"/>
    <n v="1272540"/>
    <s v="OK"/>
    <s v="ok"/>
    <n v="1"/>
    <n v="36"/>
    <s v=" PAGO A NOMIN PA"/>
  </r>
  <r>
    <s v="6-44"/>
    <n v="-755339"/>
    <s v="EGRESO"/>
    <s v="6-44-755339EGRESO"/>
    <s v="6-44-755339EGRESO1"/>
    <e v="#N/A"/>
    <s v="698-000006-44"/>
    <n v="698"/>
    <d v="2022-08-31T00:00:00"/>
    <n v="-755339"/>
    <n v="7177"/>
    <s v=" PAGO A NOMIN ROLON OVIEDO ELKI"/>
    <s v="CB 1370-1371"/>
    <n v="0"/>
    <e v="#N/A"/>
    <n v="0"/>
    <e v="#N/A"/>
    <n v="755339"/>
    <s v="OK"/>
    <s v="ok"/>
    <n v="1"/>
    <n v="36"/>
    <s v=" PAGO A NOMIN RO"/>
  </r>
  <r>
    <s v="6-44"/>
    <n v="-1150447"/>
    <s v="EGRESO"/>
    <s v="6-44-1150447EGRESO"/>
    <s v="6-44-1150447EGRESO1"/>
    <e v="#N/A"/>
    <s v="698-000006-44"/>
    <n v="698"/>
    <d v="2022-08-31T00:00:00"/>
    <n v="-1150447"/>
    <n v="7177"/>
    <s v=" PAGO A NOMIN MIRANDA FAJARDO D"/>
    <s v="CB 1370-1371"/>
    <n v="0"/>
    <e v="#N/A"/>
    <n v="0"/>
    <e v="#N/A"/>
    <n v="1150447"/>
    <s v="OK"/>
    <s v="ok"/>
    <n v="1"/>
    <n v="36"/>
    <s v=" PAGO A NOMIN MI"/>
  </r>
  <r>
    <s v="6-44"/>
    <n v="-1830520"/>
    <s v="EGRESO"/>
    <s v="6-44-1830520EGRESO"/>
    <s v="6-44-1830520EGRESO1"/>
    <e v="#N/A"/>
    <s v="698-000006-44"/>
    <n v="698"/>
    <d v="2022-08-31T00:00:00"/>
    <n v="-1830520"/>
    <n v="7177"/>
    <s v=" PAGO A NOMIN VASQUEZ BAQUERO J"/>
    <s v="CB 1370-1371"/>
    <n v="0"/>
    <e v="#N/A"/>
    <n v="0"/>
    <e v="#N/A"/>
    <n v="1830520"/>
    <s v="OK"/>
    <s v="ok"/>
    <n v="1"/>
    <n v="36"/>
    <s v=" PAGO A NOMIN VA"/>
  </r>
  <r>
    <s v="6-44"/>
    <n v="-2293446"/>
    <s v="EGRESO"/>
    <s v="6-44-2293446EGRESO"/>
    <s v="6-44-2293446EGRESO1"/>
    <e v="#N/A"/>
    <s v="698-000006-44"/>
    <n v="698"/>
    <d v="2022-08-31T00:00:00"/>
    <n v="-2293446"/>
    <n v="7177"/>
    <s v=" PAGO A NOMIN GUZMAN CALDERON J"/>
    <s v="CB 1370-1371"/>
    <n v="0"/>
    <e v="#N/A"/>
    <n v="0"/>
    <e v="#N/A"/>
    <n v="2293446"/>
    <s v="OK"/>
    <s v="ok"/>
    <n v="1"/>
    <n v="36"/>
    <s v=" PAGO A NOMIN GU"/>
  </r>
  <r>
    <s v="6-44"/>
    <n v="-1163599"/>
    <s v="EGRESO"/>
    <s v="6-44-1163599EGRESO"/>
    <s v="6-44-1163599EGRESO1"/>
    <e v="#N/A"/>
    <s v="698-000006-44"/>
    <n v="698"/>
    <d v="2022-08-31T00:00:00"/>
    <n v="-1163599"/>
    <n v="7177"/>
    <s v=" PAGO A NOMIN IGUARAN REYNOSO A"/>
    <s v="CB 1370-1371"/>
    <n v="0"/>
    <e v="#N/A"/>
    <n v="0"/>
    <e v="#N/A"/>
    <n v="1163599"/>
    <s v="OK"/>
    <s v="ok"/>
    <n v="1"/>
    <n v="36"/>
    <s v=" PAGO A NOMIN IG"/>
  </r>
  <r>
    <s v="6-44"/>
    <n v="-1849590"/>
    <s v="EGRESO"/>
    <s v="6-44-1849590EGRESO"/>
    <s v="6-44-1849590EGRESO1"/>
    <e v="#N/A"/>
    <s v="698-000006-44"/>
    <n v="698"/>
    <d v="2022-08-31T00:00:00"/>
    <n v="-1849590"/>
    <n v="7177"/>
    <s v=" PAGO A NOMIN TIQUE NOMESQUI JO"/>
    <s v="CB 1370-1371"/>
    <n v="0"/>
    <e v="#N/A"/>
    <n v="0"/>
    <e v="#N/A"/>
    <n v="1849590"/>
    <s v="OK"/>
    <s v="ok"/>
    <n v="1"/>
    <n v="36"/>
    <s v=" PAGO A NOMIN TI"/>
  </r>
  <r>
    <s v="6-44"/>
    <n v="-2348885"/>
    <s v="EGRESO"/>
    <s v="6-44-2348885EGRESO"/>
    <s v="6-44-2348885EGRESO1"/>
    <e v="#N/A"/>
    <s v="698-000006-44"/>
    <n v="698"/>
    <d v="2022-08-31T00:00:00"/>
    <n v="-2348885"/>
    <n v="7177"/>
    <s v=" PAGO A NOMIN FLOREZ RODRIGUEZ"/>
    <s v="CB 1370-1371"/>
    <n v="0"/>
    <e v="#N/A"/>
    <n v="0"/>
    <e v="#N/A"/>
    <n v="2348885"/>
    <s v="OK"/>
    <s v="ok"/>
    <n v="1"/>
    <n v="36"/>
    <s v=" PAGO A NOMIN FL"/>
  </r>
  <r>
    <s v="6-44"/>
    <n v="-1448297"/>
    <s v="EGRESO"/>
    <s v="6-44-1448297EGRESO"/>
    <s v="6-44-1448297EGRESO3"/>
    <e v="#N/A"/>
    <s v="698-000006-44"/>
    <n v="698"/>
    <d v="2022-08-31T00:00:00"/>
    <n v="-1448297"/>
    <n v="7177"/>
    <s v=" PAGO A NOMIN MORALES BA O FERN"/>
    <s v="CB 1370-1371"/>
    <n v="0"/>
    <e v="#N/A"/>
    <n v="0"/>
    <e v="#N/A"/>
    <n v="1448297"/>
    <s v="OK"/>
    <s v="ok"/>
    <n v="1"/>
    <n v="36"/>
    <s v=" PAGO A NOMIN MO"/>
  </r>
  <r>
    <s v="6-44"/>
    <n v="-1108280"/>
    <s v="EGRESO"/>
    <s v="6-44-1108280EGRESO"/>
    <s v="6-44-1108280EGRESO2"/>
    <e v="#N/A"/>
    <s v="698-000006-44"/>
    <n v="698"/>
    <d v="2022-08-31T00:00:00"/>
    <n v="-1108280"/>
    <n v="7177"/>
    <s v=" PAGO A NOMIN GRATEROL DUARTE P"/>
    <s v="CB 1370-1371"/>
    <n v="0"/>
    <e v="#N/A"/>
    <n v="0"/>
    <e v="#N/A"/>
    <n v="1108280"/>
    <s v="OK"/>
    <s v="ok"/>
    <n v="1"/>
    <n v="36"/>
    <s v=" PAGO A NOMIN GR"/>
  </r>
  <r>
    <s v="6-44"/>
    <n v="-1233055"/>
    <s v="EGRESO"/>
    <s v="6-44-1233055EGRESO"/>
    <s v="6-44-1233055EGRESO5"/>
    <e v="#N/A"/>
    <s v="698-000006-44"/>
    <n v="698"/>
    <d v="2022-08-31T00:00:00"/>
    <n v="-1233055"/>
    <n v="7177"/>
    <s v=" PAGO A NOMIN ESCOBAR MONTENEGR"/>
    <s v="CB 1370-1371"/>
    <n v="0"/>
    <e v="#N/A"/>
    <n v="0"/>
    <e v="#N/A"/>
    <n v="1233055"/>
    <s v="OK"/>
    <s v="ok"/>
    <n v="1"/>
    <n v="36"/>
    <s v=" PAGO A NOMIN ES"/>
  </r>
  <r>
    <s v="6-44"/>
    <n v="-1198172"/>
    <s v="EGRESO"/>
    <s v="6-44-1198172EGRESO"/>
    <s v="6-44-1198172EGRESO15"/>
    <e v="#N/A"/>
    <s v="698-000006-44"/>
    <n v="698"/>
    <d v="2022-08-31T00:00:00"/>
    <n v="-1198172"/>
    <n v="7177"/>
    <s v=" PAGO A NOMIN GOMEZ LOBO JUAN M"/>
    <s v="CB 1370-1371"/>
    <n v="0"/>
    <e v="#N/A"/>
    <n v="0"/>
    <e v="#N/A"/>
    <n v="1198172"/>
    <s v="OK"/>
    <s v="ok"/>
    <n v="1"/>
    <n v="36"/>
    <s v=" PAGO A NOMIN GO"/>
  </r>
  <r>
    <s v="6-44"/>
    <n v="-1198172"/>
    <s v="EGRESO"/>
    <s v="6-44-1198172EGRESO"/>
    <s v="6-44-1198172EGRESO16"/>
    <e v="#N/A"/>
    <s v="698-000006-44"/>
    <n v="698"/>
    <d v="2022-08-31T00:00:00"/>
    <n v="-1198172"/>
    <n v="7177"/>
    <s v=" PAGO A NOMIN MORALES PALOMAR V"/>
    <s v="CB 1370-1371"/>
    <n v="0"/>
    <e v="#N/A"/>
    <n v="0"/>
    <e v="#N/A"/>
    <n v="1198172"/>
    <s v="OK"/>
    <s v="ok"/>
    <n v="1"/>
    <n v="36"/>
    <s v=" PAGO A NOMIN MO"/>
  </r>
  <r>
    <s v="6-44"/>
    <n v="-1075361"/>
    <s v="EGRESO"/>
    <s v="6-44-1075361EGRESO"/>
    <s v="6-44-1075361EGRESO2"/>
    <e v="#N/A"/>
    <s v="698-000006-44"/>
    <n v="698"/>
    <d v="2022-08-31T00:00:00"/>
    <n v="-1075361"/>
    <n v="7177"/>
    <s v=" PAGO A NOMIN ROJAS CAPERA CARL"/>
    <s v="CB 1370-1371"/>
    <n v="0"/>
    <e v="#N/A"/>
    <n v="0"/>
    <e v="#N/A"/>
    <n v="1075361"/>
    <s v="OK"/>
    <s v="ok"/>
    <n v="1"/>
    <n v="36"/>
    <s v=" PAGO A NOMIN RO"/>
  </r>
  <r>
    <s v="6-44"/>
    <n v="-1107997"/>
    <s v="EGRESO"/>
    <s v="6-44-1107997EGRESO"/>
    <s v="6-44-1107997EGRESO1"/>
    <e v="#N/A"/>
    <s v="698-000006-44"/>
    <n v="698"/>
    <d v="2022-08-31T00:00:00"/>
    <n v="-1107997"/>
    <n v="7177"/>
    <s v=" PAGO A NOMIN MERCHAN LEAL EDUA"/>
    <s v="CB 1370-1371"/>
    <n v="0"/>
    <e v="#N/A"/>
    <n v="0"/>
    <e v="#N/A"/>
    <n v="1107997"/>
    <s v="OK"/>
    <s v="ok"/>
    <n v="1"/>
    <n v="36"/>
    <s v=" PAGO A NOMIN ME"/>
  </r>
  <r>
    <s v="6-44"/>
    <n v="-750000"/>
    <s v="EGRESO"/>
    <s v="6-44-750000EGRESO"/>
    <s v="6-44-750000EGRESO1"/>
    <e v="#N/A"/>
    <s v="698-000006-44"/>
    <n v="698"/>
    <d v="2022-08-31T00:00:00"/>
    <n v="-750000"/>
    <n v="7177"/>
    <s v=" PAGO A NOMIN ARIAS HERRERA DAV"/>
    <s v="CB 1370-1371"/>
    <n v="0"/>
    <e v="#N/A"/>
    <n v="0"/>
    <e v="#N/A"/>
    <n v="750000"/>
    <s v="OK"/>
    <s v="ok"/>
    <n v="1"/>
    <n v="36"/>
    <s v=" PAGO A NOMIN AR"/>
  </r>
  <r>
    <s v="6-44"/>
    <n v="-1090839"/>
    <s v="EGRESO"/>
    <s v="6-44-1090839EGRESO"/>
    <s v="6-44-1090839EGRESO5"/>
    <e v="#N/A"/>
    <s v="698-000006-44"/>
    <n v="698"/>
    <d v="2022-08-31T00:00:00"/>
    <n v="-1090839"/>
    <n v="7177"/>
    <s v=" PAGO A NOMIN LOZANO ROJAS JUAN"/>
    <s v="CB 1370-1371"/>
    <n v="0"/>
    <e v="#N/A"/>
    <n v="0"/>
    <e v="#N/A"/>
    <n v="1090839"/>
    <s v="OK"/>
    <s v="ok"/>
    <n v="1"/>
    <n v="36"/>
    <s v=" PAGO A NOMIN LO"/>
  </r>
  <r>
    <s v="6-44"/>
    <n v="-2283025"/>
    <s v="EGRESO"/>
    <s v="6-44-2283025EGRESO"/>
    <s v="6-44-2283025EGRESO3"/>
    <e v="#N/A"/>
    <s v="698-000006-44"/>
    <n v="698"/>
    <d v="2022-08-31T00:00:00"/>
    <n v="-2283025"/>
    <n v="7177"/>
    <s v=" PAGO A NOMIN MARENTES MARENTES"/>
    <s v="CB 1370-1371"/>
    <n v="0"/>
    <e v="#N/A"/>
    <n v="0"/>
    <e v="#N/A"/>
    <n v="2283025"/>
    <s v="OK"/>
    <s v="ok"/>
    <n v="1"/>
    <n v="36"/>
    <s v=" PAGO A NOMIN MA"/>
  </r>
  <r>
    <s v="6-44"/>
    <n v="-1198172"/>
    <s v="EGRESO"/>
    <s v="6-44-1198172EGRESO"/>
    <s v="6-44-1198172EGRESO17"/>
    <e v="#N/A"/>
    <s v="698-000006-44"/>
    <n v="698"/>
    <d v="2022-08-31T00:00:00"/>
    <n v="-1198172"/>
    <n v="7177"/>
    <s v=" PAGO A NOMIN GALINDO RINCON SI"/>
    <s v="CB 1370-1371"/>
    <n v="0"/>
    <e v="#N/A"/>
    <n v="0"/>
    <e v="#N/A"/>
    <n v="1198172"/>
    <s v="OK"/>
    <s v="ok"/>
    <n v="1"/>
    <n v="36"/>
    <s v=" PAGO A NOMIN GA"/>
  </r>
  <r>
    <s v="6-44"/>
    <n v="-1306598"/>
    <s v="EGRESO"/>
    <s v="6-44-1306598EGRESO"/>
    <s v="6-44-1306598EGRESO1"/>
    <e v="#N/A"/>
    <s v="698-000006-44"/>
    <n v="698"/>
    <d v="2022-08-31T00:00:00"/>
    <n v="-1306598"/>
    <n v="7177"/>
    <s v=" PAGO A NOMIN BARRAGAN JARAMILL"/>
    <s v="CB 1370-1371"/>
    <n v="0"/>
    <e v="#N/A"/>
    <n v="0"/>
    <e v="#N/A"/>
    <n v="1306598"/>
    <s v="OK"/>
    <s v="ok"/>
    <n v="1"/>
    <n v="36"/>
    <s v=" PAGO A NOMIN BA"/>
  </r>
  <r>
    <s v="6-44"/>
    <n v="-1472760"/>
    <s v="EGRESO"/>
    <s v="6-44-1472760EGRESO"/>
    <s v="6-44-1472760EGRESO3"/>
    <e v="#N/A"/>
    <s v="698-000006-44"/>
    <n v="698"/>
    <d v="2022-08-31T00:00:00"/>
    <n v="-1472760"/>
    <n v="7177"/>
    <s v=" PAGO A NOMIN ARDILA LINDADO JO"/>
    <s v="CB 1370-1371"/>
    <n v="0"/>
    <e v="#N/A"/>
    <n v="0"/>
    <e v="#N/A"/>
    <n v="1472760"/>
    <s v="OK"/>
    <s v="ok"/>
    <n v="1"/>
    <n v="36"/>
    <s v=" PAGO A NOMIN AR"/>
  </r>
  <r>
    <s v="6-44"/>
    <n v="-1040515"/>
    <s v="EGRESO"/>
    <s v="6-44-1040515EGRESO"/>
    <s v="6-44-1040515EGRESO1"/>
    <e v="#N/A"/>
    <s v="698-000006-44"/>
    <n v="698"/>
    <d v="2022-08-31T00:00:00"/>
    <n v="-1040515"/>
    <n v="7177"/>
    <s v=" PAGO A NOMIN ZAPATA APARICIO O"/>
    <s v="CB 1370-1371"/>
    <n v="0"/>
    <e v="#N/A"/>
    <n v="0"/>
    <e v="#N/A"/>
    <n v="1040515"/>
    <s v="OK"/>
    <s v="ok"/>
    <n v="1"/>
    <n v="36"/>
    <s v=" PAGO A NOMIN ZA"/>
  </r>
  <r>
    <s v="6-44"/>
    <n v="-1090839"/>
    <s v="EGRESO"/>
    <s v="6-44-1090839EGRESO"/>
    <s v="6-44-1090839EGRESO6"/>
    <e v="#N/A"/>
    <s v="698-000006-44"/>
    <n v="698"/>
    <d v="2022-08-31T00:00:00"/>
    <n v="-1090839"/>
    <n v="7177"/>
    <s v=" PAGO A NOMIN MARIN RUBIO OLGA"/>
    <s v="CB 1370-1371"/>
    <n v="0"/>
    <e v="#N/A"/>
    <n v="0"/>
    <e v="#N/A"/>
    <n v="1090839"/>
    <s v="OK"/>
    <s v="ok"/>
    <n v="1"/>
    <n v="36"/>
    <s v=" PAGO A NOMIN MA"/>
  </r>
  <r>
    <s v="6-44"/>
    <n v="-1080961"/>
    <s v="EGRESO"/>
    <s v="6-44-1080961EGRESO"/>
    <s v="6-44-1080961EGRESO2"/>
    <e v="#N/A"/>
    <s v="698-000006-44"/>
    <n v="698"/>
    <d v="2022-08-31T00:00:00"/>
    <n v="-1080961"/>
    <n v="7177"/>
    <s v=" PAGO A NOMIN URUE A ACOSTA DEY"/>
    <s v="CB 1370-1371"/>
    <n v="0"/>
    <e v="#N/A"/>
    <n v="0"/>
    <e v="#N/A"/>
    <n v="1080961"/>
    <s v="OK"/>
    <s v="ok"/>
    <n v="1"/>
    <n v="36"/>
    <s v=" PAGO A NOMIN UR"/>
  </r>
  <r>
    <s v="6-44"/>
    <n v="-1198172"/>
    <s v="EGRESO"/>
    <s v="6-44-1198172EGRESO"/>
    <s v="6-44-1198172EGRESO18"/>
    <e v="#N/A"/>
    <s v="698-000006-44"/>
    <n v="698"/>
    <d v="2022-08-31T00:00:00"/>
    <n v="-1198172"/>
    <n v="7177"/>
    <s v=" PAGO A NOMIN POVEDA MURCIA YIL"/>
    <s v="CB 1370-1371"/>
    <n v="0"/>
    <e v="#N/A"/>
    <n v="0"/>
    <e v="#N/A"/>
    <n v="1198172"/>
    <s v="OK"/>
    <s v="ok"/>
    <n v="1"/>
    <n v="36"/>
    <s v=" PAGO A NOMIN PO"/>
  </r>
  <r>
    <s v="6-44"/>
    <n v="-2283025"/>
    <s v="EGRESO"/>
    <s v="6-44-2283025EGRESO"/>
    <s v="6-44-2283025EGRESO4"/>
    <e v="#N/A"/>
    <s v="698-000006-44"/>
    <n v="698"/>
    <d v="2022-08-31T00:00:00"/>
    <n v="-2283025"/>
    <n v="7177"/>
    <s v=" PAGO A NOMIN PASSO TOVAR LUIS"/>
    <s v="CB 1370-1371"/>
    <n v="0"/>
    <e v="#N/A"/>
    <n v="0"/>
    <e v="#N/A"/>
    <n v="2283025"/>
    <s v="OK"/>
    <s v="ok"/>
    <n v="1"/>
    <n v="36"/>
    <s v=" PAGO A NOMIN PA"/>
  </r>
  <r>
    <s v="6-44"/>
    <n v="-3488614"/>
    <s v="EGRESO"/>
    <s v="6-44-3488614EGRESO"/>
    <s v="6-44-3488614EGRESO1"/>
    <e v="#N/A"/>
    <s v="698-000006-44"/>
    <n v="698"/>
    <d v="2022-08-31T00:00:00"/>
    <n v="-3488614"/>
    <n v="7177"/>
    <s v=" PAGO A NOMIN VERANO RUIZ EDGAR"/>
    <s v="CB 1370-1371"/>
    <n v="0"/>
    <e v="#N/A"/>
    <n v="0"/>
    <e v="#N/A"/>
    <n v="3488614"/>
    <s v="OK"/>
    <s v="ok"/>
    <n v="1"/>
    <n v="36"/>
    <s v=" PAGO A NOMIN VE"/>
  </r>
  <r>
    <s v="6-44"/>
    <n v="-1898115"/>
    <s v="EGRESO"/>
    <s v="6-44-1898115EGRESO"/>
    <s v="6-44-1898115EGRESO5"/>
    <e v="#N/A"/>
    <s v="698-000006-44"/>
    <n v="698"/>
    <d v="2022-08-31T00:00:00"/>
    <n v="-1898115"/>
    <n v="7177"/>
    <s v=" PAGO A NOMIN LATORRE MOQUE JOR"/>
    <s v="CB 1370-1371"/>
    <n v="0"/>
    <e v="#N/A"/>
    <n v="0"/>
    <e v="#N/A"/>
    <n v="1898115"/>
    <s v="OK"/>
    <s v="ok"/>
    <n v="1"/>
    <n v="36"/>
    <s v=" PAGO A NOMIN LA"/>
  </r>
  <r>
    <s v="6-44"/>
    <n v="-2126120"/>
    <s v="EGRESO"/>
    <s v="6-44-2126120EGRESO"/>
    <s v="6-44-2126120EGRESO1"/>
    <e v="#N/A"/>
    <s v="698-000006-44"/>
    <n v="698"/>
    <d v="2022-08-31T00:00:00"/>
    <n v="-2126120"/>
    <n v="7177"/>
    <s v=" PAGO A NOMIN CORDOBA MOSQUERA"/>
    <s v="CB 1370-1371"/>
    <n v="0"/>
    <e v="#N/A"/>
    <n v="0"/>
    <e v="#N/A"/>
    <n v="2126120"/>
    <s v="OK"/>
    <s v="ok"/>
    <n v="1"/>
    <n v="36"/>
    <s v=" PAGO A NOMIN CO"/>
  </r>
  <r>
    <s v="6-44"/>
    <n v="-1037172"/>
    <s v="EGRESO"/>
    <s v="6-44-1037172EGRESO"/>
    <s v="6-44-1037172EGRESO5"/>
    <e v="#N/A"/>
    <s v="698-000006-44"/>
    <n v="698"/>
    <d v="2022-08-31T00:00:00"/>
    <n v="-1037172"/>
    <n v="7177"/>
    <s v=" PAGO A NOMIN CALDERON GUEVARA"/>
    <s v="CB 1370-1371"/>
    <n v="0"/>
    <e v="#N/A"/>
    <n v="0"/>
    <e v="#N/A"/>
    <n v="1037172"/>
    <s v="OK"/>
    <s v="ok"/>
    <n v="1"/>
    <n v="36"/>
    <s v=" PAGO A NOMIN CA"/>
  </r>
  <r>
    <s v="6-44"/>
    <n v="-1971466"/>
    <s v="EGRESO"/>
    <s v="6-44-1971466EGRESO"/>
    <s v="6-44-1971466EGRESO1"/>
    <e v="#N/A"/>
    <s v="698-000006-44"/>
    <n v="698"/>
    <d v="2022-08-31T00:00:00"/>
    <n v="-1971466"/>
    <n v="7177"/>
    <s v=" PAGO A NOMIN BELTRAN CALDERON"/>
    <s v="CB 1370-1371"/>
    <n v="0"/>
    <e v="#N/A"/>
    <n v="0"/>
    <e v="#N/A"/>
    <n v="1971466"/>
    <s v="OK"/>
    <s v="ok"/>
    <n v="1"/>
    <n v="36"/>
    <s v=" PAGO A NOMIN BE"/>
  </r>
  <r>
    <s v="6-44"/>
    <n v="-705915"/>
    <s v="EGRESO"/>
    <s v="6-44-705915EGRESO"/>
    <s v="6-44-705915EGRESO1"/>
    <e v="#N/A"/>
    <s v="698-000006-44"/>
    <n v="698"/>
    <d v="2022-08-31T00:00:00"/>
    <n v="-705915"/>
    <n v="7177"/>
    <s v=" PAGO A NOMIN ALFONSO DELGADO J"/>
    <s v="CB 1370-1371"/>
    <n v="0"/>
    <e v="#N/A"/>
    <n v="0"/>
    <e v="#N/A"/>
    <n v="705915"/>
    <s v="OK"/>
    <s v="ok"/>
    <n v="1"/>
    <n v="36"/>
    <s v=" PAGO A NOMIN AL"/>
  </r>
  <r>
    <s v="6-44"/>
    <n v="-1006216"/>
    <s v="EGRESO"/>
    <s v="6-44-1006216EGRESO"/>
    <s v="6-44-1006216EGRESO1"/>
    <e v="#N/A"/>
    <s v="698-000006-44"/>
    <n v="698"/>
    <d v="2022-08-31T00:00:00"/>
    <n v="-1006216"/>
    <n v="7177"/>
    <s v=" PAGO A NOMIN GONZALEZ CARDOZO"/>
    <s v="CB 1370-1371"/>
    <n v="0"/>
    <e v="#N/A"/>
    <n v="0"/>
    <e v="#N/A"/>
    <n v="1006216"/>
    <s v="OK"/>
    <s v="ok"/>
    <n v="1"/>
    <n v="36"/>
    <s v=" PAGO A NOMIN GO"/>
  </r>
  <r>
    <s v="6-44"/>
    <n v="-1142438"/>
    <s v="EGRESO"/>
    <s v="6-44-1142438EGRESO"/>
    <s v="6-44-1142438EGRESO1"/>
    <e v="#N/A"/>
    <s v="698-000006-44"/>
    <n v="698"/>
    <d v="2022-08-31T00:00:00"/>
    <n v="-1142438"/>
    <n v="7177"/>
    <s v=" PAGO A NOMIN CIRO CIRO FRANCIS"/>
    <s v="CB 1370-1371"/>
    <n v="0"/>
    <e v="#N/A"/>
    <n v="0"/>
    <e v="#N/A"/>
    <n v="1142438"/>
    <s v="OK"/>
    <s v="ok"/>
    <n v="1"/>
    <n v="36"/>
    <s v=" PAGO A NOMIN CI"/>
  </r>
  <r>
    <s v="6-44"/>
    <n v="-1178574"/>
    <s v="EGRESO"/>
    <s v="6-44-1178574EGRESO"/>
    <s v="6-44-1178574EGRESO1"/>
    <e v="#N/A"/>
    <s v="698-000006-44"/>
    <n v="698"/>
    <d v="2022-08-31T00:00:00"/>
    <n v="-1178574"/>
    <n v="7177"/>
    <s v=" PAGO A NOMIN SIERRA PANCHE EDW"/>
    <s v="CB 1370-1371"/>
    <n v="0"/>
    <e v="#N/A"/>
    <n v="0"/>
    <e v="#N/A"/>
    <n v="1178574"/>
    <s v="OK"/>
    <s v="ok"/>
    <n v="1"/>
    <n v="36"/>
    <s v=" PAGO A NOMIN SI"/>
  </r>
  <r>
    <s v="6-44"/>
    <n v="-1258421"/>
    <s v="EGRESO"/>
    <s v="6-44-1258421EGRESO"/>
    <s v="6-44-1258421EGRESO2"/>
    <e v="#N/A"/>
    <s v="698-000006-44"/>
    <n v="698"/>
    <d v="2022-08-31T00:00:00"/>
    <n v="-1258421"/>
    <n v="7177"/>
    <s v=" PAGO A NOMIN RUIZ GUEVARA JORG"/>
    <s v="CB 1370-1371"/>
    <n v="0"/>
    <e v="#N/A"/>
    <n v="0"/>
    <e v="#N/A"/>
    <n v="1258421"/>
    <s v="OK"/>
    <s v="ok"/>
    <n v="1"/>
    <n v="36"/>
    <s v=" PAGO A NOMIN RU"/>
  </r>
  <r>
    <s v="6-44"/>
    <n v="-1422299"/>
    <s v="EGRESO"/>
    <s v="6-44-1422299EGRESO"/>
    <s v="6-44-1422299EGRESO1"/>
    <e v="#N/A"/>
    <s v="698-000006-44"/>
    <n v="698"/>
    <d v="2022-08-31T00:00:00"/>
    <n v="-1422299"/>
    <n v="7177"/>
    <s v=" PAGO A NOMIN GIL CAICEDO NILSO"/>
    <s v="CB 1370-1371"/>
    <n v="0"/>
    <e v="#N/A"/>
    <n v="0"/>
    <e v="#N/A"/>
    <n v="1422299"/>
    <s v="OK"/>
    <s v="ok"/>
    <n v="1"/>
    <n v="36"/>
    <s v=" PAGO A NOMIN GI"/>
  </r>
  <r>
    <s v="6-44"/>
    <n v="-1377764"/>
    <s v="EGRESO"/>
    <s v="6-44-1377764EGRESO"/>
    <s v="6-44-1377764EGRESO1"/>
    <e v="#N/A"/>
    <s v="698-000006-44"/>
    <n v="698"/>
    <d v="2022-08-31T00:00:00"/>
    <n v="-1377764"/>
    <n v="7177"/>
    <s v=" PAGO A NOMIN SEGURA BETANCOURT"/>
    <s v="CB 1370-1371"/>
    <n v="0"/>
    <e v="#N/A"/>
    <n v="0"/>
    <e v="#N/A"/>
    <n v="1377764"/>
    <s v="OK"/>
    <s v="ok"/>
    <n v="1"/>
    <n v="36"/>
    <s v=" PAGO A NOMIN SE"/>
  </r>
  <r>
    <s v="6-44"/>
    <n v="-2016079"/>
    <s v="EGRESO"/>
    <s v="6-44-2016079EGRESO"/>
    <s v="6-44-2016079EGRESO1"/>
    <e v="#N/A"/>
    <s v="698-000006-44"/>
    <n v="698"/>
    <d v="2022-08-31T00:00:00"/>
    <n v="-2016079"/>
    <n v="7177"/>
    <s v=" PAGO A NOMIN DORIA SANTANA EVE"/>
    <s v="CB 1370-1371"/>
    <n v="0"/>
    <e v="#N/A"/>
    <n v="0"/>
    <e v="#N/A"/>
    <n v="2016079"/>
    <s v="OK"/>
    <s v="ok"/>
    <n v="1"/>
    <n v="36"/>
    <s v=" PAGO A NOMIN DO"/>
  </r>
  <r>
    <s v="6-44"/>
    <n v="-2309128"/>
    <s v="EGRESO"/>
    <s v="6-44-2309128EGRESO"/>
    <s v="6-44-2309128EGRESO1"/>
    <e v="#N/A"/>
    <s v="698-000006-44"/>
    <n v="698"/>
    <d v="2022-08-31T00:00:00"/>
    <n v="-2309128"/>
    <n v="7177"/>
    <s v=" PAGO A NOMIN TORREGLOZA REUTO"/>
    <s v="CB 1370-1371"/>
    <n v="0"/>
    <e v="#N/A"/>
    <n v="0"/>
    <e v="#N/A"/>
    <n v="2309128"/>
    <s v="OK"/>
    <s v="ok"/>
    <n v="1"/>
    <n v="36"/>
    <s v=" PAGO A NOMIN TO"/>
  </r>
  <r>
    <s v="6-44"/>
    <n v="-1676695"/>
    <s v="EGRESO"/>
    <s v="6-44-1676695EGRESO"/>
    <s v="6-44-1676695EGRESO2"/>
    <e v="#N/A"/>
    <s v="698-000006-44"/>
    <n v="698"/>
    <d v="2022-08-31T00:00:00"/>
    <n v="-1676695"/>
    <n v="7177"/>
    <s v=" PAGO A NOMIN PINZON GONZALEZ J"/>
    <s v="CB 1370-1371"/>
    <n v="0"/>
    <e v="#N/A"/>
    <n v="0"/>
    <e v="#N/A"/>
    <n v="1676695"/>
    <s v="OK"/>
    <s v="ok"/>
    <n v="1"/>
    <n v="36"/>
    <s v=" PAGO A NOMIN PI"/>
  </r>
  <r>
    <s v="6-44"/>
    <n v="-1198172"/>
    <s v="EGRESO"/>
    <s v="6-44-1198172EGRESO"/>
    <s v="6-44-1198172EGRESO19"/>
    <e v="#N/A"/>
    <s v="698-000006-44"/>
    <n v="698"/>
    <d v="2022-08-31T00:00:00"/>
    <n v="-1198172"/>
    <n v="7177"/>
    <s v=" PAGO A NOMIN CORREA VASQUEZ RO"/>
    <s v="CB 1370-1371"/>
    <n v="0"/>
    <e v="#N/A"/>
    <n v="0"/>
    <e v="#N/A"/>
    <n v="1198172"/>
    <s v="OK"/>
    <s v="ok"/>
    <n v="1"/>
    <n v="36"/>
    <s v=" PAGO A NOMIN CO"/>
  </r>
  <r>
    <s v="6-44"/>
    <n v="-919523"/>
    <s v="EGRESO"/>
    <s v="6-44-919523EGRESO"/>
    <s v="6-44-919523EGRESO1"/>
    <e v="#N/A"/>
    <s v="698-000006-44"/>
    <n v="698"/>
    <d v="2022-08-31T00:00:00"/>
    <n v="-919523"/>
    <n v="7177"/>
    <s v=" PAGO A NOMIN PERALTA GUTIERREZ"/>
    <s v="CB 1370-1371"/>
    <n v="0"/>
    <e v="#N/A"/>
    <n v="0"/>
    <e v="#N/A"/>
    <n v="919523"/>
    <s v="OK"/>
    <s v="ok"/>
    <n v="1"/>
    <n v="36"/>
    <s v=" PAGO A NOMIN PE"/>
  </r>
  <r>
    <s v="6-44"/>
    <n v="-1109934"/>
    <s v="EGRESO"/>
    <s v="6-44-1109934EGRESO"/>
    <s v="6-44-1109934EGRESO1"/>
    <e v="#N/A"/>
    <s v="698-000006-44"/>
    <n v="698"/>
    <d v="2022-08-31T00:00:00"/>
    <n v="-1109934"/>
    <n v="7177"/>
    <s v=" PAGO A NOMIN SANTOS REINA BLAN"/>
    <s v="CB 1370-1371"/>
    <n v="0"/>
    <e v="#N/A"/>
    <n v="0"/>
    <e v="#N/A"/>
    <n v="1109934"/>
    <s v="OK"/>
    <s v="ok"/>
    <n v="1"/>
    <n v="36"/>
    <s v=" PAGO A NOMIN SA"/>
  </r>
  <r>
    <s v="6-44"/>
    <n v="-1302132"/>
    <s v="EGRESO"/>
    <s v="6-44-1302132EGRESO"/>
    <s v="6-44-1302132EGRESO2"/>
    <e v="#N/A"/>
    <s v="698-000006-44"/>
    <n v="698"/>
    <d v="2022-08-31T00:00:00"/>
    <n v="-1302132"/>
    <n v="7177"/>
    <s v=" PAGO A NOMIN LOPEZ BETANCUR KE"/>
    <s v="CB 1370-1371"/>
    <n v="0"/>
    <e v="#N/A"/>
    <n v="0"/>
    <e v="#N/A"/>
    <n v="1302132"/>
    <s v="OK"/>
    <s v="ok"/>
    <n v="1"/>
    <n v="36"/>
    <s v=" PAGO A NOMIN LO"/>
  </r>
  <r>
    <s v="6-44"/>
    <n v="-1346539"/>
    <s v="EGRESO"/>
    <s v="6-44-1346539EGRESO"/>
    <s v="6-44-1346539EGRESO1"/>
    <e v="#N/A"/>
    <s v="698-000006-44"/>
    <n v="698"/>
    <d v="2022-08-31T00:00:00"/>
    <n v="-1346539"/>
    <n v="7177"/>
    <s v=" PAGO A NOMIN CALDERON PANQUEVA"/>
    <s v="CB 1370-1371"/>
    <n v="0"/>
    <e v="#N/A"/>
    <n v="0"/>
    <e v="#N/A"/>
    <n v="1346539"/>
    <s v="OK"/>
    <s v="ok"/>
    <n v="1"/>
    <n v="36"/>
    <s v=" PAGO A NOMIN CA"/>
  </r>
  <r>
    <s v="6-44"/>
    <n v="-1676695"/>
    <s v="EGRESO"/>
    <s v="6-44-1676695EGRESO"/>
    <s v="6-44-1676695EGRESO3"/>
    <e v="#N/A"/>
    <s v="698-000006-44"/>
    <n v="698"/>
    <d v="2022-08-31T00:00:00"/>
    <n v="-1676695"/>
    <n v="7177"/>
    <s v=" PAGO A NOMIN QUI ONES DURAN FR"/>
    <s v="CB 1370-1371"/>
    <n v="0"/>
    <e v="#N/A"/>
    <n v="0"/>
    <e v="#N/A"/>
    <n v="1676695"/>
    <s v="OK"/>
    <s v="ok"/>
    <n v="1"/>
    <n v="36"/>
    <s v=" PAGO A NOMIN QU"/>
  </r>
  <r>
    <s v="6-44"/>
    <n v="-1530766"/>
    <s v="EGRESO"/>
    <s v="6-44-1530766EGRESO"/>
    <s v="6-44-1530766EGRESO1"/>
    <e v="#N/A"/>
    <s v="698-000006-44"/>
    <n v="698"/>
    <d v="2022-08-31T00:00:00"/>
    <n v="-1530766"/>
    <n v="7177"/>
    <s v=" PAGO A NOMIN ROMERO  VLADIMIR"/>
    <s v="CB 1370-1371"/>
    <n v="0"/>
    <e v="#N/A"/>
    <n v="0"/>
    <e v="#N/A"/>
    <n v="1530766"/>
    <s v="OK"/>
    <s v="ok"/>
    <n v="1"/>
    <n v="36"/>
    <s v=" PAGO A NOMIN RO"/>
  </r>
  <r>
    <s v="6-44"/>
    <n v="-2086560"/>
    <s v="EGRESO"/>
    <s v="6-44-2086560EGRESO"/>
    <s v="6-44-2086560EGRESO3"/>
    <e v="#N/A"/>
    <s v="698-000006-44"/>
    <n v="698"/>
    <d v="2022-08-31T00:00:00"/>
    <n v="-2086560"/>
    <n v="7177"/>
    <s v=" PAGO A NOMIN SANCHEZ TURIZO OS"/>
    <s v="CB 1370-1371"/>
    <n v="0"/>
    <e v="#N/A"/>
    <n v="0"/>
    <e v="#N/A"/>
    <n v="2086560"/>
    <s v="OK"/>
    <s v="ok"/>
    <n v="1"/>
    <n v="36"/>
    <s v=" PAGO A NOMIN SA"/>
  </r>
  <r>
    <s v="6-44"/>
    <n v="-987122"/>
    <s v="EGRESO"/>
    <s v="6-44-987122EGRESO"/>
    <s v="6-44-987122EGRESO2"/>
    <e v="#N/A"/>
    <s v="698-000006-44"/>
    <n v="698"/>
    <d v="2022-08-31T00:00:00"/>
    <n v="-987122"/>
    <n v="7177"/>
    <s v=" PAGO A NOMIN ARBOLEDA BALLESTE"/>
    <s v="CB 1370-1371"/>
    <n v="0"/>
    <e v="#N/A"/>
    <n v="0"/>
    <e v="#N/A"/>
    <n v="987122"/>
    <s v="OK"/>
    <s v="ok"/>
    <n v="1"/>
    <n v="36"/>
    <s v=" PAGO A NOMIN AR"/>
  </r>
  <r>
    <s v="6-44"/>
    <n v="-1218873"/>
    <s v="EGRESO"/>
    <s v="6-44-1218873EGRESO"/>
    <s v="6-44-1218873EGRESO1"/>
    <e v="#N/A"/>
    <s v="698-000006-44"/>
    <n v="698"/>
    <d v="2022-08-31T00:00:00"/>
    <n v="-1218873"/>
    <n v="7177"/>
    <s v=" PAGO A NOMIN PEREA URREGO YAIR"/>
    <s v="CB 1370-1371"/>
    <n v="0"/>
    <e v="#N/A"/>
    <n v="0"/>
    <e v="#N/A"/>
    <n v="1218873"/>
    <s v="OK"/>
    <s v="ok"/>
    <n v="1"/>
    <n v="36"/>
    <s v=" PAGO A NOMIN PE"/>
  </r>
  <r>
    <s v="6-44"/>
    <n v="-1676695"/>
    <s v="EGRESO"/>
    <s v="6-44-1676695EGRESO"/>
    <s v="6-44-1676695EGRESO4"/>
    <e v="#N/A"/>
    <s v="698-000006-44"/>
    <n v="698"/>
    <d v="2022-08-31T00:00:00"/>
    <n v="-1676695"/>
    <n v="7177"/>
    <s v=" PAGO A NOMIN ROBLES POZO DEIVY"/>
    <s v="CB 1370-1371"/>
    <n v="0"/>
    <e v="#N/A"/>
    <n v="0"/>
    <e v="#N/A"/>
    <n v="1676695"/>
    <s v="OK"/>
    <s v="ok"/>
    <n v="1"/>
    <n v="36"/>
    <s v=" PAGO A NOMIN RO"/>
  </r>
  <r>
    <s v="6-44"/>
    <n v="-1133565"/>
    <s v="EGRESO"/>
    <s v="6-44-1133565EGRESO"/>
    <s v="6-44-1133565EGRESO1"/>
    <e v="#N/A"/>
    <s v="698-000006-44"/>
    <n v="698"/>
    <d v="2022-08-31T00:00:00"/>
    <n v="-1133565"/>
    <n v="7177"/>
    <s v=" PAGO A NOMIN RANGEL NAVARRO CA"/>
    <s v="CB 1370-1371"/>
    <n v="0"/>
    <e v="#N/A"/>
    <n v="0"/>
    <e v="#N/A"/>
    <n v="1133565"/>
    <s v="OK"/>
    <s v="ok"/>
    <n v="1"/>
    <n v="36"/>
    <s v=" PAGO A NOMIN RA"/>
  </r>
  <r>
    <s v="6-44"/>
    <n v="-1157185"/>
    <s v="EGRESO"/>
    <s v="6-44-1157185EGRESO"/>
    <s v="6-44-1157185EGRESO1"/>
    <e v="#N/A"/>
    <s v="698-000006-44"/>
    <n v="698"/>
    <d v="2022-08-31T00:00:00"/>
    <n v="-1157185"/>
    <n v="7177"/>
    <s v=" PAGO A NOMIN GONZALEZ SOLER RO"/>
    <s v="CB 1370-1371"/>
    <n v="0"/>
    <e v="#N/A"/>
    <n v="0"/>
    <e v="#N/A"/>
    <n v="1157185"/>
    <s v="OK"/>
    <s v="ok"/>
    <n v="1"/>
    <n v="36"/>
    <s v=" PAGO A NOMIN GO"/>
  </r>
  <r>
    <s v="6-44"/>
    <n v="-1258421"/>
    <s v="EGRESO"/>
    <s v="6-44-1258421EGRESO"/>
    <s v="6-44-1258421EGRESO3"/>
    <e v="#N/A"/>
    <s v="698-000006-44"/>
    <n v="698"/>
    <d v="2022-08-31T00:00:00"/>
    <n v="-1258421"/>
    <n v="7177"/>
    <s v=" PAGO A NOMIN SUAREZ RODRIGUEZ"/>
    <s v="CB 1370-1371"/>
    <n v="0"/>
    <e v="#N/A"/>
    <n v="0"/>
    <e v="#N/A"/>
    <n v="1258421"/>
    <s v="OK"/>
    <s v="ok"/>
    <n v="1"/>
    <n v="36"/>
    <s v=" PAGO A NOMIN SU"/>
  </r>
  <r>
    <s v="6-44"/>
    <n v="-1423415"/>
    <s v="EGRESO"/>
    <s v="6-44-1423415EGRESO"/>
    <s v="6-44-1423415EGRESO1"/>
    <e v="#N/A"/>
    <s v="698-000006-44"/>
    <n v="698"/>
    <d v="2022-08-31T00:00:00"/>
    <n v="-1423415"/>
    <n v="7177"/>
    <s v=" PAGO A NOMIN MEDINA  VICTOR GU"/>
    <s v="CB 1370-1371"/>
    <n v="0"/>
    <e v="#N/A"/>
    <n v="0"/>
    <e v="#N/A"/>
    <n v="1423415"/>
    <s v="OK"/>
    <s v="ok"/>
    <n v="1"/>
    <n v="36"/>
    <s v=" PAGO A NOMIN ME"/>
  </r>
  <r>
    <s v="6-44"/>
    <n v="-1088451"/>
    <s v="EGRESO"/>
    <s v="6-44-1088451EGRESO"/>
    <s v="6-44-1088451EGRESO1"/>
    <e v="#N/A"/>
    <s v="698-000006-44"/>
    <n v="698"/>
    <d v="2022-08-31T00:00:00"/>
    <n v="-1088451"/>
    <n v="7177"/>
    <s v=" PAGO A NOMIN CUADRADO  LUZ STE"/>
    <s v="CB 1370-1371"/>
    <n v="0"/>
    <e v="#N/A"/>
    <n v="0"/>
    <e v="#N/A"/>
    <n v="1088451"/>
    <s v="OK"/>
    <s v="ok"/>
    <n v="1"/>
    <n v="36"/>
    <s v=" PAGO A NOMIN CU"/>
  </r>
  <r>
    <s v="6-44"/>
    <n v="-1413406"/>
    <s v="EGRESO"/>
    <s v="6-44-1413406EGRESO"/>
    <s v="6-44-1413406EGRESO1"/>
    <e v="#N/A"/>
    <s v="698-000006-44"/>
    <n v="698"/>
    <d v="2022-08-31T00:00:00"/>
    <n v="-1413406"/>
    <n v="7177"/>
    <s v=" PAGO A NOMIN TUNUBALA MELENJE"/>
    <s v="CB 1370-1371"/>
    <n v="0"/>
    <e v="#N/A"/>
    <n v="0"/>
    <e v="#N/A"/>
    <n v="1413406"/>
    <s v="OK"/>
    <s v="ok"/>
    <n v="1"/>
    <n v="36"/>
    <s v=" PAGO A NOMIN TU"/>
  </r>
  <r>
    <s v="6-44"/>
    <n v="-3220000"/>
    <s v="EGRESO"/>
    <s v="6-44-3220000EGRESO"/>
    <s v="6-44-3220000EGRESO2"/>
    <e v="#N/A"/>
    <s v="698-000006-44"/>
    <n v="698"/>
    <d v="2022-08-31T00:00:00"/>
    <n v="-3220000"/>
    <n v="7177"/>
    <s v=" PAGO A NOMIN SANABRIA CHAVES W"/>
    <s v="CB 1370-1371"/>
    <n v="0"/>
    <e v="#N/A"/>
    <n v="0"/>
    <e v="#N/A"/>
    <n v="3220000"/>
    <s v="OK"/>
    <s v="ok"/>
    <n v="1"/>
    <n v="36"/>
    <s v=" PAGO A NOMIN SA"/>
  </r>
  <r>
    <s v="6-44"/>
    <n v="-1033148"/>
    <s v="EGRESO"/>
    <s v="6-44-1033148EGRESO"/>
    <s v="6-44-1033148EGRESO1"/>
    <e v="#N/A"/>
    <s v="698-000006-44"/>
    <n v="698"/>
    <d v="2022-08-31T00:00:00"/>
    <n v="-1033148"/>
    <n v="7177"/>
    <s v=" PAGO A NOMIN GIL  BERTULFO"/>
    <s v="CB 1370-1371"/>
    <n v="0"/>
    <e v="#N/A"/>
    <n v="0"/>
    <e v="#N/A"/>
    <n v="1033148"/>
    <s v="OK"/>
    <s v="ok"/>
    <n v="1"/>
    <n v="36"/>
    <s v=" PAGO A NOMIN GI"/>
  </r>
  <r>
    <s v="6-44"/>
    <n v="-1135023"/>
    <s v="EGRESO"/>
    <s v="6-44-1135023EGRESO"/>
    <s v="6-44-1135023EGRESO1"/>
    <e v="#N/A"/>
    <s v="698-000006-44"/>
    <n v="698"/>
    <d v="2022-08-31T00:00:00"/>
    <n v="-1135023"/>
    <n v="7177"/>
    <s v=" PAGO A NOMIN LOPEZ GRANADOS DA"/>
    <s v="CB 1370-1371"/>
    <n v="0"/>
    <e v="#N/A"/>
    <n v="0"/>
    <e v="#N/A"/>
    <n v="1135023"/>
    <s v="OK"/>
    <s v="ok"/>
    <n v="1"/>
    <n v="36"/>
    <s v=" PAGO A NOMIN LO"/>
  </r>
  <r>
    <s v="6-44"/>
    <n v="-1144504"/>
    <s v="EGRESO"/>
    <s v="6-44-1144504EGRESO"/>
    <s v="6-44-1144504EGRESO19"/>
    <e v="#N/A"/>
    <s v="698-000006-44"/>
    <n v="698"/>
    <d v="2022-08-31T00:00:00"/>
    <n v="-1144504"/>
    <n v="7177"/>
    <s v=" PAGO A NOMIN HERRERA BERNAL AD"/>
    <s v="CB 1370-1371"/>
    <n v="0"/>
    <e v="#N/A"/>
    <n v="0"/>
    <e v="#N/A"/>
    <n v="1144504"/>
    <s v="OK"/>
    <s v="ok"/>
    <n v="1"/>
    <n v="36"/>
    <s v=" PAGO A NOMIN HE"/>
  </r>
  <r>
    <s v="6-44"/>
    <n v="-1090839"/>
    <s v="EGRESO"/>
    <s v="6-44-1090839EGRESO"/>
    <s v="6-44-1090839EGRESO7"/>
    <e v="#N/A"/>
    <s v="698-000006-44"/>
    <n v="698"/>
    <d v="2022-08-31T00:00:00"/>
    <n v="-1090839"/>
    <n v="7177"/>
    <s v=" PAGO A NOMIN CASALLAS LEMUS JU"/>
    <s v="CB 1370-1371"/>
    <n v="0"/>
    <e v="#N/A"/>
    <n v="0"/>
    <e v="#N/A"/>
    <n v="1090839"/>
    <s v="OK"/>
    <s v="ok"/>
    <n v="1"/>
    <n v="36"/>
    <s v=" PAGO A NOMIN CA"/>
  </r>
  <r>
    <s v="6-44"/>
    <n v="-1347863"/>
    <s v="EGRESO"/>
    <s v="6-44-1347863EGRESO"/>
    <s v="6-44-1347863EGRESO1"/>
    <e v="#N/A"/>
    <s v="698-000006-44"/>
    <n v="698"/>
    <d v="2022-08-31T00:00:00"/>
    <n v="-1347863"/>
    <n v="7177"/>
    <s v=" PAGO A NOMIN CUERVO BERMUDEZ R"/>
    <s v="CB 1370-1371"/>
    <n v="0"/>
    <e v="#N/A"/>
    <n v="0"/>
    <e v="#N/A"/>
    <n v="1347863"/>
    <s v="OK"/>
    <s v="ok"/>
    <n v="1"/>
    <n v="36"/>
    <s v=" PAGO A NOMIN CU"/>
  </r>
  <r>
    <s v="6-44"/>
    <n v="-2086560"/>
    <s v="EGRESO"/>
    <s v="6-44-2086560EGRESO"/>
    <s v="6-44-2086560EGRESO4"/>
    <e v="#N/A"/>
    <s v="698-000006-44"/>
    <n v="698"/>
    <d v="2022-08-31T00:00:00"/>
    <n v="-2086560"/>
    <n v="7177"/>
    <s v=" PAGO A NOMIN RADA BENINCORE AN"/>
    <s v="CB 1370-1371"/>
    <n v="0"/>
    <e v="#N/A"/>
    <n v="0"/>
    <e v="#N/A"/>
    <n v="2086560"/>
    <s v="OK"/>
    <s v="ok"/>
    <n v="1"/>
    <n v="36"/>
    <s v=" PAGO A NOMIN RA"/>
  </r>
  <r>
    <s v="6-44"/>
    <n v="-7860648"/>
    <s v="EGRESO"/>
    <s v="6-44-7860648EGRESO"/>
    <s v="6-44-7860648EGRESO1"/>
    <e v="#N/A"/>
    <s v="698-000006-44"/>
    <n v="698"/>
    <d v="2022-08-31T00:00:00"/>
    <n v="-7860648"/>
    <n v="7177"/>
    <s v=" PAGO A NOMIN RONDON SARTA DIAN"/>
    <s v="CB 1370-1371"/>
    <n v="0"/>
    <e v="#N/A"/>
    <n v="0"/>
    <e v="#N/A"/>
    <n v="7860648"/>
    <s v="OK"/>
    <s v="ok"/>
    <n v="1"/>
    <n v="36"/>
    <s v=" PAGO A NOMIN RO"/>
  </r>
  <r>
    <s v="6-44"/>
    <n v="-1148059"/>
    <s v="EGRESO"/>
    <s v="6-44-1148059EGRESO"/>
    <s v="6-44-1148059EGRESO1"/>
    <e v="#N/A"/>
    <s v="698-000006-44"/>
    <n v="698"/>
    <d v="2022-08-31T00:00:00"/>
    <n v="-1148059"/>
    <n v="7177"/>
    <s v=" PAGO A NOMIN BUITRAGO DELGADO"/>
    <s v="CB 1370-1371"/>
    <n v="0"/>
    <e v="#N/A"/>
    <n v="0"/>
    <e v="#N/A"/>
    <n v="1148059"/>
    <s v="OK"/>
    <s v="ok"/>
    <n v="1"/>
    <n v="36"/>
    <s v=" PAGO A NOMIN BU"/>
  </r>
  <r>
    <s v="6-44"/>
    <n v="-1555673"/>
    <s v="EGRESO"/>
    <s v="6-44-1555673EGRESO"/>
    <s v="6-44-1555673EGRESO1"/>
    <e v="#N/A"/>
    <s v="698-000006-44"/>
    <n v="698"/>
    <d v="2022-08-31T00:00:00"/>
    <n v="-1555673"/>
    <n v="7177"/>
    <s v=" PAGO A NOMIN ROBLES OBREGON JA"/>
    <s v="CB 1370-1371"/>
    <n v="0"/>
    <e v="#N/A"/>
    <n v="0"/>
    <e v="#N/A"/>
    <n v="1555673"/>
    <s v="OK"/>
    <s v="ok"/>
    <n v="1"/>
    <n v="36"/>
    <s v=" PAGO A NOMIN RO"/>
  </r>
  <r>
    <s v="6-44"/>
    <n v="-750000"/>
    <s v="EGRESO"/>
    <s v="6-44-750000EGRESO"/>
    <s v="6-44-750000EGRESO2"/>
    <e v="#N/A"/>
    <s v="698-000006-44"/>
    <n v="698"/>
    <d v="2022-08-31T00:00:00"/>
    <n v="-750000"/>
    <n v="7177"/>
    <s v=" PAGO A NOMIN BOHORQUEZ CARRE O"/>
    <s v="CB 1370-1371"/>
    <n v="0"/>
    <e v="#N/A"/>
    <n v="0"/>
    <e v="#N/A"/>
    <n v="750000"/>
    <s v="OK"/>
    <s v="ok"/>
    <n v="1"/>
    <n v="36"/>
    <s v=" PAGO A NOMIN BO"/>
  </r>
  <r>
    <s v="6-44"/>
    <n v="-601077"/>
    <s v="EGRESO"/>
    <s v="6-44-601077EGRESO"/>
    <s v="6-44-601077EGRESO2"/>
    <e v="#N/A"/>
    <s v="698-000006-44"/>
    <n v="698"/>
    <d v="2022-08-31T00:00:00"/>
    <n v="-601077"/>
    <n v="7177"/>
    <s v=" PAGO A NOMIN IGUARAN GARCES LU"/>
    <s v="CB 1370-1371"/>
    <n v="0"/>
    <e v="#N/A"/>
    <n v="0"/>
    <e v="#N/A"/>
    <n v="601077"/>
    <s v="OK"/>
    <s v="ok"/>
    <n v="1"/>
    <n v="36"/>
    <s v=" PAGO A NOMIN IG"/>
  </r>
  <r>
    <s v="6-44"/>
    <n v="-931609"/>
    <s v="EGRESO"/>
    <s v="6-44-931609EGRESO"/>
    <s v="6-44-931609EGRESO1"/>
    <e v="#N/A"/>
    <s v="698-000006-44"/>
    <n v="698"/>
    <d v="2022-08-31T00:00:00"/>
    <n v="-931609"/>
    <n v="7177"/>
    <s v=" PAGO A NOMIN DUQUE BERNAL JONH"/>
    <s v="CB 1370-1371"/>
    <n v="0"/>
    <e v="#N/A"/>
    <n v="0"/>
    <e v="#N/A"/>
    <n v="931609"/>
    <s v="OK"/>
    <s v="ok"/>
    <n v="1"/>
    <n v="36"/>
    <s v=" PAGO A NOMIN DU"/>
  </r>
  <r>
    <s v="6-44"/>
    <n v="-1037172"/>
    <s v="EGRESO"/>
    <s v="6-44-1037172EGRESO"/>
    <s v="6-44-1037172EGRESO6"/>
    <e v="#N/A"/>
    <s v="698-000006-44"/>
    <n v="698"/>
    <d v="2022-08-31T00:00:00"/>
    <n v="-1037172"/>
    <n v="7177"/>
    <s v=" PAGO A NOMIN SANCHEZ SILVA SAN"/>
    <s v="CB 1370-1371"/>
    <n v="0"/>
    <e v="#N/A"/>
    <n v="0"/>
    <e v="#N/A"/>
    <n v="1037172"/>
    <s v="OK"/>
    <s v="ok"/>
    <n v="1"/>
    <n v="36"/>
    <s v=" PAGO A NOMIN SA"/>
  </r>
  <r>
    <s v="6-44"/>
    <n v="-1129029"/>
    <s v="EGRESO"/>
    <s v="6-44-1129029EGRESO"/>
    <s v="6-44-1129029EGRESO3"/>
    <e v="#N/A"/>
    <s v="698-000006-44"/>
    <n v="698"/>
    <d v="2022-08-31T00:00:00"/>
    <n v="-1129029"/>
    <n v="7177"/>
    <s v=" PAGO A NOMIN VILLAZON BENTHAM"/>
    <s v="CB 1370-1371"/>
    <n v="0"/>
    <e v="#N/A"/>
    <n v="0"/>
    <e v="#N/A"/>
    <n v="1129029"/>
    <s v="OK"/>
    <s v="ok"/>
    <n v="1"/>
    <n v="36"/>
    <s v=" PAGO A NOMIN VI"/>
  </r>
  <r>
    <s v="6-44"/>
    <n v="-1209490"/>
    <s v="EGRESO"/>
    <s v="6-44-1209490EGRESO"/>
    <s v="6-44-1209490EGRESO1"/>
    <e v="#N/A"/>
    <s v="698-000006-44"/>
    <n v="698"/>
    <d v="2022-08-31T00:00:00"/>
    <n v="-1209490"/>
    <n v="7177"/>
    <s v=" PAGO A NOMIN SARMIENTO  JOSE V"/>
    <s v="CB 1370-1371"/>
    <n v="0"/>
    <e v="#N/A"/>
    <n v="0"/>
    <e v="#N/A"/>
    <n v="1209490"/>
    <s v="OK"/>
    <s v="ok"/>
    <n v="1"/>
    <n v="36"/>
    <s v=" PAGO A NOMIN SA"/>
  </r>
  <r>
    <s v="6-44"/>
    <n v="-1037172"/>
    <s v="EGRESO"/>
    <s v="6-44-1037172EGRESO"/>
    <s v="6-44-1037172EGRESO7"/>
    <e v="#N/A"/>
    <s v="698-000006-44"/>
    <n v="698"/>
    <d v="2022-08-31T00:00:00"/>
    <n v="-1037172"/>
    <n v="7177"/>
    <s v=" PAGO A NOMIN DIAZ RODRIGUEZ YO"/>
    <s v="CB 1370-1371"/>
    <n v="0"/>
    <e v="#N/A"/>
    <n v="0"/>
    <e v="#N/A"/>
    <n v="1037172"/>
    <s v="OK"/>
    <s v="ok"/>
    <n v="1"/>
    <n v="36"/>
    <s v=" PAGO A NOMIN DI"/>
  </r>
  <r>
    <s v="6-44"/>
    <n v="-1198172"/>
    <s v="EGRESO"/>
    <s v="6-44-1198172EGRESO"/>
    <s v="6-44-1198172EGRESO20"/>
    <e v="#N/A"/>
    <s v="698-000006-44"/>
    <n v="698"/>
    <d v="2022-08-31T00:00:00"/>
    <n v="-1198172"/>
    <n v="7177"/>
    <s v=" PAGO A NOMIN GARCIA MANRIQUE W"/>
    <s v="CB 1370-1371"/>
    <n v="0"/>
    <e v="#N/A"/>
    <n v="0"/>
    <e v="#N/A"/>
    <n v="1198172"/>
    <s v="OK"/>
    <s v="ok"/>
    <n v="1"/>
    <n v="36"/>
    <s v=" PAGO A NOMIN GA"/>
  </r>
  <r>
    <s v="6-44"/>
    <n v="-1233055"/>
    <s v="EGRESO"/>
    <s v="6-44-1233055EGRESO"/>
    <s v="6-44-1233055EGRESO6"/>
    <e v="#N/A"/>
    <s v="698-000006-44"/>
    <n v="698"/>
    <d v="2022-08-31T00:00:00"/>
    <n v="-1233055"/>
    <n v="7177"/>
    <s v=" PAGO A NOMIN RAMIREZ CASTRO LU"/>
    <s v="CB 1370-1371"/>
    <n v="0"/>
    <e v="#N/A"/>
    <n v="0"/>
    <e v="#N/A"/>
    <n v="1233055"/>
    <s v="OK"/>
    <s v="ok"/>
    <n v="1"/>
    <n v="36"/>
    <s v=" PAGO A NOMIN RA"/>
  </r>
  <r>
    <s v="6-44"/>
    <n v="-1273881"/>
    <s v="EGRESO"/>
    <s v="6-44-1273881EGRESO"/>
    <s v="6-44-1273881EGRESO6"/>
    <e v="#N/A"/>
    <s v="698-000006-44"/>
    <n v="698"/>
    <d v="2022-08-31T00:00:00"/>
    <n v="-1273881"/>
    <n v="7177"/>
    <s v=" PAGO A NOMIN VILLADIEGO ACOSTA"/>
    <s v="CB 1370-1371"/>
    <n v="0"/>
    <e v="#N/A"/>
    <n v="0"/>
    <e v="#N/A"/>
    <n v="1273881"/>
    <s v="OK"/>
    <s v="ok"/>
    <n v="1"/>
    <n v="36"/>
    <s v=" PAGO A NOMIN VI"/>
  </r>
  <r>
    <s v="6-44"/>
    <n v="-1472760"/>
    <s v="EGRESO"/>
    <s v="6-44-1472760EGRESO"/>
    <s v="6-44-1472760EGRESO4"/>
    <e v="#N/A"/>
    <s v="698-000006-44"/>
    <n v="698"/>
    <d v="2022-08-31T00:00:00"/>
    <n v="-1472760"/>
    <n v="7177"/>
    <s v=" PAGO A NOMIN CHAVEZ TOQUICA LU"/>
    <s v="CB 1370-1371"/>
    <n v="0"/>
    <e v="#N/A"/>
    <n v="0"/>
    <e v="#N/A"/>
    <n v="1472760"/>
    <s v="OK"/>
    <s v="ok"/>
    <n v="1"/>
    <n v="36"/>
    <s v=" PAGO A NOMIN CH"/>
  </r>
  <r>
    <s v="6-44"/>
    <n v="-1196106"/>
    <s v="EGRESO"/>
    <s v="6-44-1196106EGRESO"/>
    <s v="6-44-1196106EGRESO2"/>
    <e v="#N/A"/>
    <s v="698-000006-44"/>
    <n v="698"/>
    <d v="2022-08-31T00:00:00"/>
    <n v="-1196106"/>
    <n v="7177"/>
    <s v=" PAGO A NOMIN AMADO TRASLAVI A"/>
    <s v="CB 1370-1371"/>
    <n v="0"/>
    <e v="#N/A"/>
    <n v="0"/>
    <e v="#N/A"/>
    <n v="1196106"/>
    <s v="OK"/>
    <s v="ok"/>
    <n v="1"/>
    <n v="36"/>
    <s v=" PAGO A NOMIN AM"/>
  </r>
  <r>
    <s v="6-44"/>
    <n v="-1198172"/>
    <s v="EGRESO"/>
    <s v="6-44-1198172EGRESO"/>
    <s v="6-44-1198172EGRESO21"/>
    <e v="#N/A"/>
    <s v="698-000006-44"/>
    <n v="698"/>
    <d v="2022-08-31T00:00:00"/>
    <n v="-1198172"/>
    <n v="7177"/>
    <s v=" PAGO A NOMIN ALVAREZ RODRIGUEZ"/>
    <s v="CB 1370-1371"/>
    <n v="0"/>
    <e v="#N/A"/>
    <n v="0"/>
    <e v="#N/A"/>
    <n v="1198172"/>
    <s v="OK"/>
    <s v="ok"/>
    <n v="1"/>
    <n v="36"/>
    <s v=" PAGO A NOMIN AL"/>
  </r>
  <r>
    <s v="6-44"/>
    <n v="-4095000"/>
    <s v="EGRESO"/>
    <s v="6-44-4095000EGRESO"/>
    <s v="6-44-4095000EGRESO1"/>
    <e v="#N/A"/>
    <s v="698-000006-44"/>
    <n v="698"/>
    <d v="2022-08-31T00:00:00"/>
    <n v="-4095000"/>
    <n v="7177"/>
    <s v=" PAGO A NOMIN TUIRAN VERGARA VI"/>
    <s v="CB 1370-1371"/>
    <n v="0"/>
    <e v="#N/A"/>
    <n v="0"/>
    <e v="#N/A"/>
    <n v="4095000"/>
    <s v="OK"/>
    <s v="ok"/>
    <n v="1"/>
    <n v="36"/>
    <s v=" PAGO A NOMIN TU"/>
  </r>
  <r>
    <s v="6-44"/>
    <n v="-1319252"/>
    <s v="EGRESO"/>
    <s v="6-44-1319252EGRESO"/>
    <s v="6-44-1319252EGRESO1"/>
    <e v="#N/A"/>
    <s v="698-000006-44"/>
    <n v="698"/>
    <d v="2022-08-31T00:00:00"/>
    <n v="-1319252"/>
    <n v="7177"/>
    <s v=" PAGO A NOMIN TELLEZ RAMIREZ WI"/>
    <s v="CB 1370-1371"/>
    <n v="0"/>
    <e v="#N/A"/>
    <n v="0"/>
    <e v="#N/A"/>
    <n v="1319252"/>
    <s v="OK"/>
    <s v="ok"/>
    <n v="1"/>
    <n v="36"/>
    <s v=" PAGO A NOMIN TE"/>
  </r>
  <r>
    <s v="6-44"/>
    <n v="-1022388"/>
    <s v="EGRESO"/>
    <s v="6-44-1022388EGRESO"/>
    <s v="6-44-1022388EGRESO4"/>
    <e v="#N/A"/>
    <s v="698-000006-44"/>
    <n v="698"/>
    <d v="2022-08-31T00:00:00"/>
    <n v="-1022388"/>
    <n v="7177"/>
    <s v=" PAGO A NOMIN CASTRO ACEVEDO YE"/>
    <s v="CB 1370-1371"/>
    <n v="0"/>
    <e v="#N/A"/>
    <n v="0"/>
    <e v="#N/A"/>
    <n v="1022388"/>
    <s v="OK"/>
    <s v="ok"/>
    <n v="1"/>
    <n v="36"/>
    <s v=" PAGO A NOMIN CA"/>
  </r>
  <r>
    <s v="6-44"/>
    <n v="-1144504"/>
    <s v="EGRESO"/>
    <s v="6-44-1144504EGRESO"/>
    <s v="6-44-1144504EGRESO20"/>
    <e v="#N/A"/>
    <s v="698-000006-44"/>
    <n v="698"/>
    <d v="2022-08-31T00:00:00"/>
    <n v="-1144504"/>
    <n v="7177"/>
    <s v=" PAGO A NOMIN RAMIREZ TORRES DI"/>
    <s v="CB 1370-1371"/>
    <n v="0"/>
    <e v="#N/A"/>
    <n v="0"/>
    <e v="#N/A"/>
    <n v="1144504"/>
    <s v="OK"/>
    <s v="ok"/>
    <n v="1"/>
    <n v="36"/>
    <s v=" PAGO A NOMIN RA"/>
  </r>
  <r>
    <s v="6-44"/>
    <n v="-1208140"/>
    <s v="EGRESO"/>
    <s v="6-44-1208140EGRESO"/>
    <s v="6-44-1208140EGRESO1"/>
    <e v="#N/A"/>
    <s v="698-000006-44"/>
    <n v="698"/>
    <d v="2022-08-31T00:00:00"/>
    <n v="-1208140"/>
    <n v="7177"/>
    <s v=" PAGO A NOMIN MEJIA RUA ALVARO"/>
    <s v="CB 1370-1371"/>
    <n v="0"/>
    <e v="#N/A"/>
    <n v="0"/>
    <e v="#N/A"/>
    <n v="1208140"/>
    <s v="OK"/>
    <s v="ok"/>
    <n v="1"/>
    <n v="36"/>
    <s v=" PAGO A NOMIN ME"/>
  </r>
  <r>
    <s v="6-44"/>
    <n v="-1022388"/>
    <s v="EGRESO"/>
    <s v="6-44-1022388EGRESO"/>
    <s v="6-44-1022388EGRESO5"/>
    <e v="#N/A"/>
    <s v="698-000006-44"/>
    <n v="698"/>
    <d v="2022-08-31T00:00:00"/>
    <n v="-1022388"/>
    <n v="7177"/>
    <s v=" PAGO A NOMIN VIDAL MONTA O AND"/>
    <s v="CB 1370-1371"/>
    <n v="0"/>
    <e v="#N/A"/>
    <n v="0"/>
    <e v="#N/A"/>
    <n v="1022388"/>
    <s v="OK"/>
    <s v="ok"/>
    <n v="1"/>
    <n v="36"/>
    <s v=" PAGO A NOMIN VI"/>
  </r>
  <r>
    <s v="6-44"/>
    <n v="-1198172"/>
    <s v="EGRESO"/>
    <s v="6-44-1198172EGRESO"/>
    <s v="6-44-1198172EGRESO22"/>
    <e v="#N/A"/>
    <s v="698-000006-44"/>
    <n v="698"/>
    <d v="2022-08-31T00:00:00"/>
    <n v="-1198172"/>
    <n v="7177"/>
    <s v=" PAGO A NOMIN BAQUERO GONZALEZ"/>
    <s v="CB 1370-1371"/>
    <n v="0"/>
    <e v="#N/A"/>
    <n v="0"/>
    <e v="#N/A"/>
    <n v="1198172"/>
    <s v="OK"/>
    <s v="ok"/>
    <n v="1"/>
    <n v="36"/>
    <s v=" PAGO A NOMIN BA"/>
  </r>
  <r>
    <s v="6-44"/>
    <n v="-1425803"/>
    <s v="EGRESO"/>
    <s v="6-44-1425803EGRESO"/>
    <s v="6-44-1425803EGRESO2"/>
    <e v="#N/A"/>
    <s v="698-000006-44"/>
    <n v="698"/>
    <d v="2022-08-31T00:00:00"/>
    <n v="-1425803"/>
    <n v="7177"/>
    <s v=" PAGO A NOMIN GOMEZ VALENCIA JE"/>
    <s v="CB 1370-1371"/>
    <n v="0"/>
    <e v="#N/A"/>
    <n v="0"/>
    <e v="#N/A"/>
    <n v="1425803"/>
    <s v="OK"/>
    <s v="ok"/>
    <n v="1"/>
    <n v="36"/>
    <s v=" PAGO A NOMIN GO"/>
  </r>
  <r>
    <s v="6-44"/>
    <n v="-2643369"/>
    <s v="EGRESO"/>
    <s v="6-44-2643369EGRESO"/>
    <s v="6-44-2643369EGRESO1"/>
    <e v="#N/A"/>
    <s v="698-000006-44"/>
    <n v="698"/>
    <d v="2022-08-31T00:00:00"/>
    <n v="-2643369"/>
    <n v="7177"/>
    <s v=" PAGO A NOMIN GOMEZ  JOHN HAURY"/>
    <s v="CB 1370-1371"/>
    <n v="0"/>
    <e v="#N/A"/>
    <n v="0"/>
    <e v="#N/A"/>
    <n v="2643369"/>
    <s v="OK"/>
    <s v="ok"/>
    <n v="1"/>
    <n v="36"/>
    <s v=" PAGO A NOMIN GO"/>
  </r>
  <r>
    <s v="6-44"/>
    <n v="-2149625"/>
    <s v="EGRESO"/>
    <s v="6-44-2149625EGRESO"/>
    <s v="6-44-2149625EGRESO2"/>
    <e v="#N/A"/>
    <s v="698-000006-44"/>
    <n v="698"/>
    <d v="2022-08-31T00:00:00"/>
    <n v="-2149625"/>
    <n v="7177"/>
    <s v=" PAGO A NOMIN ROMERO ROSAS WILM"/>
    <s v="CB 1370-1371"/>
    <n v="0"/>
    <e v="#N/A"/>
    <n v="0"/>
    <e v="#N/A"/>
    <n v="2149625"/>
    <s v="OK"/>
    <s v="ok"/>
    <n v="1"/>
    <n v="36"/>
    <s v=" PAGO A NOMIN RO"/>
  </r>
  <r>
    <s v="6-44"/>
    <n v="-1218873"/>
    <s v="EGRESO"/>
    <s v="6-44-1218873EGRESO"/>
    <s v="6-44-1218873EGRESO2"/>
    <e v="#N/A"/>
    <s v="698-000006-44"/>
    <n v="698"/>
    <d v="2022-08-31T00:00:00"/>
    <n v="-1218873"/>
    <n v="7177"/>
    <s v=" PAGO A NOMIN QUI ONES CASTILLO"/>
    <s v="CB 1370-1371"/>
    <n v="0"/>
    <e v="#N/A"/>
    <n v="0"/>
    <e v="#N/A"/>
    <n v="1218873"/>
    <s v="OK"/>
    <s v="ok"/>
    <n v="1"/>
    <n v="36"/>
    <s v=" PAGO A NOMIN QU"/>
  </r>
  <r>
    <s v="6-44"/>
    <n v="-1054826"/>
    <s v="EGRESO"/>
    <s v="6-44-1054826EGRESO"/>
    <s v="6-44-1054826EGRESO1"/>
    <e v="#N/A"/>
    <s v="698-000006-44"/>
    <n v="698"/>
    <d v="2022-08-31T00:00:00"/>
    <n v="-1054826"/>
    <n v="7177"/>
    <s v=" PAGO A NOMIN SALGADO SANABRIA"/>
    <s v="CB 1370-1371"/>
    <n v="0"/>
    <e v="#N/A"/>
    <n v="0"/>
    <e v="#N/A"/>
    <n v="1054826"/>
    <s v="OK"/>
    <s v="ok"/>
    <n v="1"/>
    <n v="36"/>
    <s v=" PAGO A NOMIN SA"/>
  </r>
  <r>
    <s v="6-44"/>
    <n v="-1802776"/>
    <s v="EGRESO"/>
    <s v="6-44-1802776EGRESO"/>
    <s v="6-44-1802776EGRESO1"/>
    <e v="#N/A"/>
    <s v="698-000006-44"/>
    <n v="698"/>
    <d v="2022-08-31T00:00:00"/>
    <n v="-1802776"/>
    <n v="7177"/>
    <s v=" PAGO A NOMIN MANRIQUE MOLINA J"/>
    <s v="CB 1370-1371"/>
    <n v="0"/>
    <e v="#N/A"/>
    <n v="0"/>
    <e v="#N/A"/>
    <n v="1802776"/>
    <s v="OK"/>
    <s v="ok"/>
    <n v="1"/>
    <n v="36"/>
    <s v=" PAGO A NOMIN MA"/>
  </r>
  <r>
    <s v="6-44"/>
    <n v="-1524173"/>
    <s v="EGRESO"/>
    <s v="6-44-1524173EGRESO"/>
    <s v="6-44-1524173EGRESO1"/>
    <e v="#N/A"/>
    <s v="698-000006-44"/>
    <n v="698"/>
    <d v="2022-08-31T00:00:00"/>
    <n v="-1524173"/>
    <n v="7177"/>
    <s v=" PAGO A NOMIN BONILLA VELASQUEZ"/>
    <s v="CB 1370-1371"/>
    <n v="0"/>
    <e v="#N/A"/>
    <n v="0"/>
    <e v="#N/A"/>
    <n v="1524173"/>
    <s v="OK"/>
    <s v="ok"/>
    <n v="1"/>
    <n v="36"/>
    <s v=" PAGO A NOMIN BO"/>
  </r>
  <r>
    <s v="6-44"/>
    <n v="-2271889"/>
    <s v="EGRESO"/>
    <s v="6-44-2271889EGRESO"/>
    <s v="6-44-2271889EGRESO1"/>
    <e v="#N/A"/>
    <s v="698-000006-44"/>
    <n v="698"/>
    <d v="2022-08-31T00:00:00"/>
    <n v="-2271889"/>
    <n v="7177"/>
    <s v=" PAGO A NOMIN SANTANA ALONSO AL"/>
    <s v="CB 1370-1371"/>
    <n v="0"/>
    <e v="#N/A"/>
    <n v="0"/>
    <e v="#N/A"/>
    <n v="2271889"/>
    <s v="OK"/>
    <s v="ok"/>
    <n v="1"/>
    <n v="36"/>
    <s v=" PAGO A NOMIN SA"/>
  </r>
  <r>
    <s v="6-44"/>
    <n v="-1090839"/>
    <s v="EGRESO"/>
    <s v="6-44-1090839EGRESO"/>
    <s v="6-44-1090839EGRESO8"/>
    <e v="#N/A"/>
    <s v="698-000006-44"/>
    <n v="698"/>
    <d v="2022-08-31T00:00:00"/>
    <n v="-1090839"/>
    <n v="7177"/>
    <s v=" PAGO A NOMIN ROBLES CASAS HECT"/>
    <s v="CB 1370-1371"/>
    <n v="0"/>
    <e v="#N/A"/>
    <n v="0"/>
    <e v="#N/A"/>
    <n v="1090839"/>
    <s v="OK"/>
    <s v="ok"/>
    <n v="1"/>
    <n v="36"/>
    <s v=" PAGO A NOMIN RO"/>
  </r>
  <r>
    <s v="6-44"/>
    <n v="-1106391"/>
    <s v="EGRESO"/>
    <s v="6-44-1106391EGRESO"/>
    <s v="6-44-1106391EGRESO1"/>
    <e v="#N/A"/>
    <s v="698-000006-44"/>
    <n v="698"/>
    <d v="2022-08-31T00:00:00"/>
    <n v="-1106391"/>
    <n v="7177"/>
    <s v=" PAGO A NOMIN PE ALVER MENDEZ D"/>
    <s v="CB 1370-1371"/>
    <n v="0"/>
    <e v="#N/A"/>
    <n v="0"/>
    <e v="#N/A"/>
    <n v="1106391"/>
    <s v="OK"/>
    <s v="ok"/>
    <n v="1"/>
    <n v="36"/>
    <s v=" PAGO A NOMIN PE"/>
  </r>
  <r>
    <s v="6-44"/>
    <n v="-1109933"/>
    <s v="EGRESO"/>
    <s v="6-44-1109933EGRESO"/>
    <s v="6-44-1109933EGRESO3"/>
    <e v="#N/A"/>
    <s v="698-000006-44"/>
    <n v="698"/>
    <d v="2022-08-31T00:00:00"/>
    <n v="-1109933"/>
    <n v="7177"/>
    <s v=" PAGO A NOMIN DUARTE VARGAS RAU"/>
    <s v="CB 1370-1371"/>
    <n v="0"/>
    <e v="#N/A"/>
    <n v="0"/>
    <e v="#N/A"/>
    <n v="1109933"/>
    <s v="OK"/>
    <s v="ok"/>
    <n v="1"/>
    <n v="36"/>
    <s v=" PAGO A NOMIN DU"/>
  </r>
  <r>
    <s v="6-44"/>
    <n v="-1128375"/>
    <s v="EGRESO"/>
    <s v="6-44-1128375EGRESO"/>
    <s v="6-44-1128375EGRESO1"/>
    <e v="#N/A"/>
    <s v="698-000006-44"/>
    <n v="698"/>
    <d v="2022-08-31T00:00:00"/>
    <n v="-1128375"/>
    <n v="7177"/>
    <s v=" PAGO A NOMIN VIRGUEZ PORRAS AN"/>
    <s v="CB 1370-1371"/>
    <n v="0"/>
    <e v="#N/A"/>
    <n v="0"/>
    <e v="#N/A"/>
    <n v="1128375"/>
    <s v="OK"/>
    <s v="ok"/>
    <n v="1"/>
    <n v="36"/>
    <s v=" PAGO A NOMIN VI"/>
  </r>
  <r>
    <s v="6-44"/>
    <n v="-1135321"/>
    <s v="EGRESO"/>
    <s v="6-44-1135321EGRESO"/>
    <s v="6-44-1135321EGRESO1"/>
    <e v="#N/A"/>
    <s v="698-000006-44"/>
    <n v="698"/>
    <d v="2022-08-31T00:00:00"/>
    <n v="-1135321"/>
    <n v="7177"/>
    <s v=" PAGO A NOMIN ARIZA PEREZ OMAR"/>
    <s v="CB 1370-1371"/>
    <n v="0"/>
    <e v="#N/A"/>
    <n v="0"/>
    <e v="#N/A"/>
    <n v="1135321"/>
    <s v="OK"/>
    <s v="ok"/>
    <n v="1"/>
    <n v="36"/>
    <s v=" PAGO A NOMIN AR"/>
  </r>
  <r>
    <s v="6-44"/>
    <n v="-1140601"/>
    <s v="EGRESO"/>
    <s v="6-44-1140601EGRESO"/>
    <s v="6-44-1140601EGRESO1"/>
    <e v="#N/A"/>
    <s v="698-000006-44"/>
    <n v="698"/>
    <d v="2022-08-31T00:00:00"/>
    <n v="-1140601"/>
    <n v="7177"/>
    <s v=" PAGO A NOMIN CUERVO  ESTEFANY"/>
    <s v="CB 1370-1371"/>
    <n v="0"/>
    <e v="#N/A"/>
    <n v="0"/>
    <e v="#N/A"/>
    <n v="1140601"/>
    <s v="OK"/>
    <s v="ok"/>
    <n v="1"/>
    <n v="36"/>
    <s v=" PAGO A NOMIN CU"/>
  </r>
  <r>
    <s v="6-44"/>
    <n v="-1144504"/>
    <s v="EGRESO"/>
    <s v="6-44-1144504EGRESO"/>
    <s v="6-44-1144504EGRESO21"/>
    <e v="#N/A"/>
    <s v="698-000006-44"/>
    <n v="698"/>
    <d v="2022-08-31T00:00:00"/>
    <n v="-1144504"/>
    <n v="7177"/>
    <s v=" PAGO A NOMIN ARIZA  EDWIN JOSE"/>
    <s v="CB 1370-1371"/>
    <n v="0"/>
    <e v="#N/A"/>
    <n v="0"/>
    <e v="#N/A"/>
    <n v="1144504"/>
    <s v="OK"/>
    <s v="ok"/>
    <n v="1"/>
    <n v="36"/>
    <s v=" PAGO A NOMIN AR"/>
  </r>
  <r>
    <s v="6-44"/>
    <n v="-1144504"/>
    <s v="EGRESO"/>
    <s v="6-44-1144504EGRESO"/>
    <s v="6-44-1144504EGRESO22"/>
    <e v="#N/A"/>
    <s v="698-000006-44"/>
    <n v="698"/>
    <d v="2022-08-31T00:00:00"/>
    <n v="-1144504"/>
    <n v="7177"/>
    <s v=" PAGO A NOMIN GONZALEZ BALANTA"/>
    <s v="CB 1370-1371"/>
    <n v="0"/>
    <e v="#N/A"/>
    <n v="0"/>
    <e v="#N/A"/>
    <n v="1144504"/>
    <s v="OK"/>
    <s v="ok"/>
    <n v="1"/>
    <n v="36"/>
    <s v=" PAGO A NOMIN GO"/>
  </r>
  <r>
    <s v="6-44"/>
    <n v="-1144504"/>
    <s v="EGRESO"/>
    <s v="6-44-1144504EGRESO"/>
    <s v="6-44-1144504EGRESO23"/>
    <e v="#N/A"/>
    <s v="698-000006-44"/>
    <n v="698"/>
    <d v="2022-08-31T00:00:00"/>
    <n v="-1144504"/>
    <n v="7177"/>
    <s v=" PAGO A NOMIN PEREZ HERNANDEZ M"/>
    <s v="CB 1370-1371"/>
    <n v="0"/>
    <e v="#N/A"/>
    <n v="0"/>
    <e v="#N/A"/>
    <n v="1144504"/>
    <s v="OK"/>
    <s v="ok"/>
    <n v="1"/>
    <n v="36"/>
    <s v=" PAGO A NOMIN PE"/>
  </r>
  <r>
    <s v="6-44"/>
    <n v="-1174957"/>
    <s v="EGRESO"/>
    <s v="6-44-1174957EGRESO"/>
    <s v="6-44-1174957EGRESO1"/>
    <e v="#N/A"/>
    <s v="698-000006-44"/>
    <n v="698"/>
    <d v="2022-08-31T00:00:00"/>
    <n v="-1174957"/>
    <n v="7177"/>
    <s v=" PAGO A NOMIN CASTELLANOS SANCH"/>
    <s v="CB 1370-1371"/>
    <n v="0"/>
    <e v="#N/A"/>
    <n v="0"/>
    <e v="#N/A"/>
    <n v="1174957"/>
    <s v="OK"/>
    <s v="ok"/>
    <n v="1"/>
    <n v="36"/>
    <s v=" PAGO A NOMIN CA"/>
  </r>
  <r>
    <s v="6-44"/>
    <n v="-1194266"/>
    <s v="EGRESO"/>
    <s v="6-44-1194266EGRESO"/>
    <s v="6-44-1194266EGRESO1"/>
    <e v="#N/A"/>
    <s v="698-000006-44"/>
    <n v="698"/>
    <d v="2022-08-31T00:00:00"/>
    <n v="-1194266"/>
    <n v="7177"/>
    <s v=" PAGO A NOMIN GRANADOS MARTINEZ"/>
    <s v="CB 1370-1371"/>
    <n v="0"/>
    <e v="#N/A"/>
    <n v="0"/>
    <e v="#N/A"/>
    <n v="1194266"/>
    <s v="OK"/>
    <s v="ok"/>
    <n v="1"/>
    <n v="36"/>
    <s v=" PAGO A NOMIN GR"/>
  </r>
  <r>
    <s v="6-44"/>
    <n v="-1198172"/>
    <s v="EGRESO"/>
    <s v="6-44-1198172EGRESO"/>
    <s v="6-44-1198172EGRESO23"/>
    <e v="#N/A"/>
    <s v="698-000006-44"/>
    <n v="698"/>
    <d v="2022-08-31T00:00:00"/>
    <n v="-1198172"/>
    <n v="7177"/>
    <s v=" PAGO A NOMIN MONROY REYES LUIS"/>
    <s v="CB 1370-1371"/>
    <n v="0"/>
    <e v="#N/A"/>
    <n v="0"/>
    <e v="#N/A"/>
    <n v="1198172"/>
    <s v="OK"/>
    <s v="ok"/>
    <n v="1"/>
    <n v="36"/>
    <s v=" PAGO A NOMIN MO"/>
  </r>
  <r>
    <s v="6-44"/>
    <n v="-1327547"/>
    <s v="EGRESO"/>
    <s v="6-44-1327547EGRESO"/>
    <s v="6-44-1327547EGRESO1"/>
    <e v="#N/A"/>
    <s v="698-000006-44"/>
    <n v="698"/>
    <d v="2022-08-31T00:00:00"/>
    <n v="-1327547"/>
    <n v="7177"/>
    <s v=" PAGO A NOMIN YARA TORRES ALEXA"/>
    <s v="CB 1370-1371"/>
    <n v="0"/>
    <e v="#N/A"/>
    <n v="0"/>
    <e v="#N/A"/>
    <n v="1327547"/>
    <s v="OK"/>
    <s v="ok"/>
    <n v="1"/>
    <n v="36"/>
    <s v=" PAGO A NOMIN YA"/>
  </r>
  <r>
    <s v="6-44"/>
    <n v="-1466053"/>
    <s v="EGRESO"/>
    <s v="6-44-1466053EGRESO"/>
    <s v="6-44-1466053EGRESO1"/>
    <e v="#N/A"/>
    <s v="698-000006-44"/>
    <n v="698"/>
    <d v="2022-08-31T00:00:00"/>
    <n v="-1466053"/>
    <n v="7177"/>
    <s v=" PAGO A NOMIN CORTES  JULIAN AN"/>
    <s v="CB 1370-1371"/>
    <n v="0"/>
    <e v="#N/A"/>
    <n v="0"/>
    <e v="#N/A"/>
    <n v="1466053"/>
    <s v="OK"/>
    <s v="ok"/>
    <n v="1"/>
    <n v="36"/>
    <s v=" PAGO A NOMIN CO"/>
  </r>
  <r>
    <s v="6-44"/>
    <n v="-1589863"/>
    <s v="EGRESO"/>
    <s v="6-44-1589863EGRESO"/>
    <s v="6-44-1589863EGRESO1"/>
    <e v="#N/A"/>
    <s v="698-000006-44"/>
    <n v="698"/>
    <d v="2022-08-31T00:00:00"/>
    <n v="-1589863"/>
    <n v="7177"/>
    <s v=" PAGO A NOMIN MOSQUERA OROBIO J"/>
    <s v="CB 1370-1371"/>
    <n v="0"/>
    <e v="#N/A"/>
    <n v="0"/>
    <e v="#N/A"/>
    <n v="1589863"/>
    <s v="OK"/>
    <s v="ok"/>
    <n v="1"/>
    <n v="36"/>
    <s v=" PAGO A NOMIN MO"/>
  </r>
  <r>
    <s v="6-44"/>
    <n v="-1898115"/>
    <s v="EGRESO"/>
    <s v="6-44-1898115EGRESO"/>
    <s v="6-44-1898115EGRESO6"/>
    <e v="#N/A"/>
    <s v="698-000006-44"/>
    <n v="698"/>
    <d v="2022-08-31T00:00:00"/>
    <n v="-1898115"/>
    <n v="7177"/>
    <s v=" PAGO A NOMIN RINCON FLOREZ LEO"/>
    <s v="CB 1370-1371"/>
    <n v="0"/>
    <e v="#N/A"/>
    <n v="0"/>
    <e v="#N/A"/>
    <n v="1898115"/>
    <s v="OK"/>
    <s v="ok"/>
    <n v="1"/>
    <n v="36"/>
    <s v=" PAGO A NOMIN RI"/>
  </r>
  <r>
    <s v="6-44"/>
    <n v="-2621208"/>
    <s v="EGRESO"/>
    <s v="6-44-2621208EGRESO"/>
    <s v="6-44-2621208EGRESO1"/>
    <e v="#N/A"/>
    <s v="698-000006-44"/>
    <n v="698"/>
    <d v="2022-08-31T00:00:00"/>
    <n v="-2621208"/>
    <n v="7177"/>
    <s v=" PAGO A NOMIN CAMARGO PARRA KAR"/>
    <s v="CB 1370-1371"/>
    <n v="0"/>
    <e v="#N/A"/>
    <n v="0"/>
    <e v="#N/A"/>
    <n v="2621208"/>
    <s v="OK"/>
    <s v="ok"/>
    <n v="1"/>
    <n v="36"/>
    <s v=" PAGO A NOMIN CA"/>
  </r>
  <r>
    <s v="6-44"/>
    <n v="-333333"/>
    <s v="EGRESO"/>
    <s v="6-44-333333EGRESO"/>
    <s v="6-44-333333EGRESO1"/>
    <e v="#N/A"/>
    <s v="698-000006-44"/>
    <n v="698"/>
    <d v="2022-08-31T00:00:00"/>
    <n v="-333333"/>
    <n v="7177"/>
    <s v=" PAGO A NOMIN ROCHA RUBIO KEVIN"/>
    <s v="CB 1370-1371"/>
    <n v="0"/>
    <e v="#N/A"/>
    <n v="0"/>
    <e v="#N/A"/>
    <n v="333333"/>
    <s v="OK"/>
    <s v="ok"/>
    <n v="1"/>
    <n v="36"/>
    <s v=" PAGO A NOMIN RO"/>
  </r>
  <r>
    <s v="6-44"/>
    <n v="-1918372"/>
    <s v="EGRESO"/>
    <s v="6-44-1918372EGRESO"/>
    <s v="6-44-1918372EGRESO3"/>
    <e v="#N/A"/>
    <s v="698-000006-44"/>
    <n v="698"/>
    <d v="2022-08-31T00:00:00"/>
    <n v="-1918372"/>
    <n v="7177"/>
    <s v=" PAGO A NOMIN FLOREZ RINCON JOR"/>
    <s v="CB 1370-1371"/>
    <n v="0"/>
    <e v="#N/A"/>
    <n v="0"/>
    <e v="#N/A"/>
    <n v="1918372"/>
    <s v="OK"/>
    <s v="ok"/>
    <n v="1"/>
    <n v="36"/>
    <s v=" PAGO A NOMIN FL"/>
  </r>
  <r>
    <s v="6-44"/>
    <n v="-1040787"/>
    <s v="EGRESO"/>
    <s v="6-44-1040787EGRESO"/>
    <s v="6-44-1040787EGRESO3"/>
    <e v="#N/A"/>
    <s v="698-000006-44"/>
    <n v="698"/>
    <d v="2022-08-31T00:00:00"/>
    <n v="-1040787"/>
    <n v="7177"/>
    <s v=" PAGO A NOMIN GARCIA RODRIGUEZ"/>
    <s v="CB 1370-1371"/>
    <n v="0"/>
    <e v="#N/A"/>
    <n v="0"/>
    <e v="#N/A"/>
    <n v="1040787"/>
    <s v="OK"/>
    <s v="ok"/>
    <n v="1"/>
    <n v="36"/>
    <s v=" PAGO A NOMIN GA"/>
  </r>
  <r>
    <s v="6-44"/>
    <n v="-1109933"/>
    <s v="EGRESO"/>
    <s v="6-44-1109933EGRESO"/>
    <s v="6-44-1109933EGRESO4"/>
    <e v="#N/A"/>
    <s v="698-000006-44"/>
    <n v="698"/>
    <d v="2022-08-31T00:00:00"/>
    <n v="-1109933"/>
    <n v="7177"/>
    <s v=" PAGO A NOMIN VALENCIA BELTRAN"/>
    <s v="CB 1370-1371"/>
    <n v="0"/>
    <e v="#N/A"/>
    <n v="0"/>
    <e v="#N/A"/>
    <n v="1109933"/>
    <s v="OK"/>
    <s v="ok"/>
    <n v="1"/>
    <n v="36"/>
    <s v=" PAGO A NOMIN VA"/>
  </r>
  <r>
    <s v="6-44"/>
    <n v="-1102120"/>
    <s v="EGRESO"/>
    <s v="6-44-1102120EGRESO"/>
    <s v="6-44-1102120EGRESO1"/>
    <e v="#N/A"/>
    <s v="698-000006-44"/>
    <n v="698"/>
    <d v="2022-08-31T00:00:00"/>
    <n v="-1102120"/>
    <n v="7177"/>
    <s v=" PAGO A NOMIN CABALLERO RODELO"/>
    <s v="CB 1370-1371"/>
    <n v="0"/>
    <e v="#N/A"/>
    <n v="0"/>
    <e v="#N/A"/>
    <n v="1102120"/>
    <s v="OK"/>
    <s v="ok"/>
    <n v="1"/>
    <n v="36"/>
    <s v=" PAGO A NOMIN CA"/>
  </r>
  <r>
    <s v="6-44"/>
    <n v="-1193718"/>
    <s v="EGRESO"/>
    <s v="6-44-1193718EGRESO"/>
    <s v="6-44-1193718EGRESO2"/>
    <e v="#N/A"/>
    <s v="698-000006-44"/>
    <n v="698"/>
    <d v="2022-08-31T00:00:00"/>
    <n v="-1193718"/>
    <n v="7177"/>
    <s v=" PAGO A NOMIN CUERVO ALONSO ANA"/>
    <s v="CB 1370-1371"/>
    <n v="0"/>
    <e v="#N/A"/>
    <n v="0"/>
    <e v="#N/A"/>
    <n v="1193718"/>
    <s v="OK"/>
    <s v="ok"/>
    <n v="1"/>
    <n v="36"/>
    <s v=" PAGO A NOMIN CU"/>
  </r>
  <r>
    <s v="6-44"/>
    <n v="-965031"/>
    <s v="EGRESO"/>
    <s v="6-44-965031EGRESO"/>
    <s v="6-44-965031EGRESO1"/>
    <e v="#N/A"/>
    <s v="698-000006-44"/>
    <n v="698"/>
    <d v="2022-08-31T00:00:00"/>
    <n v="-965031"/>
    <n v="7177"/>
    <s v=" PAGO A NOMIN URREA ROLDAN DIAN"/>
    <s v="CB 1370-1371"/>
    <n v="0"/>
    <e v="#N/A"/>
    <n v="0"/>
    <e v="#N/A"/>
    <n v="965031"/>
    <s v="OK"/>
    <s v="ok"/>
    <n v="1"/>
    <n v="36"/>
    <s v=" PAGO A NOMIN UR"/>
  </r>
  <r>
    <s v="6-44"/>
    <n v="-1961145"/>
    <s v="EGRESO"/>
    <s v="6-44-1961145EGRESO"/>
    <s v="6-44-1961145EGRESO1"/>
    <e v="#N/A"/>
    <s v="698-000006-44"/>
    <n v="698"/>
    <d v="2022-08-31T00:00:00"/>
    <n v="-1961145"/>
    <n v="7177"/>
    <s v=" PAGO A NOMIN FLORIAN ESCOBAR M"/>
    <s v="CB 1370-1371"/>
    <n v="0"/>
    <e v="#N/A"/>
    <n v="0"/>
    <e v="#N/A"/>
    <n v="1961145"/>
    <s v="OK"/>
    <s v="ok"/>
    <n v="1"/>
    <n v="36"/>
    <s v=" PAGO A NOMIN FL"/>
  </r>
  <r>
    <s v="6-44"/>
    <n v="-1048455"/>
    <s v="EGRESO"/>
    <s v="6-44-1048455EGRESO"/>
    <s v="6-44-1048455EGRESO1"/>
    <e v="#N/A"/>
    <s v="698-000006-44"/>
    <n v="698"/>
    <d v="2022-08-31T00:00:00"/>
    <n v="-1048455"/>
    <n v="7177"/>
    <s v=" PAGO A NOMIN VARGAS GONZALEZ Y"/>
    <s v="CB 1370-1371"/>
    <n v="0"/>
    <e v="#N/A"/>
    <n v="0"/>
    <e v="#N/A"/>
    <n v="1048455"/>
    <s v="OK"/>
    <s v="ok"/>
    <n v="1"/>
    <n v="36"/>
    <s v=" PAGO A NOMIN VA"/>
  </r>
  <r>
    <s v="6-44"/>
    <n v="-414869"/>
    <s v="EGRESO"/>
    <s v="6-44-414869EGRESO"/>
    <s v="6-44-414869EGRESO3"/>
    <e v="#N/A"/>
    <s v="698-000006-44"/>
    <n v="698"/>
    <d v="2022-08-31T00:00:00"/>
    <n v="-414869"/>
    <n v="7177"/>
    <s v=" PAGO A NOMIN FALLA CHOA MARIA"/>
    <s v="CB 1370-1371"/>
    <n v="0"/>
    <e v="#N/A"/>
    <n v="0"/>
    <e v="#N/A"/>
    <n v="414869"/>
    <s v="OK"/>
    <s v="ok"/>
    <n v="1"/>
    <n v="36"/>
    <s v=" PAGO A NOMIN FA"/>
  </r>
  <r>
    <s v="6-44"/>
    <n v="-1140050"/>
    <s v="EGRESO"/>
    <s v="6-44-1140050EGRESO"/>
    <s v="6-44-1140050EGRESO1"/>
    <e v="#N/A"/>
    <s v="698-000006-44"/>
    <n v="698"/>
    <d v="2022-08-31T00:00:00"/>
    <n v="-1140050"/>
    <n v="7177"/>
    <s v=" PAGO A NOMIN BUITRAGO BUITRAGO"/>
    <s v="CB 1370-1371"/>
    <n v="0"/>
    <e v="#N/A"/>
    <n v="0"/>
    <e v="#N/A"/>
    <n v="1140050"/>
    <s v="OK"/>
    <s v="ok"/>
    <n v="1"/>
    <n v="36"/>
    <s v=" PAGO A NOMIN BU"/>
  </r>
  <r>
    <s v="6-44"/>
    <n v="-1262737"/>
    <s v="EGRESO"/>
    <s v="6-44-1262737EGRESO"/>
    <s v="6-44-1262737EGRESO1"/>
    <e v="#N/A"/>
    <s v="698-000006-44"/>
    <n v="698"/>
    <d v="2022-08-31T00:00:00"/>
    <n v="-1262737"/>
    <n v="7177"/>
    <s v=" PAGO A NOMIN CARDENAS MERCADO"/>
    <s v="CB 1370-1371"/>
    <n v="0"/>
    <e v="#N/A"/>
    <n v="0"/>
    <e v="#N/A"/>
    <n v="1262737"/>
    <s v="OK"/>
    <s v="ok"/>
    <n v="1"/>
    <n v="36"/>
    <s v=" PAGO A NOMIN CA"/>
  </r>
  <r>
    <s v="6-44"/>
    <n v="-1298346"/>
    <s v="EGRESO"/>
    <s v="6-44-1298346EGRESO"/>
    <s v="6-44-1298346EGRESO4"/>
    <e v="#N/A"/>
    <s v="698-000006-44"/>
    <n v="698"/>
    <d v="2022-08-31T00:00:00"/>
    <n v="-1298346"/>
    <n v="7177"/>
    <s v=" PAGO A NOMIN AVILA VARGAS DEME"/>
    <s v="CB 1370-1371"/>
    <n v="0"/>
    <e v="#N/A"/>
    <n v="0"/>
    <e v="#N/A"/>
    <n v="1298346"/>
    <s v="OK"/>
    <s v="ok"/>
    <n v="1"/>
    <n v="36"/>
    <s v=" PAGO A NOMIN AV"/>
  </r>
  <r>
    <s v="6-44"/>
    <n v="-1495255"/>
    <s v="EGRESO"/>
    <s v="6-44-1495255EGRESO"/>
    <s v="6-44-1495255EGRESO1"/>
    <e v="#N/A"/>
    <s v="698-000006-44"/>
    <n v="698"/>
    <d v="2022-08-31T00:00:00"/>
    <n v="-1495255"/>
    <n v="7177"/>
    <s v=" PAGO A NOMIN NU EZ NU EZ EULIS"/>
    <s v="CB 1370-1371"/>
    <n v="0"/>
    <e v="#N/A"/>
    <n v="0"/>
    <e v="#N/A"/>
    <n v="1495255"/>
    <s v="OK"/>
    <s v="ok"/>
    <n v="1"/>
    <n v="36"/>
    <s v=" PAGO A NOMIN NU"/>
  </r>
  <r>
    <s v="6-44"/>
    <n v="-1233055"/>
    <s v="EGRESO"/>
    <s v="6-44-1233055EGRESO"/>
    <s v="6-44-1233055EGRESO7"/>
    <e v="#N/A"/>
    <s v="698-000006-44"/>
    <n v="698"/>
    <d v="2022-08-31T00:00:00"/>
    <n v="-1233055"/>
    <n v="7177"/>
    <s v=" PAGO A NOMIN MARTINEZ MEJIA MA"/>
    <s v="CB 1370-1371"/>
    <n v="0"/>
    <e v="#N/A"/>
    <n v="0"/>
    <e v="#N/A"/>
    <n v="1233055"/>
    <s v="OK"/>
    <s v="ok"/>
    <n v="1"/>
    <n v="36"/>
    <s v=" PAGO A NOMIN MA"/>
  </r>
  <r>
    <s v="6-44"/>
    <n v="-1408361"/>
    <s v="EGRESO"/>
    <s v="6-44-1408361EGRESO"/>
    <s v="6-44-1408361EGRESO1"/>
    <e v="#N/A"/>
    <s v="698-000006-44"/>
    <n v="698"/>
    <d v="2022-08-31T00:00:00"/>
    <n v="-1408361"/>
    <n v="7177"/>
    <s v=" PAGO A NOMIN CEBALLOS MACIAS J"/>
    <s v="CB 1370-1371"/>
    <n v="0"/>
    <e v="#N/A"/>
    <n v="0"/>
    <e v="#N/A"/>
    <n v="1408361"/>
    <s v="OK"/>
    <s v="ok"/>
    <n v="1"/>
    <n v="36"/>
    <s v=" PAGO A NOMIN CE"/>
  </r>
  <r>
    <s v="6-44"/>
    <n v="-1512648"/>
    <s v="EGRESO"/>
    <s v="6-44-1512648EGRESO"/>
    <s v="6-44-1512648EGRESO1"/>
    <e v="#N/A"/>
    <s v="698-000006-44"/>
    <n v="698"/>
    <d v="2022-08-31T00:00:00"/>
    <n v="-1512648"/>
    <n v="7177"/>
    <s v=" PAGO A NOMIN MILAN PEREZ WESLE"/>
    <s v="CB 1370-1371"/>
    <n v="0"/>
    <e v="#N/A"/>
    <n v="0"/>
    <e v="#N/A"/>
    <n v="1512648"/>
    <s v="OK"/>
    <s v="ok"/>
    <n v="1"/>
    <n v="36"/>
    <s v=" PAGO A NOMIN MI"/>
  </r>
  <r>
    <s v="6-44"/>
    <n v="-2056758"/>
    <s v="EGRESO"/>
    <s v="6-44-2056758EGRESO"/>
    <s v="6-44-2056758EGRESO1"/>
    <e v="#N/A"/>
    <s v="698-000006-44"/>
    <n v="698"/>
    <d v="2022-08-31T00:00:00"/>
    <n v="-2056758"/>
    <n v="7177"/>
    <s v=" PAGO A NOMIN RAMOS MORALES LUI"/>
    <s v="CB 1370-1371"/>
    <n v="0"/>
    <e v="#N/A"/>
    <n v="0"/>
    <e v="#N/A"/>
    <n v="2056758"/>
    <s v="OK"/>
    <s v="ok"/>
    <n v="1"/>
    <n v="36"/>
    <s v=" PAGO A NOMIN RA"/>
  </r>
  <r>
    <s v="6-44"/>
    <n v="-2283025"/>
    <s v="EGRESO"/>
    <s v="6-44-2283025EGRESO"/>
    <s v="6-44-2283025EGRESO5"/>
    <e v="#N/A"/>
    <s v="698-000006-44"/>
    <n v="698"/>
    <d v="2022-08-31T00:00:00"/>
    <n v="-2283025"/>
    <n v="7177"/>
    <s v=" PAGO A NOMIN CORCOBADO RISCANE"/>
    <s v="CB 1370-1371"/>
    <n v="0"/>
    <e v="#N/A"/>
    <n v="0"/>
    <e v="#N/A"/>
    <n v="2283025"/>
    <s v="OK"/>
    <s v="ok"/>
    <n v="1"/>
    <n v="36"/>
    <s v=" PAGO A NOMIN CO"/>
  </r>
  <r>
    <s v="6-44"/>
    <n v="-1198172"/>
    <s v="EGRESO"/>
    <s v="6-44-1198172EGRESO"/>
    <s v="6-44-1198172EGRESO24"/>
    <e v="#N/A"/>
    <s v="698-000006-44"/>
    <n v="698"/>
    <d v="2022-08-31T00:00:00"/>
    <n v="-1198172"/>
    <n v="7177"/>
    <s v=" PAGO A NOMIN VERGARA VANEGAS M"/>
    <s v="CB 1370-1371"/>
    <n v="0"/>
    <e v="#N/A"/>
    <n v="0"/>
    <e v="#N/A"/>
    <n v="1198172"/>
    <s v="OK"/>
    <s v="ok"/>
    <n v="1"/>
    <n v="36"/>
    <s v=" PAGO A NOMIN VE"/>
  </r>
  <r>
    <s v="6-44"/>
    <n v="-2373600"/>
    <s v="EGRESO"/>
    <s v="6-44-2373600EGRESO"/>
    <s v="6-44-2373600EGRESO1"/>
    <e v="#N/A"/>
    <s v="698-000006-44"/>
    <n v="698"/>
    <d v="2022-08-31T00:00:00"/>
    <n v="-2373600"/>
    <n v="7177"/>
    <s v=" PAGO A NOMIN PARDO VEGA PAOLA"/>
    <s v="CB 1370-1371"/>
    <n v="0"/>
    <e v="#N/A"/>
    <n v="0"/>
    <e v="#N/A"/>
    <n v="2373600"/>
    <s v="OK"/>
    <s v="ok"/>
    <n v="1"/>
    <n v="36"/>
    <s v=" PAGO A NOMIN PA"/>
  </r>
  <r>
    <s v="6-44"/>
    <n v="-1058547"/>
    <s v="EGRESO"/>
    <s v="6-44-1058547EGRESO"/>
    <s v="6-44-1058547EGRESO1"/>
    <e v="#N/A"/>
    <s v="698-000006-44"/>
    <n v="698"/>
    <d v="2022-08-31T00:00:00"/>
    <n v="-1058547"/>
    <n v="7177"/>
    <s v=" PAGO A NOMIN PALACIO  MARIA YA"/>
    <s v="CB 1370-1371"/>
    <n v="0"/>
    <e v="#N/A"/>
    <n v="0"/>
    <e v="#N/A"/>
    <n v="1058547"/>
    <s v="OK"/>
    <s v="ok"/>
    <n v="1"/>
    <n v="36"/>
    <s v=" PAGO A NOMIN PA"/>
  </r>
  <r>
    <s v="6-44"/>
    <n v="-1221969"/>
    <s v="EGRESO"/>
    <s v="6-44-1221969EGRESO"/>
    <s v="6-44-1221969EGRESO1"/>
    <e v="#N/A"/>
    <s v="698-000006-44"/>
    <n v="698"/>
    <d v="2022-08-31T00:00:00"/>
    <n v="-1221969"/>
    <n v="7177"/>
    <s v=" PAGO A NOMIN DUARTE MORENO JIM"/>
    <s v="CB 1370-1371"/>
    <n v="0"/>
    <e v="#N/A"/>
    <n v="0"/>
    <e v="#N/A"/>
    <n v="1221969"/>
    <s v="OK"/>
    <s v="ok"/>
    <n v="1"/>
    <n v="36"/>
    <s v=" PAGO A NOMIN DU"/>
  </r>
  <r>
    <s v="6-44"/>
    <n v="-1472760"/>
    <s v="EGRESO"/>
    <s v="6-44-1472760EGRESO"/>
    <s v="6-44-1472760EGRESO5"/>
    <e v="#N/A"/>
    <s v="698-000006-44"/>
    <n v="698"/>
    <d v="2022-08-31T00:00:00"/>
    <n v="-1472760"/>
    <n v="7177"/>
    <s v=" PAGO A NOMIN MONTEALEGRE CASTE"/>
    <s v="CB 1370-1371"/>
    <n v="0"/>
    <e v="#N/A"/>
    <n v="0"/>
    <e v="#N/A"/>
    <n v="1472760"/>
    <s v="OK"/>
    <s v="ok"/>
    <n v="1"/>
    <n v="36"/>
    <s v=" PAGO A NOMIN MO"/>
  </r>
  <r>
    <s v="6-44"/>
    <n v="-2149625"/>
    <s v="EGRESO"/>
    <s v="6-44-2149625EGRESO"/>
    <s v="6-44-2149625EGRESO3"/>
    <e v="#N/A"/>
    <s v="698-000006-44"/>
    <n v="698"/>
    <d v="2022-08-31T00:00:00"/>
    <n v="-2149625"/>
    <n v="7177"/>
    <s v=" PAGO A NOMIN BENAVIDES JARAMIL"/>
    <s v="CB 1370-1371"/>
    <n v="0"/>
    <e v="#N/A"/>
    <n v="0"/>
    <e v="#N/A"/>
    <n v="2149625"/>
    <s v="OK"/>
    <s v="ok"/>
    <n v="1"/>
    <n v="36"/>
    <s v=" PAGO A NOMIN BE"/>
  </r>
  <r>
    <s v="6-44"/>
    <n v="-1298346"/>
    <s v="EGRESO"/>
    <s v="6-44-1298346EGRESO"/>
    <s v="6-44-1298346EGRESO5"/>
    <e v="#N/A"/>
    <s v="698-000006-44"/>
    <n v="698"/>
    <d v="2022-08-31T00:00:00"/>
    <n v="-1298346"/>
    <n v="7177"/>
    <s v=" PAGO A NOMIN ESTUPI AN QUINTER"/>
    <s v="CB 1370-1371"/>
    <n v="0"/>
    <e v="#N/A"/>
    <n v="0"/>
    <e v="#N/A"/>
    <n v="1298346"/>
    <s v="OK"/>
    <s v="ok"/>
    <n v="1"/>
    <n v="36"/>
    <s v=" PAGO A NOMIN ES"/>
  </r>
  <r>
    <s v="6-44"/>
    <n v="-3521059"/>
    <s v="EGRESO"/>
    <s v="6-44-3521059EGRESO"/>
    <s v="6-44-3521059EGRESO1"/>
    <e v="#N/A"/>
    <s v="698-000006-44"/>
    <n v="698"/>
    <d v="2022-08-31T00:00:00"/>
    <n v="-3521059"/>
    <n v="7177"/>
    <s v=" PAGO A NOMIN SANCHEZ ALAPE JHO"/>
    <s v="CB 1370-1371"/>
    <n v="0"/>
    <e v="#N/A"/>
    <n v="0"/>
    <e v="#N/A"/>
    <n v="3521059"/>
    <s v="OK"/>
    <s v="ok"/>
    <n v="1"/>
    <n v="36"/>
    <s v=" PAGO A NOMIN SA"/>
  </r>
  <r>
    <s v="6-44"/>
    <n v="-1676695"/>
    <s v="EGRESO"/>
    <s v="6-44-1676695EGRESO"/>
    <s v="6-44-1676695EGRESO5"/>
    <e v="#N/A"/>
    <s v="698-000006-44"/>
    <n v="698"/>
    <d v="2022-08-31T00:00:00"/>
    <n v="-1676695"/>
    <n v="7177"/>
    <s v=" PAGO A NOMIN SINISTERRA PRADO"/>
    <s v="CB 1370-1371"/>
    <n v="0"/>
    <e v="#N/A"/>
    <n v="0"/>
    <e v="#N/A"/>
    <n v="1676695"/>
    <s v="OK"/>
    <s v="ok"/>
    <n v="1"/>
    <n v="36"/>
    <s v=" PAGO A NOMIN SI"/>
  </r>
  <r>
    <s v="6-44"/>
    <n v="-909030"/>
    <s v="EGRESO"/>
    <s v="6-44-909030EGRESO"/>
    <s v="6-44-909030EGRESO1"/>
    <e v="#N/A"/>
    <s v="698-000006-44"/>
    <n v="698"/>
    <d v="2022-08-31T00:00:00"/>
    <n v="-909030"/>
    <n v="7177"/>
    <s v=" PAGO A NOMIN APONTE JALAVE LID"/>
    <s v="CB 1370-1371"/>
    <n v="0"/>
    <e v="#N/A"/>
    <n v="0"/>
    <e v="#N/A"/>
    <n v="909030"/>
    <s v="OK"/>
    <s v="ok"/>
    <n v="1"/>
    <n v="36"/>
    <s v=" PAGO A NOMIN AP"/>
  </r>
  <r>
    <s v="6-44"/>
    <n v="-1099887"/>
    <s v="EGRESO"/>
    <s v="6-44-1099887EGRESO"/>
    <s v="6-44-1099887EGRESO1"/>
    <e v="#N/A"/>
    <s v="698-000006-44"/>
    <n v="698"/>
    <d v="2022-08-31T00:00:00"/>
    <n v="-1099887"/>
    <n v="7177"/>
    <s v=" PAGO A NOMIN POLOCHE CONDE ADR"/>
    <s v="CB 1370-1371"/>
    <n v="0"/>
    <e v="#N/A"/>
    <n v="0"/>
    <e v="#N/A"/>
    <n v="1099887"/>
    <s v="OK"/>
    <s v="ok"/>
    <n v="1"/>
    <n v="36"/>
    <s v=" PAGO A NOMIN PO"/>
  </r>
  <r>
    <s v="6-44"/>
    <n v="-1288640"/>
    <s v="EGRESO"/>
    <s v="6-44-1288640EGRESO"/>
    <s v="6-44-1288640EGRESO1"/>
    <e v="#N/A"/>
    <s v="698-000006-44"/>
    <n v="698"/>
    <d v="2022-08-31T00:00:00"/>
    <n v="-1288640"/>
    <n v="7177"/>
    <s v=" PAGO A NOMIN TORRES MONSALVE W"/>
    <s v="CB 1370-1371"/>
    <n v="0"/>
    <e v="#N/A"/>
    <n v="0"/>
    <e v="#N/A"/>
    <n v="1288640"/>
    <s v="OK"/>
    <s v="ok"/>
    <n v="1"/>
    <n v="36"/>
    <s v=" PAGO A NOMIN TO"/>
  </r>
  <r>
    <s v="6-44"/>
    <n v="-1090839"/>
    <s v="EGRESO"/>
    <s v="6-44-1090839EGRESO"/>
    <s v="6-44-1090839EGRESO9"/>
    <e v="#N/A"/>
    <s v="698-000006-44"/>
    <n v="698"/>
    <d v="2022-08-31T00:00:00"/>
    <n v="-1090839"/>
    <n v="7177"/>
    <s v=" PAGO A NOMIN RODRIGUEZ GUERRER"/>
    <s v="CB 1370-1371"/>
    <n v="0"/>
    <e v="#N/A"/>
    <n v="0"/>
    <e v="#N/A"/>
    <n v="1090839"/>
    <s v="OK"/>
    <s v="ok"/>
    <n v="1"/>
    <n v="36"/>
    <s v=" PAGO A NOMIN RO"/>
  </r>
  <r>
    <s v="6-44"/>
    <n v="-1144504"/>
    <s v="EGRESO"/>
    <s v="6-44-1144504EGRESO"/>
    <s v="6-44-1144504EGRESO24"/>
    <e v="#N/A"/>
    <s v="698-000006-44"/>
    <n v="698"/>
    <d v="2022-08-31T00:00:00"/>
    <n v="-1144504"/>
    <n v="7177"/>
    <s v=" PAGO A NOMIN PEREZ ROJAS AURI"/>
    <s v="CB 1370-1371"/>
    <n v="0"/>
    <e v="#N/A"/>
    <n v="0"/>
    <e v="#N/A"/>
    <n v="1144504"/>
    <s v="OK"/>
    <s v="ok"/>
    <n v="1"/>
    <n v="36"/>
    <s v=" PAGO A NOMIN PE"/>
  </r>
  <r>
    <s v="6-44"/>
    <n v="-1037172"/>
    <s v="EGRESO"/>
    <s v="6-44-1037172EGRESO"/>
    <s v="6-44-1037172EGRESO8"/>
    <e v="#N/A"/>
    <s v="698-000006-44"/>
    <n v="698"/>
    <d v="2022-08-31T00:00:00"/>
    <n v="-1037172"/>
    <n v="7177"/>
    <s v=" PAGO A NOMIN ZAMORA GALLARDO W"/>
    <s v="CB 1370-1371"/>
    <n v="0"/>
    <e v="#N/A"/>
    <n v="0"/>
    <e v="#N/A"/>
    <n v="1037172"/>
    <s v="OK"/>
    <s v="ok"/>
    <n v="1"/>
    <n v="36"/>
    <s v=" PAGO A NOMIN ZA"/>
  </r>
  <r>
    <s v="6-44"/>
    <n v="-1298069"/>
    <s v="EGRESO"/>
    <s v="6-44-1298069EGRESO"/>
    <s v="6-44-1298069EGRESO1"/>
    <e v="#N/A"/>
    <s v="698-000006-44"/>
    <n v="698"/>
    <d v="2022-08-31T00:00:00"/>
    <n v="-1298069"/>
    <n v="7177"/>
    <s v=" PAGO A NOMIN CASTA EDA ARANA A"/>
    <s v="CB 1370-1371"/>
    <n v="0"/>
    <e v="#N/A"/>
    <n v="0"/>
    <e v="#N/A"/>
    <n v="1298069"/>
    <s v="OK"/>
    <s v="ok"/>
    <n v="1"/>
    <n v="36"/>
    <s v=" PAGO A NOMIN CA"/>
  </r>
  <r>
    <s v="6-44"/>
    <n v="-2628440"/>
    <s v="EGRESO"/>
    <s v="6-44-2628440EGRESO"/>
    <s v="6-44-2628440EGRESO2"/>
    <e v="#N/A"/>
    <s v="698-000006-44"/>
    <n v="698"/>
    <d v="2022-08-31T00:00:00"/>
    <n v="-2628440"/>
    <n v="7177"/>
    <s v=" PAGO A NOMIN GONZALEZ GARNICA"/>
    <s v="CB 1370-1371"/>
    <n v="0"/>
    <e v="#N/A"/>
    <n v="0"/>
    <e v="#N/A"/>
    <n v="2628440"/>
    <s v="OK"/>
    <s v="ok"/>
    <n v="1"/>
    <n v="36"/>
    <s v=" PAGO A NOMIN GO"/>
  </r>
  <r>
    <s v="6-44"/>
    <n v="-998403"/>
    <s v="EGRESO"/>
    <s v="6-44-998403EGRESO"/>
    <s v="6-44-998403EGRESO1"/>
    <e v="#N/A"/>
    <s v="698-000006-44"/>
    <n v="698"/>
    <d v="2022-08-31T00:00:00"/>
    <n v="-998403"/>
    <n v="7177"/>
    <s v=" PAGO A NOMIN AVILA AVILA JENNY"/>
    <s v="CB 1370-1371"/>
    <n v="0"/>
    <e v="#N/A"/>
    <n v="0"/>
    <e v="#N/A"/>
    <n v="998403"/>
    <s v="OK"/>
    <s v="ok"/>
    <n v="1"/>
    <n v="36"/>
    <s v=" PAGO A NOMIN AV"/>
  </r>
  <r>
    <s v="6-44"/>
    <n v="-1102981"/>
    <s v="EGRESO"/>
    <s v="6-44-1102981EGRESO"/>
    <s v="6-44-1102981EGRESO1"/>
    <e v="#N/A"/>
    <s v="698-000006-44"/>
    <n v="698"/>
    <d v="2022-08-31T00:00:00"/>
    <n v="-1102981"/>
    <n v="7177"/>
    <s v=" PAGO A NOMIN SANABRIA TAPIERO"/>
    <s v="CB 1370-1371"/>
    <n v="0"/>
    <e v="#N/A"/>
    <n v="0"/>
    <e v="#N/A"/>
    <n v="1102981"/>
    <s v="OK"/>
    <s v="ok"/>
    <n v="1"/>
    <n v="36"/>
    <s v=" PAGO A NOMIN SA"/>
  </r>
  <r>
    <s v="6-44"/>
    <n v="-1407924"/>
    <s v="EGRESO"/>
    <s v="6-44-1407924EGRESO"/>
    <s v="6-44-1407924EGRESO1"/>
    <e v="#N/A"/>
    <s v="698-000006-44"/>
    <n v="698"/>
    <d v="2022-08-31T00:00:00"/>
    <n v="-1407924"/>
    <n v="7177"/>
    <s v=" PAGO A NOMIN UPARELA PINTO OSC"/>
    <s v="CB 1370-1371"/>
    <n v="0"/>
    <e v="#N/A"/>
    <n v="0"/>
    <e v="#N/A"/>
    <n v="1407924"/>
    <s v="OK"/>
    <s v="ok"/>
    <n v="1"/>
    <n v="36"/>
    <s v=" PAGO A NOMIN UP"/>
  </r>
  <r>
    <s v="6-44"/>
    <n v="-1014374"/>
    <s v="EGRESO"/>
    <s v="6-44-1014374EGRESO"/>
    <s v="6-44-1014374EGRESO1"/>
    <e v="#N/A"/>
    <s v="698-000006-44"/>
    <n v="698"/>
    <d v="2022-08-31T00:00:00"/>
    <n v="-1014374"/>
    <n v="7177"/>
    <s v=" PAGO A NOMIN PERALTA CRUZ SIRL"/>
    <s v="CB 1370-1371"/>
    <n v="0"/>
    <e v="#N/A"/>
    <n v="0"/>
    <e v="#N/A"/>
    <n v="1014374"/>
    <s v="OK"/>
    <s v="ok"/>
    <n v="1"/>
    <n v="36"/>
    <s v=" PAGO A NOMIN PE"/>
  </r>
  <r>
    <s v="6-44"/>
    <n v="-1126655"/>
    <s v="EGRESO"/>
    <s v="6-44-1126655EGRESO"/>
    <s v="6-44-1126655EGRESO1"/>
    <e v="#N/A"/>
    <s v="698-000006-44"/>
    <n v="698"/>
    <d v="2022-08-31T00:00:00"/>
    <n v="-1126655"/>
    <n v="7177"/>
    <s v=" PAGO A NOMIN BLANDON RUBIO DAR"/>
    <s v="CB 1370-1371"/>
    <n v="0"/>
    <e v="#N/A"/>
    <n v="0"/>
    <e v="#N/A"/>
    <n v="1126655"/>
    <s v="OK"/>
    <s v="ok"/>
    <n v="1"/>
    <n v="36"/>
    <s v=" PAGO A NOMIN BL"/>
  </r>
  <r>
    <s v="6-44"/>
    <n v="-1218873"/>
    <s v="EGRESO"/>
    <s v="6-44-1218873EGRESO"/>
    <s v="6-44-1218873EGRESO3"/>
    <e v="#N/A"/>
    <s v="698-000006-44"/>
    <n v="698"/>
    <d v="2022-08-31T00:00:00"/>
    <n v="-1218873"/>
    <n v="7177"/>
    <s v=" PAGO A NOMIN MOSQUERA  CAMILO"/>
    <s v="CB 1370-1371"/>
    <n v="0"/>
    <e v="#N/A"/>
    <n v="0"/>
    <e v="#N/A"/>
    <n v="1218873"/>
    <s v="OK"/>
    <s v="ok"/>
    <n v="1"/>
    <n v="36"/>
    <s v=" PAGO A NOMIN MO"/>
  </r>
  <r>
    <s v="6-44"/>
    <n v="-1602903"/>
    <s v="EGRESO"/>
    <s v="6-44-1602903EGRESO"/>
    <s v="6-44-1602903EGRESO1"/>
    <e v="#N/A"/>
    <s v="698-000006-44"/>
    <n v="698"/>
    <d v="2022-08-31T00:00:00"/>
    <n v="-1602903"/>
    <n v="7177"/>
    <s v=" PAGO A NOMIN MORALES FUENTES D"/>
    <s v="CB 1370-1371"/>
    <n v="0"/>
    <e v="#N/A"/>
    <n v="0"/>
    <e v="#N/A"/>
    <n v="1602903"/>
    <s v="OK"/>
    <s v="ok"/>
    <n v="1"/>
    <n v="36"/>
    <s v=" PAGO A NOMIN MO"/>
  </r>
  <r>
    <s v="6-44"/>
    <n v="-1676695"/>
    <s v="EGRESO"/>
    <s v="6-44-1676695EGRESO"/>
    <s v="6-44-1676695EGRESO6"/>
    <e v="#N/A"/>
    <s v="698-000006-44"/>
    <n v="698"/>
    <d v="2022-08-31T00:00:00"/>
    <n v="-1676695"/>
    <n v="7177"/>
    <s v=" PAGO A NOMIN PADUA MERCHAN JOS"/>
    <s v="CB 1370-1371"/>
    <n v="0"/>
    <e v="#N/A"/>
    <n v="0"/>
    <e v="#N/A"/>
    <n v="1676695"/>
    <s v="OK"/>
    <s v="ok"/>
    <n v="1"/>
    <n v="36"/>
    <s v=" PAGO A NOMIN PA"/>
  </r>
  <r>
    <s v="6-44"/>
    <n v="-1273881"/>
    <s v="EGRESO"/>
    <s v="6-44-1273881EGRESO"/>
    <s v="6-44-1273881EGRESO7"/>
    <e v="#N/A"/>
    <s v="698-000006-44"/>
    <n v="698"/>
    <d v="2022-08-31T00:00:00"/>
    <n v="-1273881"/>
    <n v="7177"/>
    <s v=" PAGO A NOMIN HERRERA TAPIA LUI"/>
    <s v="CB 1370-1371"/>
    <n v="0"/>
    <e v="#N/A"/>
    <n v="0"/>
    <e v="#N/A"/>
    <n v="1273881"/>
    <s v="OK"/>
    <s v="ok"/>
    <n v="1"/>
    <n v="36"/>
    <s v=" PAGO A NOMIN HE"/>
  </r>
  <r>
    <s v="6-44"/>
    <n v="-1322449"/>
    <s v="EGRESO"/>
    <s v="6-44-1322449EGRESO"/>
    <s v="6-44-1322449EGRESO1"/>
    <e v="#N/A"/>
    <s v="698-000006-44"/>
    <n v="698"/>
    <d v="2022-08-31T00:00:00"/>
    <n v="-1322449"/>
    <n v="7177"/>
    <s v=" PAGO A NOMIN GARCIA LOPEZ EDGA"/>
    <s v="CB 1370-1371"/>
    <n v="0"/>
    <e v="#N/A"/>
    <n v="0"/>
    <e v="#N/A"/>
    <n v="1322449"/>
    <s v="OK"/>
    <s v="ok"/>
    <n v="1"/>
    <n v="36"/>
    <s v=" PAGO A NOMIN GA"/>
  </r>
  <r>
    <s v="6-44"/>
    <n v="-3542000"/>
    <s v="EGRESO"/>
    <s v="6-44-3542000EGRESO"/>
    <s v="6-44-3542000EGRESO1"/>
    <e v="#N/A"/>
    <s v="698-000006-44"/>
    <n v="698"/>
    <d v="2022-08-31T00:00:00"/>
    <n v="-3542000"/>
    <n v="7177"/>
    <s v=" PAGO A NOMIN PEREZ CANTILLO MA"/>
    <s v="CB 1370-1371"/>
    <n v="0"/>
    <e v="#N/A"/>
    <n v="0"/>
    <e v="#N/A"/>
    <n v="3542000"/>
    <s v="OK"/>
    <s v="ok"/>
    <n v="1"/>
    <n v="36"/>
    <s v=" PAGO A NOMIN PE"/>
  </r>
  <r>
    <s v="6-44"/>
    <n v="-1144504"/>
    <s v="EGRESO"/>
    <s v="6-44-1144504EGRESO"/>
    <s v="6-44-1144504EGRESO25"/>
    <e v="#N/A"/>
    <s v="698-000006-44"/>
    <n v="698"/>
    <d v="2022-08-31T00:00:00"/>
    <n v="-1144504"/>
    <n v="7177"/>
    <s v=" PAGO A NOMIN GARZON HERRERA OS"/>
    <s v="CB 1370-1371"/>
    <n v="0"/>
    <e v="#N/A"/>
    <n v="0"/>
    <e v="#N/A"/>
    <n v="1144504"/>
    <s v="OK"/>
    <s v="ok"/>
    <n v="1"/>
    <n v="36"/>
    <s v=" PAGO A NOMIN GA"/>
  </r>
  <r>
    <s v="6-44"/>
    <n v="-1204115"/>
    <s v="EGRESO"/>
    <s v="6-44-1204115EGRESO"/>
    <s v="6-44-1204115EGRESO1"/>
    <e v="#N/A"/>
    <s v="698-000006-44"/>
    <n v="698"/>
    <d v="2022-08-31T00:00:00"/>
    <n v="-1204115"/>
    <n v="7177"/>
    <s v=" PAGO A NOMIN JIMENEZ ESCAMILLA"/>
    <s v="CB 1370-1371"/>
    <n v="0"/>
    <e v="#N/A"/>
    <n v="0"/>
    <e v="#N/A"/>
    <n v="1204115"/>
    <s v="OK"/>
    <s v="ok"/>
    <n v="1"/>
    <n v="36"/>
    <s v=" PAGO A NOMIN JI"/>
  </r>
  <r>
    <s v="6-44"/>
    <n v="-1298346"/>
    <s v="EGRESO"/>
    <s v="6-44-1298346EGRESO"/>
    <s v="6-44-1298346EGRESO6"/>
    <e v="#N/A"/>
    <s v="698-000006-44"/>
    <n v="698"/>
    <d v="2022-08-31T00:00:00"/>
    <n v="-1298346"/>
    <n v="7177"/>
    <s v=" PAGO A NOMIN AGUJA LOPEZ WILSO"/>
    <s v="CB 1370-1371"/>
    <n v="0"/>
    <e v="#N/A"/>
    <n v="0"/>
    <e v="#N/A"/>
    <n v="1298346"/>
    <s v="OK"/>
    <s v="ok"/>
    <n v="1"/>
    <n v="36"/>
    <s v=" PAGO A NOMIN AG"/>
  </r>
  <r>
    <s v="6-44"/>
    <n v="-1219839"/>
    <s v="EGRESO"/>
    <s v="6-44-1219839EGRESO"/>
    <s v="6-44-1219839EGRESO1"/>
    <e v="#N/A"/>
    <s v="698-000006-44"/>
    <n v="698"/>
    <d v="2022-08-31T00:00:00"/>
    <n v="-1219839"/>
    <n v="7177"/>
    <s v=" PAGO A NOMIN CAMACHO LAVERDE A"/>
    <s v="CB 1370-1371"/>
    <n v="0"/>
    <e v="#N/A"/>
    <n v="0"/>
    <e v="#N/A"/>
    <n v="1219839"/>
    <s v="OK"/>
    <s v="ok"/>
    <n v="1"/>
    <n v="36"/>
    <s v=" PAGO A NOMIN CA"/>
  </r>
  <r>
    <s v="6-44"/>
    <n v="-950667"/>
    <s v="EGRESO"/>
    <s v="6-44-950667EGRESO"/>
    <s v="6-44-950667EGRESO1"/>
    <e v="#N/A"/>
    <s v="698-000006-44"/>
    <n v="698"/>
    <d v="2022-08-31T00:00:00"/>
    <n v="-950667"/>
    <n v="7177"/>
    <s v=" PAGO A NOMIN PE A  HEIDY PAOLA"/>
    <s v="CB 1370-1371"/>
    <n v="0"/>
    <e v="#N/A"/>
    <n v="0"/>
    <e v="#N/A"/>
    <n v="950667"/>
    <s v="OK"/>
    <s v="ok"/>
    <n v="1"/>
    <n v="36"/>
    <s v=" PAGO A NOMIN PE"/>
  </r>
  <r>
    <s v="6-44"/>
    <n v="-1351287"/>
    <s v="EGRESO"/>
    <s v="6-44-1351287EGRESO"/>
    <s v="6-44-1351287EGRESO2"/>
    <e v="#N/A"/>
    <s v="698-000006-44"/>
    <n v="698"/>
    <d v="2022-08-31T00:00:00"/>
    <n v="-1351287"/>
    <n v="7177"/>
    <s v=" PAGO A NOMIN VILLARRAGA LUGO S"/>
    <s v="CB 1370-1371"/>
    <n v="0"/>
    <e v="#N/A"/>
    <n v="0"/>
    <e v="#N/A"/>
    <n v="1351287"/>
    <s v="OK"/>
    <s v="ok"/>
    <n v="1"/>
    <n v="36"/>
    <s v=" PAGO A NOMIN VI"/>
  </r>
  <r>
    <s v="6-44"/>
    <n v="-1557739"/>
    <s v="EGRESO"/>
    <s v="6-44-1557739EGRESO"/>
    <s v="6-44-1557739EGRESO4"/>
    <e v="#N/A"/>
    <s v="698-000006-44"/>
    <n v="698"/>
    <d v="2022-08-31T00:00:00"/>
    <n v="-1557739"/>
    <n v="7177"/>
    <s v=" PAGO A NOMIN FIGUEROA RAMIREZ"/>
    <s v="CB 1370-1371"/>
    <n v="0"/>
    <e v="#N/A"/>
    <n v="0"/>
    <e v="#N/A"/>
    <n v="1557739"/>
    <s v="OK"/>
    <s v="ok"/>
    <n v="1"/>
    <n v="36"/>
    <s v=" PAGO A NOMIN FI"/>
  </r>
  <r>
    <s v="6-44"/>
    <n v="-1918372"/>
    <s v="EGRESO"/>
    <s v="6-44-1918372EGRESO"/>
    <s v="6-44-1918372EGRESO4"/>
    <e v="#N/A"/>
    <s v="698-000006-44"/>
    <n v="698"/>
    <d v="2022-08-31T00:00:00"/>
    <n v="-1918372"/>
    <n v="7177"/>
    <s v=" PAGO A NOMIN MARTINEZ PINTO SA"/>
    <s v="CB 1370-1371"/>
    <n v="0"/>
    <e v="#N/A"/>
    <n v="0"/>
    <e v="#N/A"/>
    <n v="1918372"/>
    <s v="OK"/>
    <s v="ok"/>
    <n v="1"/>
    <n v="36"/>
    <s v=" PAGO A NOMIN MA"/>
  </r>
  <r>
    <s v="6-44"/>
    <n v="-2149625"/>
    <s v="EGRESO"/>
    <s v="6-44-2149625EGRESO"/>
    <s v="6-44-2149625EGRESO4"/>
    <e v="#N/A"/>
    <s v="698-000006-44"/>
    <n v="698"/>
    <d v="2022-08-31T00:00:00"/>
    <n v="-2149625"/>
    <n v="7177"/>
    <s v=" PAGO A NOMIN GUTIERREZ GONZALE"/>
    <s v="CB 1370-1371"/>
    <n v="0"/>
    <e v="#N/A"/>
    <n v="0"/>
    <e v="#N/A"/>
    <n v="2149625"/>
    <s v="OK"/>
    <s v="ok"/>
    <n v="1"/>
    <n v="36"/>
    <s v=" PAGO A NOMIN GU"/>
  </r>
  <r>
    <s v="6-44"/>
    <n v="-1532823"/>
    <s v="EGRESO"/>
    <s v="6-44-1532823EGRESO"/>
    <s v="6-44-1532823EGRESO1"/>
    <e v="#N/A"/>
    <s v="698-000006-44"/>
    <n v="698"/>
    <d v="2022-08-31T00:00:00"/>
    <n v="-1532823"/>
    <n v="7177"/>
    <s v=" PAGO A NOMIN YANCE CONTRERAS A"/>
    <s v="CB 1370-1371"/>
    <n v="0"/>
    <e v="#N/A"/>
    <n v="0"/>
    <e v="#N/A"/>
    <n v="1532823"/>
    <s v="OK"/>
    <s v="ok"/>
    <n v="1"/>
    <n v="36"/>
    <s v=" PAGO A NOMIN YA"/>
  </r>
  <r>
    <s v="6-44"/>
    <n v="-1264419"/>
    <s v="EGRESO"/>
    <s v="6-44-1264419EGRESO"/>
    <s v="6-44-1264419EGRESO1"/>
    <e v="#N/A"/>
    <s v="698-000006-44"/>
    <n v="698"/>
    <d v="2022-08-31T00:00:00"/>
    <n v="-1264419"/>
    <n v="7177"/>
    <s v=" PAGO A NOMIN RAMOS CARRANZA JH"/>
    <s v="CB 1370-1371"/>
    <n v="0"/>
    <e v="#N/A"/>
    <n v="0"/>
    <e v="#N/A"/>
    <n v="1264419"/>
    <s v="OK"/>
    <s v="ok"/>
    <n v="1"/>
    <n v="36"/>
    <s v=" PAGO A NOMIN RA"/>
  </r>
  <r>
    <s v="6-44"/>
    <n v="-2086560"/>
    <s v="EGRESO"/>
    <s v="6-44-2086560EGRESO"/>
    <s v="6-44-2086560EGRESO5"/>
    <e v="#N/A"/>
    <s v="698-000006-44"/>
    <n v="698"/>
    <d v="2022-08-31T00:00:00"/>
    <n v="-2086560"/>
    <n v="7177"/>
    <s v=" PAGO A NOMIN ROA RODRIGUEZ HER"/>
    <s v="CB 1370-1371"/>
    <n v="0"/>
    <e v="#N/A"/>
    <n v="0"/>
    <e v="#N/A"/>
    <n v="2086560"/>
    <s v="OK"/>
    <s v="ok"/>
    <n v="1"/>
    <n v="36"/>
    <s v=" PAGO A NOMIN RO"/>
  </r>
  <r>
    <s v="6-44"/>
    <n v="-986464"/>
    <s v="EGRESO"/>
    <s v="6-44-986464EGRESO"/>
    <s v="6-44-986464EGRESO1"/>
    <e v="#N/A"/>
    <s v="698-000006-44"/>
    <n v="698"/>
    <d v="2022-08-31T00:00:00"/>
    <n v="-986464"/>
    <n v="7177"/>
    <s v=" PAGO A NOMIN SANCHEZ CHACON RA"/>
    <s v="CB 1370-1371"/>
    <n v="0"/>
    <e v="#N/A"/>
    <n v="0"/>
    <e v="#N/A"/>
    <n v="986464"/>
    <s v="OK"/>
    <s v="ok"/>
    <n v="1"/>
    <n v="36"/>
    <s v=" PAGO A NOMIN SA"/>
  </r>
  <r>
    <s v="6-44"/>
    <n v="-2086560"/>
    <s v="EGRESO"/>
    <s v="6-44-2086560EGRESO"/>
    <s v="6-44-2086560EGRESO6"/>
    <e v="#N/A"/>
    <s v="698-000006-44"/>
    <n v="698"/>
    <d v="2022-08-31T00:00:00"/>
    <n v="-2086560"/>
    <n v="7177"/>
    <s v=" PAGO A NOMIN AVELLANEDA BORDA"/>
    <s v="CB 1370-1371"/>
    <n v="0"/>
    <e v="#N/A"/>
    <n v="0"/>
    <e v="#N/A"/>
    <n v="2086560"/>
    <s v="OK"/>
    <s v="ok"/>
    <n v="1"/>
    <n v="36"/>
    <s v=" PAGO A NOMIN AV"/>
  </r>
  <r>
    <s v="6-44"/>
    <n v="-1196106"/>
    <s v="EGRESO"/>
    <s v="6-44-1196106EGRESO"/>
    <s v="6-44-1196106EGRESO3"/>
    <e v="#N/A"/>
    <s v="698-000006-44"/>
    <n v="698"/>
    <d v="2022-08-31T00:00:00"/>
    <n v="-1196106"/>
    <n v="7177"/>
    <s v=" PAGO A NOMIN GOMEZ MORA CAROLI"/>
    <s v="CB 1370-1371"/>
    <n v="0"/>
    <e v="#N/A"/>
    <n v="0"/>
    <e v="#N/A"/>
    <n v="1196106"/>
    <s v="OK"/>
    <s v="ok"/>
    <n v="1"/>
    <n v="36"/>
    <s v=" PAGO A NOMIN GO"/>
  </r>
  <r>
    <s v="6-44"/>
    <n v="-3373689"/>
    <s v="EGRESO"/>
    <s v="6-44-3373689EGRESO"/>
    <s v="6-44-3373689EGRESO2"/>
    <e v="#N/A"/>
    <s v="698-000006-44"/>
    <n v="698"/>
    <d v="2022-08-31T00:00:00"/>
    <n v="-3373689"/>
    <n v="7177"/>
    <s v=" PAGO A NOMIN VANEGAS SANCHEZ Y"/>
    <s v="CB 1370-1371"/>
    <n v="0"/>
    <e v="#N/A"/>
    <n v="0"/>
    <e v="#N/A"/>
    <n v="3373689"/>
    <s v="OK"/>
    <s v="ok"/>
    <n v="1"/>
    <n v="36"/>
    <s v=" PAGO A NOMIN VA"/>
  </r>
  <r>
    <s v="6-44"/>
    <n v="-1348899"/>
    <s v="EGRESO"/>
    <s v="6-44-1348899EGRESO"/>
    <s v="6-44-1348899EGRESO1"/>
    <e v="#N/A"/>
    <s v="698-000006-44"/>
    <n v="698"/>
    <d v="2022-08-31T00:00:00"/>
    <n v="-1348899"/>
    <n v="7177"/>
    <s v=" PAGO A NOMIN SOSA GARCIA JOSE"/>
    <s v="CB 1370-1371"/>
    <n v="0"/>
    <e v="#N/A"/>
    <n v="0"/>
    <e v="#N/A"/>
    <n v="1348899"/>
    <s v="OK"/>
    <s v="ok"/>
    <n v="1"/>
    <n v="36"/>
    <s v=" PAGO A NOMIN SO"/>
  </r>
  <r>
    <s v="6-44"/>
    <n v="-1323761"/>
    <s v="EGRESO"/>
    <s v="6-44-1323761EGRESO"/>
    <s v="6-44-1323761EGRESO1"/>
    <e v="#N/A"/>
    <s v="698-000006-44"/>
    <n v="698"/>
    <d v="2022-08-31T00:00:00"/>
    <n v="-1323761"/>
    <n v="7177"/>
    <s v=" PAGO A NOMIN CEPEDA SANDOVAL H"/>
    <s v="CB 1370-1371"/>
    <n v="0"/>
    <e v="#N/A"/>
    <n v="0"/>
    <e v="#N/A"/>
    <n v="1323761"/>
    <s v="OK"/>
    <s v="ok"/>
    <n v="1"/>
    <n v="36"/>
    <s v=" PAGO A NOMIN CE"/>
  </r>
  <r>
    <s v="6-44"/>
    <n v="-2230218"/>
    <s v="EGRESO"/>
    <s v="6-44-2230218EGRESO"/>
    <s v="6-44-2230218EGRESO1"/>
    <e v="#N/A"/>
    <s v="698-000006-44"/>
    <n v="698"/>
    <d v="2022-08-31T00:00:00"/>
    <n v="-2230218"/>
    <n v="7177"/>
    <s v=" PAGO A NOMIN RAMIREZ CALDERON"/>
    <s v="CB 1370-1371"/>
    <n v="0"/>
    <e v="#N/A"/>
    <n v="0"/>
    <e v="#N/A"/>
    <n v="2230218"/>
    <s v="OK"/>
    <s v="ok"/>
    <n v="1"/>
    <n v="36"/>
    <s v=" PAGO A NOMIN RA"/>
  </r>
  <r>
    <s v="6-44"/>
    <n v="-1785761"/>
    <s v="EGRESO"/>
    <s v="6-44-1785761EGRESO"/>
    <s v="6-44-1785761EGRESO1"/>
    <e v="#N/A"/>
    <s v="698-000006-44"/>
    <n v="698"/>
    <d v="2022-08-31T00:00:00"/>
    <n v="-1785761"/>
    <n v="7177"/>
    <s v=" PAGO A NOMIN VELANDIA CORCHUEL"/>
    <s v="CB 1370-1371"/>
    <n v="0"/>
    <e v="#N/A"/>
    <n v="0"/>
    <e v="#N/A"/>
    <n v="1785761"/>
    <s v="OK"/>
    <s v="ok"/>
    <n v="1"/>
    <n v="36"/>
    <s v=" PAGO A NOMIN VE"/>
  </r>
  <r>
    <s v="6-44"/>
    <n v="-933455"/>
    <s v="EGRESO"/>
    <s v="6-44-933455EGRESO"/>
    <s v="6-44-933455EGRESO4"/>
    <e v="#N/A"/>
    <s v="698-000006-44"/>
    <n v="698"/>
    <d v="2022-08-31T00:00:00"/>
    <n v="-933455"/>
    <n v="7177"/>
    <s v=" PAGO A NOMIN MELO RODRIGUEZ HA"/>
    <s v="CB 1370-1371"/>
    <n v="0"/>
    <e v="#N/A"/>
    <n v="0"/>
    <e v="#N/A"/>
    <n v="933455"/>
    <s v="OK"/>
    <s v="ok"/>
    <n v="1"/>
    <n v="36"/>
    <s v=" PAGO A NOMIN ME"/>
  </r>
  <r>
    <s v="6-44"/>
    <n v="-1198172"/>
    <s v="EGRESO"/>
    <s v="6-44-1198172EGRESO"/>
    <s v="6-44-1198172EGRESO25"/>
    <e v="#N/A"/>
    <s v="698-000006-44"/>
    <n v="698"/>
    <d v="2022-08-31T00:00:00"/>
    <n v="-1198172"/>
    <n v="7177"/>
    <s v=" PAGO A NOMIN RUIZ HERRE O CLAU"/>
    <s v="CB 1370-1371"/>
    <n v="0"/>
    <e v="#N/A"/>
    <n v="0"/>
    <e v="#N/A"/>
    <n v="1198172"/>
    <s v="OK"/>
    <s v="ok"/>
    <n v="1"/>
    <n v="36"/>
    <s v=" PAGO A NOMIN RU"/>
  </r>
  <r>
    <s v="6-44"/>
    <n v="-1060201"/>
    <s v="EGRESO"/>
    <s v="6-44-1060201EGRESO"/>
    <s v="6-44-1060201EGRESO1"/>
    <e v="#N/A"/>
    <s v="698-000006-44"/>
    <n v="698"/>
    <d v="2022-08-31T00:00:00"/>
    <n v="-1060201"/>
    <n v="7177"/>
    <s v=" PAGO A NOMIN LOBO ROJANO MARTH"/>
    <s v="CB 1370-1371"/>
    <n v="0"/>
    <e v="#N/A"/>
    <n v="0"/>
    <e v="#N/A"/>
    <n v="1060201"/>
    <s v="OK"/>
    <s v="ok"/>
    <n v="1"/>
    <n v="36"/>
    <s v=" PAGO A NOMIN LO"/>
  </r>
  <r>
    <s v="6-44"/>
    <n v="-1198172"/>
    <s v="EGRESO"/>
    <s v="6-44-1198172EGRESO"/>
    <s v="6-44-1198172EGRESO26"/>
    <e v="#N/A"/>
    <s v="698-000006-44"/>
    <n v="698"/>
    <d v="2022-08-31T00:00:00"/>
    <n v="-1198172"/>
    <n v="7177"/>
    <s v=" PAGO A NOMIN VERGARA GUTIERREZ"/>
    <s v="CB 1370-1371"/>
    <n v="0"/>
    <e v="#N/A"/>
    <n v="0"/>
    <e v="#N/A"/>
    <n v="1198172"/>
    <s v="OK"/>
    <s v="ok"/>
    <n v="1"/>
    <n v="36"/>
    <s v=" PAGO A NOMIN VE"/>
  </r>
  <r>
    <s v="6-44"/>
    <n v="-1196902"/>
    <s v="EGRESO"/>
    <s v="6-44-1196902EGRESO"/>
    <s v="6-44-1196902EGRESO1"/>
    <e v="#N/A"/>
    <s v="698-000006-44"/>
    <n v="698"/>
    <d v="2022-08-31T00:00:00"/>
    <n v="-1196902"/>
    <n v="7177"/>
    <s v=" PAGO A NOMIN SIERRA ESPITIA CA"/>
    <s v="CB 1370-1371"/>
    <n v="0"/>
    <e v="#N/A"/>
    <n v="0"/>
    <e v="#N/A"/>
    <n v="1196902"/>
    <s v="OK"/>
    <s v="ok"/>
    <n v="1"/>
    <n v="36"/>
    <s v=" PAGO A NOMIN SI"/>
  </r>
  <r>
    <s v="6-44"/>
    <n v="-5219080"/>
    <s v="EGRESO"/>
    <s v="6-44-5219080EGRESO"/>
    <s v="6-44-5219080EGRESO2"/>
    <e v="#N/A"/>
    <s v="698-000006-44"/>
    <n v="698"/>
    <d v="2022-08-31T00:00:00"/>
    <n v="-5219080"/>
    <n v="7177"/>
    <s v=" PAGO A NOMIN MOGOLLON CARRERO"/>
    <s v="CB 1370-1371"/>
    <n v="0"/>
    <e v="#N/A"/>
    <n v="0"/>
    <e v="#N/A"/>
    <n v="5219080"/>
    <s v="OK"/>
    <s v="ok"/>
    <n v="1"/>
    <n v="36"/>
    <s v=" PAGO A NOMIN MO"/>
  </r>
  <r>
    <s v="6-44"/>
    <n v="-1142116"/>
    <s v="EGRESO"/>
    <s v="6-44-1142116EGRESO"/>
    <s v="6-44-1142116EGRESO2"/>
    <e v="#N/A"/>
    <s v="698-000006-44"/>
    <n v="698"/>
    <d v="2022-08-31T00:00:00"/>
    <n v="-1142116"/>
    <n v="7177"/>
    <s v=" PAGO A NOMIN JAIME PUERTAS HEN"/>
    <s v="CB 1370-1371"/>
    <n v="0"/>
    <e v="#N/A"/>
    <n v="0"/>
    <e v="#N/A"/>
    <n v="1142116"/>
    <s v="OK"/>
    <s v="ok"/>
    <n v="1"/>
    <n v="36"/>
    <s v=" PAGO A NOMIN JA"/>
  </r>
  <r>
    <s v="6-44"/>
    <n v="-1425803"/>
    <s v="EGRESO"/>
    <s v="6-44-1425803EGRESO"/>
    <s v="6-44-1425803EGRESO3"/>
    <e v="#N/A"/>
    <s v="698-000006-44"/>
    <n v="698"/>
    <d v="2022-08-31T00:00:00"/>
    <n v="-1425803"/>
    <n v="7177"/>
    <s v=" PAGO A NOMIN YANCE YANCE JORGE"/>
    <s v="CB 1370-1371"/>
    <n v="0"/>
    <e v="#N/A"/>
    <n v="0"/>
    <e v="#N/A"/>
    <n v="1425803"/>
    <s v="OK"/>
    <s v="ok"/>
    <n v="1"/>
    <n v="36"/>
    <s v=" PAGO A NOMIN YA"/>
  </r>
  <r>
    <s v="6-44"/>
    <n v="-149533"/>
    <s v="EGRESO"/>
    <s v="6-44-149533EGRESO"/>
    <s v="6-44-149533EGRESO1"/>
    <e v="#N/A"/>
    <s v="698-000006-44"/>
    <n v="698"/>
    <d v="2022-08-31T00:00:00"/>
    <n v="-149533"/>
    <n v="7177"/>
    <s v=" PAGO A NOMIN BECERRA FLOREZ JU"/>
    <s v="CB 1370-1371"/>
    <n v="0"/>
    <e v="#N/A"/>
    <n v="0"/>
    <e v="#N/A"/>
    <n v="149533"/>
    <s v="OK"/>
    <s v="ok"/>
    <n v="1"/>
    <n v="36"/>
    <s v=" PAGO A NOMIN BE"/>
  </r>
  <r>
    <s v="6-44"/>
    <n v="-1109933"/>
    <s v="EGRESO"/>
    <s v="6-44-1109933EGRESO"/>
    <s v="6-44-1109933EGRESO5"/>
    <e v="#N/A"/>
    <s v="698-000006-44"/>
    <n v="698"/>
    <d v="2022-08-31T00:00:00"/>
    <n v="-1109933"/>
    <n v="7177"/>
    <s v=" PAGO A NOMIN PATI O LEMUS JULY"/>
    <s v="CB 1370-1371"/>
    <n v="0"/>
    <e v="#N/A"/>
    <n v="0"/>
    <e v="#N/A"/>
    <n v="1109933"/>
    <s v="OK"/>
    <s v="ok"/>
    <n v="1"/>
    <n v="36"/>
    <s v=" PAGO A NOMIN PA"/>
  </r>
  <r>
    <s v="6-44"/>
    <n v="-1155788"/>
    <s v="EGRESO"/>
    <s v="6-44-1155788EGRESO"/>
    <s v="6-44-1155788EGRESO1"/>
    <e v="#N/A"/>
    <s v="698-000006-44"/>
    <n v="698"/>
    <d v="2022-08-31T00:00:00"/>
    <n v="-1155788"/>
    <n v="7177"/>
    <s v=" PAGO A NOMIN FRANCO FONSECA LE"/>
    <s v="CB 1370-1371"/>
    <n v="0"/>
    <e v="#N/A"/>
    <n v="0"/>
    <e v="#N/A"/>
    <n v="1155788"/>
    <s v="OK"/>
    <s v="ok"/>
    <n v="1"/>
    <n v="36"/>
    <s v=" PAGO A NOMIN FR"/>
  </r>
  <r>
    <s v="6-44"/>
    <n v="-1260282"/>
    <s v="EGRESO"/>
    <s v="6-44-1260282EGRESO"/>
    <s v="6-44-1260282EGRESO1"/>
    <e v="#N/A"/>
    <s v="698-000006-44"/>
    <n v="698"/>
    <d v="2022-08-31T00:00:00"/>
    <n v="-1260282"/>
    <n v="7177"/>
    <s v=" PAGO A NOMIN CHAVES RODRIGUEZ"/>
    <s v="CB 1370-1371"/>
    <n v="0"/>
    <e v="#N/A"/>
    <n v="0"/>
    <e v="#N/A"/>
    <n v="1260282"/>
    <s v="OK"/>
    <s v="ok"/>
    <n v="1"/>
    <n v="36"/>
    <s v=" PAGO A NOMIN CH"/>
  </r>
  <r>
    <s v="6-44"/>
    <n v="-1201990"/>
    <s v="EGRESO"/>
    <s v="6-44-1201990EGRESO"/>
    <s v="6-44-1201990EGRESO1"/>
    <e v="#N/A"/>
    <s v="698-000006-44"/>
    <n v="698"/>
    <d v="2022-08-31T00:00:00"/>
    <n v="-1201990"/>
    <n v="7177"/>
    <s v=" PAGO A NOMIN ARANDA MONTA EZ A"/>
    <s v="CB 1370-1371"/>
    <n v="0"/>
    <e v="#N/A"/>
    <n v="0"/>
    <e v="#N/A"/>
    <n v="1201990"/>
    <s v="OK"/>
    <s v="ok"/>
    <n v="1"/>
    <n v="36"/>
    <s v=" PAGO A NOMIN AR"/>
  </r>
  <r>
    <s v="6-44"/>
    <n v="-1297003"/>
    <s v="EGRESO"/>
    <s v="6-44-1297003EGRESO"/>
    <s v="6-44-1297003EGRESO4"/>
    <e v="#N/A"/>
    <s v="698-000006-44"/>
    <n v="698"/>
    <d v="2022-08-31T00:00:00"/>
    <n v="-1297003"/>
    <n v="7177"/>
    <s v=" PAGO A NOMIN RAMIREZ SALAZAR J"/>
    <s v="CB 1370-1371"/>
    <n v="0"/>
    <e v="#N/A"/>
    <n v="0"/>
    <e v="#N/A"/>
    <n v="1297003"/>
    <s v="OK"/>
    <s v="ok"/>
    <n v="1"/>
    <n v="36"/>
    <s v=" PAGO A NOMIN RA"/>
  </r>
  <r>
    <s v="6-44"/>
    <n v="-1045882"/>
    <s v="EGRESO"/>
    <s v="6-44-1045882EGRESO"/>
    <s v="6-44-1045882EGRESO1"/>
    <e v="#N/A"/>
    <s v="698-000006-44"/>
    <n v="698"/>
    <d v="2022-08-31T00:00:00"/>
    <n v="-1045882"/>
    <n v="7177"/>
    <s v=" PAGO A NOMIN ACOSTA CARDENAS G"/>
    <s v="CB 1370-1371"/>
    <n v="0"/>
    <e v="#N/A"/>
    <n v="0"/>
    <e v="#N/A"/>
    <n v="1045882"/>
    <s v="OK"/>
    <s v="ok"/>
    <n v="1"/>
    <n v="36"/>
    <s v=" PAGO A NOMIN AC"/>
  </r>
  <r>
    <s v="6-44"/>
    <n v="-1118430"/>
    <s v="EGRESO"/>
    <s v="6-44-1118430EGRESO"/>
    <s v="6-44-1118430EGRESO1"/>
    <e v="#N/A"/>
    <s v="698-000006-44"/>
    <n v="698"/>
    <d v="2022-08-31T00:00:00"/>
    <n v="-1118430"/>
    <n v="7177"/>
    <s v=" PAGO A NOMIN MARTINEZ LASTRA F"/>
    <s v="CB 1370-1371"/>
    <n v="0"/>
    <e v="#N/A"/>
    <n v="0"/>
    <e v="#N/A"/>
    <n v="1118430"/>
    <s v="OK"/>
    <s v="ok"/>
    <n v="1"/>
    <n v="36"/>
    <s v=" PAGO A NOMIN MA"/>
  </r>
  <r>
    <s v="6-44"/>
    <n v="-2086560"/>
    <s v="EGRESO"/>
    <s v="6-44-2086560EGRESO"/>
    <s v="6-44-2086560EGRESO7"/>
    <e v="#N/A"/>
    <s v="698-000006-44"/>
    <n v="698"/>
    <d v="2022-08-31T00:00:00"/>
    <n v="-2086560"/>
    <n v="7177"/>
    <s v=" PAGO A NOMIN PEREZ PEREZ LEANY"/>
    <s v="CB 1370-1371"/>
    <n v="0"/>
    <e v="#N/A"/>
    <n v="0"/>
    <e v="#N/A"/>
    <n v="2086560"/>
    <s v="OK"/>
    <s v="ok"/>
    <n v="1"/>
    <n v="36"/>
    <s v=" PAGO A NOMIN PE"/>
  </r>
  <r>
    <s v="6-44"/>
    <n v="-1221220"/>
    <s v="EGRESO"/>
    <s v="6-44-1221220EGRESO"/>
    <s v="6-44-1221220EGRESO1"/>
    <e v="#N/A"/>
    <s v="698-000006-44"/>
    <n v="698"/>
    <d v="2022-08-31T00:00:00"/>
    <n v="-1221220"/>
    <n v="7177"/>
    <s v=" PAGO A NOMIN RUIZ RUIZ YARLEID"/>
    <s v="CB 1370-1371"/>
    <n v="0"/>
    <e v="#N/A"/>
    <n v="0"/>
    <e v="#N/A"/>
    <n v="1221220"/>
    <s v="OK"/>
    <s v="ok"/>
    <n v="1"/>
    <n v="36"/>
    <s v=" PAGO A NOMIN RU"/>
  </r>
  <r>
    <s v="6-44"/>
    <n v="-1466812"/>
    <s v="EGRESO"/>
    <s v="6-44-1466812EGRESO"/>
    <s v="6-44-1466812EGRESO1"/>
    <e v="#N/A"/>
    <s v="698-000006-44"/>
    <n v="698"/>
    <d v="2022-08-31T00:00:00"/>
    <n v="-1466812"/>
    <n v="7177"/>
    <s v=" PAGO A NOMIN OLARTE HERNANDEZ"/>
    <s v="CB 1370-1371"/>
    <n v="0"/>
    <e v="#N/A"/>
    <n v="0"/>
    <e v="#N/A"/>
    <n v="1466812"/>
    <s v="OK"/>
    <s v="ok"/>
    <n v="1"/>
    <n v="36"/>
    <s v=" PAGO A NOMIN OL"/>
  </r>
  <r>
    <s v="6-44"/>
    <n v="-1777712"/>
    <s v="EGRESO"/>
    <s v="6-44-1777712EGRESO"/>
    <s v="6-44-1777712EGRESO1"/>
    <e v="#N/A"/>
    <s v="698-000006-44"/>
    <n v="698"/>
    <d v="2022-08-31T00:00:00"/>
    <n v="-1777712"/>
    <n v="7177"/>
    <s v=" PAGO A NOMIN PULIDO GUERRERO C"/>
    <s v="CB 1370-1371"/>
    <n v="0"/>
    <e v="#N/A"/>
    <n v="0"/>
    <e v="#N/A"/>
    <n v="1777712"/>
    <s v="OK"/>
    <s v="ok"/>
    <n v="1"/>
    <n v="36"/>
    <s v=" PAGO A NOMIN PU"/>
  </r>
  <r>
    <s v="6-44"/>
    <n v="-2748805"/>
    <s v="EGRESO"/>
    <s v="6-44-2748805EGRESO"/>
    <s v="6-44-2748805EGRESO1"/>
    <e v="#N/A"/>
    <s v="698-000006-44"/>
    <n v="698"/>
    <d v="2022-08-31T00:00:00"/>
    <n v="-2748805"/>
    <n v="7177"/>
    <s v=" PAGO A NOMIN BERNAL HERNANDEZ"/>
    <s v="CB 1370-1371"/>
    <n v="0"/>
    <e v="#N/A"/>
    <n v="0"/>
    <e v="#N/A"/>
    <n v="2748805"/>
    <s v="OK"/>
    <s v="ok"/>
    <n v="1"/>
    <n v="36"/>
    <s v=" PAGO A NOMIN BE"/>
  </r>
  <r>
    <s v="6-44"/>
    <n v="-1198172"/>
    <s v="EGRESO"/>
    <s v="6-44-1198172EGRESO"/>
    <s v="6-44-1198172EGRESO27"/>
    <e v="#N/A"/>
    <s v="698-000006-44"/>
    <n v="698"/>
    <d v="2022-08-31T00:00:00"/>
    <n v="-1198172"/>
    <n v="7177"/>
    <s v=" PAGO A NOMIN MENDEZ CARRANZA W"/>
    <s v="CB 1370-1371"/>
    <n v="0"/>
    <e v="#N/A"/>
    <n v="0"/>
    <e v="#N/A"/>
    <n v="1198172"/>
    <s v="OK"/>
    <s v="ok"/>
    <n v="1"/>
    <n v="36"/>
    <s v=" PAGO A NOMIN ME"/>
  </r>
  <r>
    <s v="6-44"/>
    <n v="-1671972"/>
    <s v="EGRESO"/>
    <s v="6-44-1671972EGRESO"/>
    <s v="6-44-1671972EGRESO2"/>
    <e v="#N/A"/>
    <s v="698-000006-44"/>
    <n v="698"/>
    <d v="2022-08-31T00:00:00"/>
    <n v="-1671972"/>
    <n v="7177"/>
    <s v=" PAGO A NOMIN GARRIDO LUGO CAMI"/>
    <s v="CB 1370-1371"/>
    <n v="0"/>
    <e v="#N/A"/>
    <n v="0"/>
    <e v="#N/A"/>
    <n v="1671972"/>
    <s v="OK"/>
    <s v="ok"/>
    <n v="1"/>
    <n v="36"/>
    <s v=" PAGO A NOMIN GA"/>
  </r>
  <r>
    <s v="6-44"/>
    <n v="-2472715"/>
    <s v="EGRESO"/>
    <s v="6-44-2472715EGRESO"/>
    <s v="6-44-2472715EGRESO1"/>
    <e v="#N/A"/>
    <s v="698-000006-44"/>
    <n v="698"/>
    <d v="2022-08-31T00:00:00"/>
    <n v="-2472715"/>
    <n v="7177"/>
    <s v=" PAGO A NOMIN PI EROS HERRERA M"/>
    <s v="CB 1370-1371"/>
    <n v="0"/>
    <e v="#N/A"/>
    <n v="0"/>
    <e v="#N/A"/>
    <n v="2472715"/>
    <s v="OK"/>
    <s v="ok"/>
    <n v="1"/>
    <n v="36"/>
    <s v=" PAGO A NOMIN PI"/>
  </r>
  <r>
    <s v="6-44"/>
    <n v="-2874852"/>
    <s v="EGRESO"/>
    <s v="6-44-2874852EGRESO"/>
    <s v="6-44-2874852EGRESO1"/>
    <e v="#N/A"/>
    <s v="698-000006-44"/>
    <n v="698"/>
    <d v="2022-08-31T00:00:00"/>
    <n v="-2874852"/>
    <n v="7177"/>
    <s v=" PAGO A NOMIN ROJAS TORRES MARI"/>
    <s v="CB 1370-1371"/>
    <n v="0"/>
    <e v="#N/A"/>
    <n v="0"/>
    <e v="#N/A"/>
    <n v="2874852"/>
    <s v="OK"/>
    <s v="ok"/>
    <n v="1"/>
    <n v="36"/>
    <s v=" PAGO A NOMIN RO"/>
  </r>
  <r>
    <s v="6-44"/>
    <n v="-1144504"/>
    <s v="EGRESO"/>
    <s v="6-44-1144504EGRESO"/>
    <s v="6-44-1144504EGRESO26"/>
    <e v="#N/A"/>
    <s v="698-000006-44"/>
    <n v="698"/>
    <d v="2022-08-31T00:00:00"/>
    <n v="-1144504"/>
    <n v="7177"/>
    <s v=" PAGO A NOMIN GUTIERREZ DIAZ AN"/>
    <s v="CB 1370-1371"/>
    <n v="0"/>
    <e v="#N/A"/>
    <n v="0"/>
    <e v="#N/A"/>
    <n v="1144504"/>
    <s v="OK"/>
    <s v="ok"/>
    <n v="1"/>
    <n v="36"/>
    <s v=" PAGO A NOMIN GU"/>
  </r>
  <r>
    <s v="6-44"/>
    <n v="-1169997"/>
    <s v="EGRESO"/>
    <s v="6-44-1169997EGRESO"/>
    <s v="6-44-1169997EGRESO1"/>
    <e v="#N/A"/>
    <s v="698-000006-44"/>
    <n v="698"/>
    <d v="2022-08-31T00:00:00"/>
    <n v="-1169997"/>
    <n v="7177"/>
    <s v=" PAGO A NOMIN CARDENAS LOPEZ JU"/>
    <s v="CB 1370-1371"/>
    <n v="0"/>
    <e v="#N/A"/>
    <n v="0"/>
    <e v="#N/A"/>
    <n v="1169997"/>
    <s v="OK"/>
    <s v="ok"/>
    <n v="1"/>
    <n v="36"/>
    <s v=" PAGO A NOMIN CA"/>
  </r>
  <r>
    <s v="6-44"/>
    <n v="-1184897"/>
    <s v="EGRESO"/>
    <s v="6-44-1184897EGRESO"/>
    <s v="6-44-1184897EGRESO1"/>
    <e v="#N/A"/>
    <s v="698-000006-44"/>
    <n v="698"/>
    <d v="2022-08-31T00:00:00"/>
    <n v="-1184897"/>
    <n v="7177"/>
    <s v=" PAGO A NOMIN MARTINEZ CORREA R"/>
    <s v="CB 1370-1371"/>
    <n v="0"/>
    <e v="#N/A"/>
    <n v="0"/>
    <e v="#N/A"/>
    <n v="1184897"/>
    <s v="OK"/>
    <s v="ok"/>
    <n v="1"/>
    <n v="36"/>
    <s v=" PAGO A NOMIN MA"/>
  </r>
  <r>
    <s v="6-44"/>
    <n v="-1193913"/>
    <s v="EGRESO"/>
    <s v="6-44-1193913EGRESO"/>
    <s v="6-44-1193913EGRESO1"/>
    <e v="#N/A"/>
    <s v="698-000006-44"/>
    <n v="698"/>
    <d v="2022-08-31T00:00:00"/>
    <n v="-1193913"/>
    <n v="7177"/>
    <s v=" PAGO A NOMIN ALMANZA ROZO JOSE"/>
    <s v="CB 1370-1371"/>
    <n v="0"/>
    <e v="#N/A"/>
    <n v="0"/>
    <e v="#N/A"/>
    <n v="1193913"/>
    <s v="OK"/>
    <s v="ok"/>
    <n v="1"/>
    <n v="36"/>
    <s v=" PAGO A NOMIN AL"/>
  </r>
  <r>
    <s v="6-44"/>
    <n v="-1198172"/>
    <s v="EGRESO"/>
    <s v="6-44-1198172EGRESO"/>
    <s v="6-44-1198172EGRESO28"/>
    <e v="#N/A"/>
    <s v="698-000006-44"/>
    <n v="698"/>
    <d v="2022-08-31T00:00:00"/>
    <n v="-1198172"/>
    <n v="7177"/>
    <s v=" PAGO A NOMIN JIMENEZ GOMEZ JHO"/>
    <s v="CB 1370-1371"/>
    <n v="0"/>
    <e v="#N/A"/>
    <n v="0"/>
    <e v="#N/A"/>
    <n v="1198172"/>
    <s v="OK"/>
    <s v="ok"/>
    <n v="1"/>
    <n v="36"/>
    <s v=" PAGO A NOMIN JI"/>
  </r>
  <r>
    <s v="6-44"/>
    <n v="-1198172"/>
    <s v="EGRESO"/>
    <s v="6-44-1198172EGRESO"/>
    <s v="6-44-1198172EGRESO29"/>
    <e v="#N/A"/>
    <s v="698-000006-44"/>
    <n v="698"/>
    <d v="2022-08-31T00:00:00"/>
    <n v="-1198172"/>
    <n v="7177"/>
    <s v=" PAGO A NOMIN GONZALEZ MU OZ GE"/>
    <s v="CB 1370-1371"/>
    <n v="0"/>
    <e v="#N/A"/>
    <n v="0"/>
    <e v="#N/A"/>
    <n v="1198172"/>
    <s v="OK"/>
    <s v="ok"/>
    <n v="1"/>
    <n v="36"/>
    <s v=" PAGO A NOMIN GO"/>
  </r>
  <r>
    <s v="6-44"/>
    <n v="-1198172"/>
    <s v="EGRESO"/>
    <s v="6-44-1198172EGRESO"/>
    <s v="6-44-1198172EGRESO30"/>
    <e v="#N/A"/>
    <s v="698-000006-44"/>
    <n v="698"/>
    <d v="2022-08-31T00:00:00"/>
    <n v="-1198172"/>
    <n v="7177"/>
    <s v=" PAGO A NOMIN CAMACHO REYES OLG"/>
    <s v="CB 1370-1371"/>
    <n v="0"/>
    <e v="#N/A"/>
    <n v="0"/>
    <e v="#N/A"/>
    <n v="1198172"/>
    <s v="OK"/>
    <s v="ok"/>
    <n v="1"/>
    <n v="36"/>
    <s v=" PAGO A NOMIN CA"/>
  </r>
  <r>
    <s v="6-44"/>
    <n v="-1198172"/>
    <s v="EGRESO"/>
    <s v="6-44-1198172EGRESO"/>
    <s v="6-44-1198172EGRESO31"/>
    <e v="#N/A"/>
    <s v="698-000006-44"/>
    <n v="698"/>
    <d v="2022-08-31T00:00:00"/>
    <n v="-1198172"/>
    <n v="7177"/>
    <s v=" PAGO A NOMIN SANCHEZ MANJARRES"/>
    <s v="CB 1370-1371"/>
    <n v="0"/>
    <e v="#N/A"/>
    <n v="0"/>
    <e v="#N/A"/>
    <n v="1198172"/>
    <s v="OK"/>
    <s v="ok"/>
    <n v="1"/>
    <n v="36"/>
    <s v=" PAGO A NOMIN SA"/>
  </r>
  <r>
    <s v="6-44"/>
    <n v="-1206819"/>
    <s v="EGRESO"/>
    <s v="6-44-1206819EGRESO"/>
    <s v="6-44-1206819EGRESO1"/>
    <e v="#N/A"/>
    <s v="698-000006-44"/>
    <n v="698"/>
    <d v="2022-08-31T00:00:00"/>
    <n v="-1206819"/>
    <n v="7177"/>
    <s v=" PAGO A NOMIN MARIN SANCHEZ FAB"/>
    <s v="CB 1370-1371"/>
    <n v="0"/>
    <e v="#N/A"/>
    <n v="0"/>
    <e v="#N/A"/>
    <n v="1206819"/>
    <s v="OK"/>
    <s v="ok"/>
    <n v="1"/>
    <n v="36"/>
    <s v=" PAGO A NOMIN MA"/>
  </r>
  <r>
    <s v="6-44"/>
    <n v="-1227283"/>
    <s v="EGRESO"/>
    <s v="6-44-1227283EGRESO"/>
    <s v="6-44-1227283EGRESO1"/>
    <e v="#N/A"/>
    <s v="698-000006-44"/>
    <n v="698"/>
    <d v="2022-08-31T00:00:00"/>
    <n v="-1227283"/>
    <n v="7177"/>
    <s v=" PAGO A NOMIN QUIJANO ALDANA LU"/>
    <s v="CB 1370-1371"/>
    <n v="0"/>
    <e v="#N/A"/>
    <n v="0"/>
    <e v="#N/A"/>
    <n v="1227283"/>
    <s v="OK"/>
    <s v="ok"/>
    <n v="1"/>
    <n v="36"/>
    <s v=" PAGO A NOMIN QU"/>
  </r>
  <r>
    <s v="6-44"/>
    <n v="-1279566"/>
    <s v="EGRESO"/>
    <s v="6-44-1279566EGRESO"/>
    <s v="6-44-1279566EGRESO1"/>
    <e v="#N/A"/>
    <s v="698-000006-44"/>
    <n v="698"/>
    <d v="2022-08-31T00:00:00"/>
    <n v="-1279566"/>
    <n v="7177"/>
    <s v=" PAGO A NOMIN PESTA A HERNANDEZ"/>
    <s v="CB 1370-1371"/>
    <n v="0"/>
    <e v="#N/A"/>
    <n v="0"/>
    <e v="#N/A"/>
    <n v="1279566"/>
    <s v="OK"/>
    <s v="ok"/>
    <n v="1"/>
    <n v="36"/>
    <s v=" PAGO A NOMIN PE"/>
  </r>
  <r>
    <s v="6-44"/>
    <n v="-1832917"/>
    <s v="EGRESO"/>
    <s v="6-44-1832917EGRESO"/>
    <s v="6-44-1832917EGRESO1"/>
    <e v="#N/A"/>
    <s v="698-000006-44"/>
    <n v="698"/>
    <d v="2022-08-31T00:00:00"/>
    <n v="-1832917"/>
    <n v="7177"/>
    <s v=" PAGO A NOMIN TORRES RUBIO YUDY"/>
    <s v="CB 1370-1371"/>
    <n v="0"/>
    <e v="#N/A"/>
    <n v="0"/>
    <e v="#N/A"/>
    <n v="1832917"/>
    <s v="OK"/>
    <s v="ok"/>
    <n v="1"/>
    <n v="36"/>
    <s v=" PAGO A NOMIN TO"/>
  </r>
  <r>
    <s v="6-44"/>
    <n v="-1075361"/>
    <s v="EGRESO"/>
    <s v="6-44-1075361EGRESO"/>
    <s v="6-44-1075361EGRESO3"/>
    <e v="#N/A"/>
    <s v="698-000006-44"/>
    <n v="698"/>
    <d v="2022-08-31T00:00:00"/>
    <n v="-1075361"/>
    <n v="7177"/>
    <s v=" PAGO A NOMIN MIRANDA PADILLA K"/>
    <s v="CB 1370-1371"/>
    <n v="0"/>
    <e v="#N/A"/>
    <n v="0"/>
    <e v="#N/A"/>
    <n v="1075361"/>
    <s v="OK"/>
    <s v="ok"/>
    <n v="1"/>
    <n v="36"/>
    <s v=" PAGO A NOMIN MI"/>
  </r>
  <r>
    <s v="6-44"/>
    <n v="-1088773"/>
    <s v="EGRESO"/>
    <s v="6-44-1088773EGRESO"/>
    <s v="6-44-1088773EGRESO1"/>
    <e v="#N/A"/>
    <s v="698-000006-44"/>
    <n v="698"/>
    <d v="2022-08-31T00:00:00"/>
    <n v="-1088773"/>
    <n v="7177"/>
    <s v=" PAGO A NOMIN MORA RUBIANO LUZ"/>
    <s v="CB 1370-1371"/>
    <n v="0"/>
    <e v="#N/A"/>
    <n v="0"/>
    <e v="#N/A"/>
    <n v="1088773"/>
    <s v="OK"/>
    <s v="ok"/>
    <n v="1"/>
    <n v="36"/>
    <s v=" PAGO A NOMIN MO"/>
  </r>
  <r>
    <s v="6-44"/>
    <n v="-1198172"/>
    <s v="EGRESO"/>
    <s v="6-44-1198172EGRESO"/>
    <s v="6-44-1198172EGRESO32"/>
    <e v="#N/A"/>
    <s v="698-000006-44"/>
    <n v="698"/>
    <d v="2022-08-31T00:00:00"/>
    <n v="-1198172"/>
    <n v="7177"/>
    <s v=" PAGO A NOMIN ROA MERCHAN OSCAR"/>
    <s v="CB 1370-1371"/>
    <n v="0"/>
    <e v="#N/A"/>
    <n v="0"/>
    <e v="#N/A"/>
    <n v="1198172"/>
    <s v="OK"/>
    <s v="ok"/>
    <n v="1"/>
    <n v="36"/>
    <s v=" PAGO A NOMIN RO"/>
  </r>
  <r>
    <s v="6-44"/>
    <n v="-2061510"/>
    <s v="EGRESO"/>
    <s v="6-44-2061510EGRESO"/>
    <s v="6-44-2061510EGRESO1"/>
    <e v="#N/A"/>
    <s v="698-000006-44"/>
    <n v="698"/>
    <d v="2022-08-31T00:00:00"/>
    <n v="-2061510"/>
    <n v="7177"/>
    <s v=" PAGO A NOMIN RAMOS VANEGAS LUI"/>
    <s v="CB 1370-1371"/>
    <n v="0"/>
    <e v="#N/A"/>
    <n v="0"/>
    <e v="#N/A"/>
    <n v="2061510"/>
    <s v="OK"/>
    <s v="ok"/>
    <n v="1"/>
    <n v="36"/>
    <s v=" PAGO A NOMIN RA"/>
  </r>
  <r>
    <s v="6-44"/>
    <n v="-2494018"/>
    <s v="EGRESO"/>
    <s v="6-44-2494018EGRESO"/>
    <s v="6-44-2494018EGRESO1"/>
    <e v="#N/A"/>
    <s v="698-000006-44"/>
    <n v="698"/>
    <d v="2022-08-31T00:00:00"/>
    <n v="-2494018"/>
    <n v="7177"/>
    <s v=" PAGO A NOMIN HERRERA PI EROS E"/>
    <s v="CB 1370-1371"/>
    <n v="0"/>
    <e v="#N/A"/>
    <n v="0"/>
    <e v="#N/A"/>
    <n v="2494018"/>
    <s v="OK"/>
    <s v="ok"/>
    <n v="1"/>
    <n v="36"/>
    <s v=" PAGO A NOMIN HE"/>
  </r>
  <r>
    <s v="6-44"/>
    <n v="-919428"/>
    <s v="EGRESO"/>
    <s v="6-44-919428EGRESO"/>
    <s v="6-44-919428EGRESO1"/>
    <e v="#N/A"/>
    <s v="698-000006-44"/>
    <n v="698"/>
    <d v="2022-08-31T00:00:00"/>
    <n v="-919428"/>
    <n v="7177"/>
    <s v=" PAGO A NOMIN SIERRA GUERRERO E"/>
    <s v="CB 1370-1371"/>
    <n v="0"/>
    <e v="#N/A"/>
    <n v="0"/>
    <e v="#N/A"/>
    <n v="919428"/>
    <s v="OK"/>
    <s v="ok"/>
    <n v="1"/>
    <n v="36"/>
    <s v=" PAGO A NOMIN SI"/>
  </r>
  <r>
    <s v="6-44"/>
    <n v="-333333"/>
    <s v="EGRESO"/>
    <s v="6-44-333333EGRESO"/>
    <s v="6-44-333333EGRESO2"/>
    <e v="#N/A"/>
    <s v="698-000006-44"/>
    <n v="698"/>
    <d v="2022-08-31T00:00:00"/>
    <n v="-333333"/>
    <n v="7177"/>
    <s v=" PAGO A NOMIN BARRAGAN RODRIGUE"/>
    <s v="CB 1370-1371"/>
    <n v="0"/>
    <e v="#N/A"/>
    <n v="0"/>
    <e v="#N/A"/>
    <n v="333333"/>
    <s v="OK"/>
    <s v="ok"/>
    <n v="1"/>
    <n v="36"/>
    <s v=" PAGO A NOMIN BA"/>
  </r>
  <r>
    <s v="6-44"/>
    <n v="-1218499"/>
    <s v="EGRESO"/>
    <s v="6-44-1218499EGRESO"/>
    <s v="6-44-1218499EGRESO1"/>
    <e v="#N/A"/>
    <s v="698-000006-44"/>
    <n v="698"/>
    <d v="2022-08-31T00:00:00"/>
    <n v="-1218499"/>
    <n v="7177"/>
    <s v=" PAGO A NOMIN BERMUDEZ DIAZ MIK"/>
    <s v="CB 1370-1371"/>
    <n v="0"/>
    <e v="#N/A"/>
    <n v="0"/>
    <e v="#N/A"/>
    <n v="1218499"/>
    <s v="OK"/>
    <s v="ok"/>
    <n v="1"/>
    <n v="36"/>
    <s v=" PAGO A NOMIN BE"/>
  </r>
  <r>
    <s v="6-44"/>
    <n v="-1603355"/>
    <s v="EGRESO"/>
    <s v="6-44-1603355EGRESO"/>
    <s v="6-44-1603355EGRESO5"/>
    <e v="#N/A"/>
    <s v="698-000006-44"/>
    <n v="698"/>
    <d v="2022-08-31T00:00:00"/>
    <n v="-1603355"/>
    <n v="7177"/>
    <s v=" PAGO A NOMIN LOSADA SUAREZ DIE"/>
    <s v="CB 1370-1371"/>
    <n v="0"/>
    <e v="#N/A"/>
    <n v="0"/>
    <e v="#N/A"/>
    <n v="1603355"/>
    <s v="OK"/>
    <s v="ok"/>
    <n v="1"/>
    <n v="36"/>
    <s v=" PAGO A NOMIN LO"/>
  </r>
  <r>
    <s v="6-44"/>
    <n v="-933455"/>
    <s v="EGRESO"/>
    <s v="6-44-933455EGRESO"/>
    <s v="6-44-933455EGRESO5"/>
    <e v="#N/A"/>
    <s v="698-000006-44"/>
    <n v="698"/>
    <d v="2022-08-31T00:00:00"/>
    <n v="-933455"/>
    <n v="7177"/>
    <s v=" PAGO A NOMIN MARROQUIN LONDO O"/>
    <s v="CB 1370-1371"/>
    <n v="0"/>
    <e v="#N/A"/>
    <n v="0"/>
    <e v="#N/A"/>
    <n v="933455"/>
    <s v="OK"/>
    <s v="ok"/>
    <n v="1"/>
    <n v="36"/>
    <s v=" PAGO A NOMIN MA"/>
  </r>
  <r>
    <s v="6-44"/>
    <n v="-1365626"/>
    <s v="EGRESO"/>
    <s v="6-44-1365626EGRESO"/>
    <s v="6-44-1365626EGRESO1"/>
    <e v="#N/A"/>
    <s v="698-000006-44"/>
    <n v="698"/>
    <d v="2022-08-31T00:00:00"/>
    <n v="-1365626"/>
    <n v="7177"/>
    <s v=" PAGO A NOMIN ANGULO SALCEDO IS"/>
    <s v="CB 1370-1371"/>
    <n v="0"/>
    <e v="#N/A"/>
    <n v="0"/>
    <e v="#N/A"/>
    <n v="1365626"/>
    <s v="OK"/>
    <s v="ok"/>
    <n v="1"/>
    <n v="36"/>
    <s v=" PAGO A NOMIN AN"/>
  </r>
  <r>
    <s v="6-44"/>
    <n v="-2029580"/>
    <s v="EGRESO"/>
    <s v="6-44-2029580EGRESO"/>
    <s v="6-44-2029580EGRESO1"/>
    <e v="#N/A"/>
    <s v="698-000006-44"/>
    <n v="698"/>
    <d v="2022-08-31T00:00:00"/>
    <n v="-2029580"/>
    <n v="7177"/>
    <s v=" PAGO A NOMIN BARBOSA REY CARLO"/>
    <s v="CB 1370-1371"/>
    <n v="0"/>
    <e v="#N/A"/>
    <n v="0"/>
    <e v="#N/A"/>
    <n v="2029580"/>
    <s v="OK"/>
    <s v="ok"/>
    <n v="1"/>
    <n v="36"/>
    <s v=" PAGO A NOMIN BA"/>
  </r>
  <r>
    <s v="6-44"/>
    <n v="-2443696"/>
    <s v="EGRESO"/>
    <s v="6-44-2443696EGRESO"/>
    <s v="6-44-2443696EGRESO2"/>
    <e v="#N/A"/>
    <s v="698-000006-44"/>
    <n v="698"/>
    <d v="2022-08-31T00:00:00"/>
    <n v="-2443696"/>
    <n v="7177"/>
    <s v=" PAGO A NOMIN FLOREZ ACHURY JHO"/>
    <s v="CB 1370-1371"/>
    <n v="0"/>
    <e v="#N/A"/>
    <n v="0"/>
    <e v="#N/A"/>
    <n v="2443696"/>
    <s v="OK"/>
    <s v="ok"/>
    <n v="1"/>
    <n v="36"/>
    <s v=" PAGO A NOMIN FL"/>
  </r>
  <r>
    <s v="6-44"/>
    <n v="-2915480"/>
    <s v="EGRESO"/>
    <s v="6-44-2915480EGRESO"/>
    <s v="6-44-2915480EGRESO1"/>
    <e v="#N/A"/>
    <s v="698-000006-44"/>
    <n v="698"/>
    <d v="2022-08-31T00:00:00"/>
    <n v="-2915480"/>
    <n v="7177"/>
    <s v=" PAGO A NOMIN HERRERA FIERRO ME"/>
    <s v="CB 1370-1371"/>
    <n v="0"/>
    <e v="#N/A"/>
    <n v="0"/>
    <e v="#N/A"/>
    <n v="2915480"/>
    <s v="OK"/>
    <s v="ok"/>
    <n v="1"/>
    <n v="36"/>
    <s v=" PAGO A NOMIN HE"/>
  </r>
  <r>
    <s v="6-44"/>
    <n v="-1233055"/>
    <s v="EGRESO"/>
    <s v="6-44-1233055EGRESO"/>
    <s v="6-44-1233055EGRESO8"/>
    <e v="#N/A"/>
    <s v="698-000006-44"/>
    <n v="698"/>
    <d v="2022-08-31T00:00:00"/>
    <n v="-1233055"/>
    <n v="7177"/>
    <s v=" PAGO A NOMIN PEREZ DIAZ JOSE D"/>
    <s v="CB 1370-1371"/>
    <n v="0"/>
    <e v="#N/A"/>
    <n v="0"/>
    <e v="#N/A"/>
    <n v="1233055"/>
    <s v="OK"/>
    <s v="ok"/>
    <n v="1"/>
    <n v="36"/>
    <s v=" PAGO A NOMIN PE"/>
  </r>
  <r>
    <s v="6-44"/>
    <n v="-1888441"/>
    <s v="EGRESO"/>
    <s v="6-44-1888441EGRESO"/>
    <s v="6-44-1888441EGRESO1"/>
    <e v="#N/A"/>
    <s v="698-000006-44"/>
    <n v="698"/>
    <d v="2022-08-31T00:00:00"/>
    <n v="-1888441"/>
    <n v="7177"/>
    <s v=" PAGO A NOMIN LOZANO VARGAS EDI"/>
    <s v="CB 1370-1371"/>
    <n v="0"/>
    <e v="#N/A"/>
    <n v="0"/>
    <e v="#N/A"/>
    <n v="1888441"/>
    <s v="OK"/>
    <s v="ok"/>
    <n v="1"/>
    <n v="36"/>
    <s v=" PAGO A NOMIN LO"/>
  </r>
  <r>
    <s v="6-44"/>
    <n v="-1222562"/>
    <s v="EGRESO"/>
    <s v="6-44-1222562EGRESO"/>
    <s v="6-44-1222562EGRESO2"/>
    <e v="#N/A"/>
    <s v="698-000006-44"/>
    <n v="698"/>
    <d v="2022-08-31T00:00:00"/>
    <n v="-1222562"/>
    <n v="7177"/>
    <s v=" PAGO A NOMIN RAMIREZ RAMIREZ N"/>
    <s v="CB 1370-1371"/>
    <n v="0"/>
    <e v="#N/A"/>
    <n v="0"/>
    <e v="#N/A"/>
    <n v="1222562"/>
    <s v="OK"/>
    <s v="ok"/>
    <n v="1"/>
    <n v="36"/>
    <s v=" PAGO A NOMIN RA"/>
  </r>
  <r>
    <s v="6-44"/>
    <n v="-1287997"/>
    <s v="EGRESO"/>
    <s v="6-44-1287997EGRESO"/>
    <s v="6-44-1287997EGRESO1"/>
    <e v="#N/A"/>
    <s v="698-000006-44"/>
    <n v="698"/>
    <d v="2022-08-31T00:00:00"/>
    <n v="-1287997"/>
    <n v="7177"/>
    <s v=" PAGO A NOMIN SUAREZ MEZA JOHAN"/>
    <s v="CB 1370-1371"/>
    <n v="0"/>
    <e v="#N/A"/>
    <n v="0"/>
    <e v="#N/A"/>
    <n v="1287997"/>
    <s v="OK"/>
    <s v="ok"/>
    <n v="1"/>
    <n v="36"/>
    <s v=" PAGO A NOMIN SU"/>
  </r>
  <r>
    <s v="6-44"/>
    <n v="-1470694"/>
    <s v="EGRESO"/>
    <s v="6-44-1470694EGRESO"/>
    <s v="6-44-1470694EGRESO2"/>
    <e v="#N/A"/>
    <s v="698-000006-44"/>
    <n v="698"/>
    <d v="2022-08-31T00:00:00"/>
    <n v="-1470694"/>
    <n v="7177"/>
    <s v=" PAGO A NOMIN CRISTANCHO BLANCO"/>
    <s v="CB 1370-1371"/>
    <n v="0"/>
    <e v="#N/A"/>
    <n v="0"/>
    <e v="#N/A"/>
    <n v="1470694"/>
    <s v="OK"/>
    <s v="ok"/>
    <n v="1"/>
    <n v="36"/>
    <s v=" PAGO A NOMIN CR"/>
  </r>
  <r>
    <s v="6-44"/>
    <n v="-2776598"/>
    <s v="EGRESO"/>
    <s v="6-44-2776598EGRESO"/>
    <s v="6-44-2776598EGRESO2"/>
    <e v="#N/A"/>
    <s v="698-000006-44"/>
    <n v="698"/>
    <d v="2022-08-31T00:00:00"/>
    <n v="-2776598"/>
    <n v="7177"/>
    <s v=" PAGO A NOMIN FONSECA HERNANDEZ"/>
    <s v="CB 1370-1371"/>
    <n v="0"/>
    <e v="#N/A"/>
    <n v="0"/>
    <e v="#N/A"/>
    <n v="2776598"/>
    <s v="OK"/>
    <s v="ok"/>
    <n v="1"/>
    <n v="36"/>
    <s v=" PAGO A NOMIN FO"/>
  </r>
  <r>
    <s v="6-44"/>
    <n v="-1006803"/>
    <s v="EGRESO"/>
    <s v="6-44-1006803EGRESO"/>
    <s v="6-44-1006803EGRESO1"/>
    <e v="#N/A"/>
    <s v="698-000006-44"/>
    <n v="698"/>
    <d v="2022-08-31T00:00:00"/>
    <n v="-1006803"/>
    <n v="7177"/>
    <s v=" PAGO A NOMIN BARRERA TEJADA JH"/>
    <s v="CB 1370-1371"/>
    <n v="0"/>
    <e v="#N/A"/>
    <n v="0"/>
    <e v="#N/A"/>
    <n v="1006803"/>
    <s v="OK"/>
    <s v="ok"/>
    <n v="1"/>
    <n v="36"/>
    <s v=" PAGO A NOMIN BA"/>
  </r>
  <r>
    <s v="6-44"/>
    <n v="-1288640"/>
    <s v="EGRESO"/>
    <s v="6-44-1288640EGRESO"/>
    <s v="6-44-1288640EGRESO2"/>
    <e v="#N/A"/>
    <s v="698-000006-44"/>
    <n v="698"/>
    <d v="2022-08-31T00:00:00"/>
    <n v="-1288640"/>
    <n v="7177"/>
    <s v=" PAGO A NOMIN AVELLANEDA BECERR"/>
    <s v="CB 1370-1371"/>
    <n v="0"/>
    <e v="#N/A"/>
    <n v="0"/>
    <e v="#N/A"/>
    <n v="1288640"/>
    <s v="OK"/>
    <s v="ok"/>
    <n v="1"/>
    <n v="36"/>
    <s v=" PAGO A NOMIN AV"/>
  </r>
  <r>
    <s v="6-44"/>
    <n v="-1898115"/>
    <s v="EGRESO"/>
    <s v="6-44-1898115EGRESO"/>
    <s v="6-44-1898115EGRESO7"/>
    <e v="#N/A"/>
    <s v="698-000006-44"/>
    <n v="698"/>
    <d v="2022-08-31T00:00:00"/>
    <n v="-1898115"/>
    <n v="7177"/>
    <s v=" PAGO A NOMIN VELASQUEZ PE UELA"/>
    <s v="CB 1370-1371"/>
    <n v="0"/>
    <e v="#N/A"/>
    <n v="0"/>
    <e v="#N/A"/>
    <n v="1898115"/>
    <s v="OK"/>
    <s v="ok"/>
    <n v="1"/>
    <n v="36"/>
    <s v=" PAGO A NOMIN VE"/>
  </r>
  <r>
    <s v="6-44"/>
    <n v="-1077722"/>
    <s v="EGRESO"/>
    <s v="6-44-1077722EGRESO"/>
    <s v="6-44-1077722EGRESO1"/>
    <e v="#N/A"/>
    <s v="698-000006-44"/>
    <n v="698"/>
    <d v="2022-08-31T00:00:00"/>
    <n v="-1077722"/>
    <n v="7177"/>
    <s v=" PAGO A NOMIN CASTA EDA AYALA E"/>
    <s v="CB 1370-1371"/>
    <n v="0"/>
    <e v="#N/A"/>
    <n v="0"/>
    <e v="#N/A"/>
    <n v="1077722"/>
    <s v="OK"/>
    <s v="ok"/>
    <n v="1"/>
    <n v="36"/>
    <s v=" PAGO A NOMIN CA"/>
  </r>
  <r>
    <s v="6-44"/>
    <n v="-1198172"/>
    <s v="EGRESO"/>
    <s v="6-44-1198172EGRESO"/>
    <s v="6-44-1198172EGRESO33"/>
    <e v="#N/A"/>
    <s v="698-000006-44"/>
    <n v="698"/>
    <d v="2022-08-31T00:00:00"/>
    <n v="-1198172"/>
    <n v="7177"/>
    <s v=" PAGO A NOMIN VEGA BUITRAGO LUZ"/>
    <s v="CB 1370-1371"/>
    <n v="0"/>
    <e v="#N/A"/>
    <n v="0"/>
    <e v="#N/A"/>
    <n v="1198172"/>
    <s v="OK"/>
    <s v="ok"/>
    <n v="1"/>
    <n v="36"/>
    <s v=" PAGO A NOMIN VE"/>
  </r>
  <r>
    <s v="6-44"/>
    <n v="-1227689"/>
    <s v="EGRESO"/>
    <s v="6-44-1227689EGRESO"/>
    <s v="6-44-1227689EGRESO1"/>
    <e v="#N/A"/>
    <s v="698-000006-44"/>
    <n v="698"/>
    <d v="2022-08-31T00:00:00"/>
    <n v="-1227689"/>
    <n v="7177"/>
    <s v=" PAGO A NOMIN PARDO  MARTHA JAN"/>
    <s v="CB 1370-1371"/>
    <n v="0"/>
    <e v="#N/A"/>
    <n v="0"/>
    <e v="#N/A"/>
    <n v="1227689"/>
    <s v="OK"/>
    <s v="ok"/>
    <n v="1"/>
    <n v="36"/>
    <s v=" PAGO A NOMIN PA"/>
  </r>
  <r>
    <s v="6-44"/>
    <n v="-1266252"/>
    <s v="EGRESO"/>
    <s v="6-44-1266252EGRESO"/>
    <s v="6-44-1266252EGRESO1"/>
    <e v="#N/A"/>
    <s v="698-000006-44"/>
    <n v="698"/>
    <d v="2022-08-31T00:00:00"/>
    <n v="-1266252"/>
    <n v="7177"/>
    <s v=" PAGO A NOMIN PARRA VELANDIA LU"/>
    <s v="CB 1370-1371"/>
    <n v="0"/>
    <e v="#N/A"/>
    <n v="0"/>
    <e v="#N/A"/>
    <n v="1266252"/>
    <s v="OK"/>
    <s v="ok"/>
    <n v="1"/>
    <n v="36"/>
    <s v=" PAGO A NOMIN PA"/>
  </r>
  <r>
    <s v="6-44"/>
    <n v="-1279832"/>
    <s v="EGRESO"/>
    <s v="6-44-1279832EGRESO"/>
    <s v="6-44-1279832EGRESO1"/>
    <e v="#N/A"/>
    <s v="698-000006-44"/>
    <n v="698"/>
    <d v="2022-08-31T00:00:00"/>
    <n v="-1279832"/>
    <n v="7177"/>
    <s v=" PAGO A NOMIN SANCHEZ CELEITA A"/>
    <s v="CB 1370-1371"/>
    <n v="0"/>
    <e v="#N/A"/>
    <n v="0"/>
    <e v="#N/A"/>
    <n v="1279832"/>
    <s v="OK"/>
    <s v="ok"/>
    <n v="1"/>
    <n v="36"/>
    <s v=" PAGO A NOMIN SA"/>
  </r>
  <r>
    <s v="6-44"/>
    <n v="-1302132"/>
    <s v="EGRESO"/>
    <s v="6-44-1302132EGRESO"/>
    <s v="6-44-1302132EGRESO3"/>
    <e v="#N/A"/>
    <s v="698-000006-44"/>
    <n v="698"/>
    <d v="2022-08-31T00:00:00"/>
    <n v="-1302132"/>
    <n v="7177"/>
    <s v=" PAGO A NOMIN MORENO GRANADOS Y"/>
    <s v="CB 1370-1371"/>
    <n v="0"/>
    <e v="#N/A"/>
    <n v="0"/>
    <e v="#N/A"/>
    <n v="1302132"/>
    <s v="OK"/>
    <s v="ok"/>
    <n v="1"/>
    <n v="36"/>
    <s v=" PAGO A NOMIN MO"/>
  </r>
  <r>
    <s v="6-44"/>
    <n v="-1435284"/>
    <s v="EGRESO"/>
    <s v="6-44-1435284EGRESO"/>
    <s v="6-44-1435284EGRESO1"/>
    <e v="#N/A"/>
    <s v="698-000006-44"/>
    <n v="698"/>
    <d v="2022-08-31T00:00:00"/>
    <n v="-1435284"/>
    <n v="7177"/>
    <s v=" PAGO A NOMIN ISAZA SANMIGUEL F"/>
    <s v="CB 1370-1371"/>
    <n v="0"/>
    <e v="#N/A"/>
    <n v="0"/>
    <e v="#N/A"/>
    <n v="1435284"/>
    <s v="OK"/>
    <s v="ok"/>
    <n v="1"/>
    <n v="36"/>
    <s v=" PAGO A NOMIN IS"/>
  </r>
  <r>
    <s v="6-44"/>
    <n v="-1676695"/>
    <s v="EGRESO"/>
    <s v="6-44-1676695EGRESO"/>
    <s v="6-44-1676695EGRESO7"/>
    <e v="#N/A"/>
    <s v="698-000006-44"/>
    <n v="698"/>
    <d v="2022-08-31T00:00:00"/>
    <n v="-1676695"/>
    <n v="7177"/>
    <s v=" PAGO A NOMIN LOPEZ DIAZ JULIO"/>
    <s v="CB 1370-1371"/>
    <n v="0"/>
    <e v="#N/A"/>
    <n v="0"/>
    <e v="#N/A"/>
    <n v="1676695"/>
    <s v="OK"/>
    <s v="ok"/>
    <n v="1"/>
    <n v="36"/>
    <s v=" PAGO A NOMIN LO"/>
  </r>
  <r>
    <s v="6-44"/>
    <n v="-1976453"/>
    <s v="EGRESO"/>
    <s v="6-44-1976453EGRESO"/>
    <s v="6-44-1976453EGRESO1"/>
    <e v="#N/A"/>
    <s v="698-000006-44"/>
    <n v="698"/>
    <d v="2022-08-31T00:00:00"/>
    <n v="-1976453"/>
    <n v="7177"/>
    <s v=" PAGO A NOMIN ROMERO CARRILLO W"/>
    <s v="CB 1370-1371"/>
    <n v="0"/>
    <e v="#N/A"/>
    <n v="0"/>
    <e v="#N/A"/>
    <n v="1976453"/>
    <s v="OK"/>
    <s v="ok"/>
    <n v="1"/>
    <n v="36"/>
    <s v=" PAGO A NOMIN RO"/>
  </r>
  <r>
    <s v="6-44"/>
    <n v="-2118946"/>
    <s v="EGRESO"/>
    <s v="6-44-2118946EGRESO"/>
    <s v="6-44-2118946EGRESO1"/>
    <e v="#N/A"/>
    <s v="698-000006-44"/>
    <n v="698"/>
    <d v="2022-08-31T00:00:00"/>
    <n v="-2118946"/>
    <n v="7177"/>
    <s v=" PAGO A NOMIN ROMERO OLIVERO MA"/>
    <s v="CB 1370-1371"/>
    <n v="0"/>
    <e v="#N/A"/>
    <n v="0"/>
    <e v="#N/A"/>
    <n v="2118946"/>
    <s v="OK"/>
    <s v="ok"/>
    <n v="1"/>
    <n v="36"/>
    <s v=" PAGO A NOMIN RO"/>
  </r>
  <r>
    <s v="6-44"/>
    <n v="-1094308"/>
    <s v="EGRESO"/>
    <s v="6-44-1094308EGRESO"/>
    <s v="6-44-1094308EGRESO1"/>
    <e v="#N/A"/>
    <s v="698-000006-44"/>
    <n v="698"/>
    <d v="2022-08-31T00:00:00"/>
    <n v="-1094308"/>
    <n v="7177"/>
    <s v=" PAGO A NOMIN ZABALETA CASTRO Y"/>
    <s v="CB 1370-1371"/>
    <n v="0"/>
    <e v="#N/A"/>
    <n v="0"/>
    <e v="#N/A"/>
    <n v="1094308"/>
    <s v="OK"/>
    <s v="ok"/>
    <n v="1"/>
    <n v="36"/>
    <s v=" PAGO A NOMIN ZA"/>
  </r>
  <r>
    <s v="6-44"/>
    <n v="-1163273"/>
    <s v="EGRESO"/>
    <s v="6-44-1163273EGRESO"/>
    <s v="6-44-1163273EGRESO1"/>
    <e v="#N/A"/>
    <s v="698-000006-44"/>
    <n v="698"/>
    <d v="2022-08-31T00:00:00"/>
    <n v="-1163273"/>
    <n v="7177"/>
    <s v=" PAGO A NOMIN QUINTERO SANCHEZ"/>
    <s v="CB 1370-1371"/>
    <n v="0"/>
    <e v="#N/A"/>
    <n v="0"/>
    <e v="#N/A"/>
    <n v="1163273"/>
    <s v="OK"/>
    <s v="ok"/>
    <n v="1"/>
    <n v="36"/>
    <s v=" PAGO A NOMIN QU"/>
  </r>
  <r>
    <s v="6-44"/>
    <n v="-1144504"/>
    <s v="EGRESO"/>
    <s v="6-44-1144504EGRESO"/>
    <s v="6-44-1144504EGRESO27"/>
    <e v="#N/A"/>
    <s v="698-000006-44"/>
    <n v="698"/>
    <d v="2022-08-31T00:00:00"/>
    <n v="-1144504"/>
    <n v="7177"/>
    <s v=" PAGO A NOMIN RAMIREZ TRUJILLO"/>
    <s v="CB 1370-1371"/>
    <n v="0"/>
    <e v="#N/A"/>
    <n v="0"/>
    <e v="#N/A"/>
    <n v="1144504"/>
    <s v="OK"/>
    <s v="ok"/>
    <n v="1"/>
    <n v="36"/>
    <s v=" PAGO A NOMIN RA"/>
  </r>
  <r>
    <s v="6-44"/>
    <n v="-1198172"/>
    <s v="EGRESO"/>
    <s v="6-44-1198172EGRESO"/>
    <s v="6-44-1198172EGRESO34"/>
    <e v="#N/A"/>
    <s v="698-000006-44"/>
    <n v="698"/>
    <d v="2022-08-31T00:00:00"/>
    <n v="-1198172"/>
    <n v="7177"/>
    <s v=" PAGO A NOMIN LARA FONSECA CIND"/>
    <s v="CB 1370-1371"/>
    <n v="0"/>
    <e v="#N/A"/>
    <n v="0"/>
    <e v="#N/A"/>
    <n v="1198172"/>
    <s v="OK"/>
    <s v="ok"/>
    <n v="1"/>
    <n v="36"/>
    <s v=" PAGO A NOMIN LA"/>
  </r>
  <r>
    <s v="6-44"/>
    <n v="-2010847"/>
    <s v="EGRESO"/>
    <s v="6-44-2010847EGRESO"/>
    <s v="6-44-2010847EGRESO1"/>
    <e v="#N/A"/>
    <s v="698-000006-44"/>
    <n v="698"/>
    <d v="2022-08-31T00:00:00"/>
    <n v="-2010847"/>
    <n v="7177"/>
    <s v=" PAGO A NOMIN QUI ONES RODRIGUE"/>
    <s v="CB 1370-1371"/>
    <n v="0"/>
    <e v="#N/A"/>
    <n v="0"/>
    <e v="#N/A"/>
    <n v="2010847"/>
    <s v="OK"/>
    <s v="ok"/>
    <n v="1"/>
    <n v="36"/>
    <s v=" PAGO A NOMIN QU"/>
  </r>
  <r>
    <s v="6-44"/>
    <n v="-1226512"/>
    <s v="EGRESO"/>
    <s v="6-44-1226512EGRESO"/>
    <s v="6-44-1226512EGRESO1"/>
    <e v="#N/A"/>
    <s v="698-000006-44"/>
    <n v="698"/>
    <d v="2022-08-31T00:00:00"/>
    <n v="-1226512"/>
    <n v="7177"/>
    <s v=" PAGO A NOMIN ROCHA FLOREZ EDWI"/>
    <s v="CB 1370-1371"/>
    <n v="0"/>
    <e v="#N/A"/>
    <n v="0"/>
    <e v="#N/A"/>
    <n v="1226512"/>
    <s v="OK"/>
    <s v="ok"/>
    <n v="1"/>
    <n v="36"/>
    <s v=" PAGO A NOMIN RO"/>
  </r>
  <r>
    <s v="6-44"/>
    <n v="-950670"/>
    <s v="EGRESO"/>
    <s v="6-44-950670EGRESO"/>
    <s v="6-44-950670EGRESO1"/>
    <e v="#N/A"/>
    <s v="698-000006-44"/>
    <n v="698"/>
    <d v="2022-08-31T00:00:00"/>
    <n v="-950670"/>
    <n v="7177"/>
    <s v=" PAGO A NOMIN GARZON LAVERDE YO"/>
    <s v="CB 1370-1371"/>
    <n v="0"/>
    <e v="#N/A"/>
    <n v="0"/>
    <e v="#N/A"/>
    <n v="950670"/>
    <s v="OK"/>
    <s v="ok"/>
    <n v="1"/>
    <n v="36"/>
    <s v=" PAGO A NOMIN GA"/>
  </r>
  <r>
    <s v="6-44"/>
    <n v="-1144504"/>
    <s v="EGRESO"/>
    <s v="6-44-1144504EGRESO"/>
    <s v="6-44-1144504EGRESO28"/>
    <e v="#N/A"/>
    <s v="698-000006-44"/>
    <n v="698"/>
    <d v="2022-08-31T00:00:00"/>
    <n v="-1144504"/>
    <n v="7177"/>
    <s v=" PAGO A NOMIN YEPES ABRIL PABLO"/>
    <s v="CB 1370-1371"/>
    <n v="0"/>
    <e v="#N/A"/>
    <n v="0"/>
    <e v="#N/A"/>
    <n v="1144504"/>
    <s v="OK"/>
    <s v="ok"/>
    <n v="1"/>
    <n v="36"/>
    <s v=" PAGO A NOMIN YE"/>
  </r>
  <r>
    <s v="6-44"/>
    <n v="-1271915"/>
    <s v="EGRESO"/>
    <s v="6-44-1271915EGRESO"/>
    <s v="6-44-1271915EGRESO1"/>
    <e v="#N/A"/>
    <s v="698-000006-44"/>
    <n v="698"/>
    <d v="2022-08-31T00:00:00"/>
    <n v="-1271915"/>
    <n v="7177"/>
    <s v=" PAGO A NOMIN HERNANDEZ YARA LU"/>
    <s v="CB 1370-1371"/>
    <n v="0"/>
    <e v="#N/A"/>
    <n v="0"/>
    <e v="#N/A"/>
    <n v="1271915"/>
    <s v="OK"/>
    <s v="ok"/>
    <n v="1"/>
    <n v="36"/>
    <s v=" PAGO A NOMIN HE"/>
  </r>
  <r>
    <s v="6-44"/>
    <n v="-987122"/>
    <s v="EGRESO"/>
    <s v="6-44-987122EGRESO"/>
    <s v="6-44-987122EGRESO3"/>
    <e v="#N/A"/>
    <s v="698-000006-44"/>
    <n v="698"/>
    <d v="2022-08-31T00:00:00"/>
    <n v="-987122"/>
    <n v="7177"/>
    <s v=" PAGO A NOMIN VARGAS LOPEZ BREN"/>
    <s v="CB 1370-1371"/>
    <n v="0"/>
    <e v="#N/A"/>
    <n v="0"/>
    <e v="#N/A"/>
    <n v="987122"/>
    <s v="OK"/>
    <s v="ok"/>
    <n v="1"/>
    <n v="36"/>
    <s v=" PAGO A NOMIN VA"/>
  </r>
  <r>
    <s v="6-44"/>
    <n v="-1098217"/>
    <s v="EGRESO"/>
    <s v="6-44-1098217EGRESO"/>
    <s v="6-44-1098217EGRESO1"/>
    <e v="#N/A"/>
    <s v="698-000006-44"/>
    <n v="698"/>
    <d v="2022-08-31T00:00:00"/>
    <n v="-1098217"/>
    <n v="7177"/>
    <s v=" PAGO A NOMIN DIAZ HERNANDEZ OL"/>
    <s v="CB 1370-1371"/>
    <n v="0"/>
    <e v="#N/A"/>
    <n v="0"/>
    <e v="#N/A"/>
    <n v="1098217"/>
    <s v="OK"/>
    <s v="ok"/>
    <n v="1"/>
    <n v="36"/>
    <s v=" PAGO A NOMIN DI"/>
  </r>
  <r>
    <s v="6-44"/>
    <n v="-2443696"/>
    <s v="EGRESO"/>
    <s v="6-44-2443696EGRESO"/>
    <s v="6-44-2443696EGRESO3"/>
    <e v="#N/A"/>
    <s v="698-000006-44"/>
    <n v="698"/>
    <d v="2022-08-31T00:00:00"/>
    <n v="-2443696"/>
    <n v="7177"/>
    <s v=" PAGO A NOMIN BOLA OS LINARES J"/>
    <s v="CB 1370-1371"/>
    <n v="0"/>
    <e v="#N/A"/>
    <n v="0"/>
    <e v="#N/A"/>
    <n v="2443696"/>
    <s v="OK"/>
    <s v="ok"/>
    <n v="1"/>
    <n v="36"/>
    <s v=" PAGO A NOMIN BO"/>
  </r>
  <r>
    <s v="6-44"/>
    <n v="-1952193"/>
    <s v="EGRESO"/>
    <s v="6-44-1952193EGRESO"/>
    <s v="6-44-1952193EGRESO3"/>
    <e v="#N/A"/>
    <s v="698-000006-44"/>
    <n v="698"/>
    <d v="2022-08-31T00:00:00"/>
    <n v="-1952193"/>
    <n v="7177"/>
    <s v=" PAGO A NOMIN NOVOA MORENO HECT"/>
    <s v="CB 1370-1371"/>
    <n v="0"/>
    <e v="#N/A"/>
    <n v="0"/>
    <e v="#N/A"/>
    <n v="1952193"/>
    <s v="OK"/>
    <s v="ok"/>
    <n v="1"/>
    <n v="36"/>
    <s v=" PAGO A NOMIN NO"/>
  </r>
  <r>
    <s v="6-44"/>
    <n v="-1182588"/>
    <s v="EGRESO"/>
    <s v="6-44-1182588EGRESO"/>
    <s v="6-44-1182588EGRESO1"/>
    <e v="#N/A"/>
    <s v="698-000006-44"/>
    <n v="698"/>
    <d v="2022-08-31T00:00:00"/>
    <n v="-1182588"/>
    <n v="7177"/>
    <s v=" PAGO A NOMIN NATERA SARMIENTO"/>
    <s v="CB 1370-1371"/>
    <n v="0"/>
    <e v="#N/A"/>
    <n v="0"/>
    <e v="#N/A"/>
    <n v="1182588"/>
    <s v="OK"/>
    <s v="ok"/>
    <n v="1"/>
    <n v="36"/>
    <s v=" PAGO A NOMIN NA"/>
  </r>
  <r>
    <s v="6-44"/>
    <n v="-1212905"/>
    <s v="EGRESO"/>
    <s v="6-44-1212905EGRESO"/>
    <s v="6-44-1212905EGRESO1"/>
    <e v="#N/A"/>
    <s v="698-000006-44"/>
    <n v="698"/>
    <d v="2022-08-31T00:00:00"/>
    <n v="-1212905"/>
    <n v="7177"/>
    <s v=" PAGO A NOMIN TORRES OBANDO MIC"/>
    <s v="CB 1370-1371"/>
    <n v="0"/>
    <e v="#N/A"/>
    <n v="0"/>
    <e v="#N/A"/>
    <n v="1212905"/>
    <s v="OK"/>
    <s v="ok"/>
    <n v="1"/>
    <n v="36"/>
    <s v=" PAGO A NOMIN TO"/>
  </r>
  <r>
    <s v="6-44"/>
    <n v="-1273881"/>
    <s v="EGRESO"/>
    <s v="6-44-1273881EGRESO"/>
    <s v="6-44-1273881EGRESO8"/>
    <e v="#N/A"/>
    <s v="698-000006-44"/>
    <n v="698"/>
    <d v="2022-08-31T00:00:00"/>
    <n v="-1273881"/>
    <n v="7177"/>
    <s v=" PAGO A NOMIN GONGORA CASTRO AN"/>
    <s v="CB 1370-1371"/>
    <n v="0"/>
    <e v="#N/A"/>
    <n v="0"/>
    <e v="#N/A"/>
    <n v="1273881"/>
    <s v="OK"/>
    <s v="ok"/>
    <n v="1"/>
    <n v="36"/>
    <s v=" PAGO A NOMIN GO"/>
  </r>
  <r>
    <s v="6-44"/>
    <n v="-1217530"/>
    <s v="EGRESO"/>
    <s v="6-44-1217530EGRESO"/>
    <s v="6-44-1217530EGRESO1"/>
    <e v="#N/A"/>
    <s v="698-000006-44"/>
    <n v="698"/>
    <d v="2022-08-31T00:00:00"/>
    <n v="-1217530"/>
    <n v="7177"/>
    <s v=" PAGO A NOMIN CUBIDES CASTA EDA"/>
    <s v="CB 1370-1371"/>
    <n v="0"/>
    <e v="#N/A"/>
    <n v="0"/>
    <e v="#N/A"/>
    <n v="1217530"/>
    <s v="OK"/>
    <s v="ok"/>
    <n v="1"/>
    <n v="36"/>
    <s v=" PAGO A NOMIN CU"/>
  </r>
  <r>
    <s v="6-44"/>
    <n v="-2071451"/>
    <s v="EGRESO"/>
    <s v="6-44-2071451EGRESO"/>
    <s v="6-44-2071451EGRESO1"/>
    <e v="#N/A"/>
    <s v="698-000006-44"/>
    <n v="698"/>
    <d v="2022-08-31T00:00:00"/>
    <n v="-2071451"/>
    <n v="7177"/>
    <s v=" PAGO A NOMIN ACOSTA DIAZ ADRIA"/>
    <s v="CB 1370-1371"/>
    <n v="0"/>
    <e v="#N/A"/>
    <n v="0"/>
    <e v="#N/A"/>
    <n v="2071451"/>
    <s v="OK"/>
    <s v="ok"/>
    <n v="1"/>
    <n v="36"/>
    <s v=" PAGO A NOMIN AC"/>
  </r>
  <r>
    <s v="6-44"/>
    <n v="-2149625"/>
    <s v="EGRESO"/>
    <s v="6-44-2149625EGRESO"/>
    <s v="6-44-2149625EGRESO5"/>
    <e v="#N/A"/>
    <s v="698-000006-44"/>
    <n v="698"/>
    <d v="2022-08-31T00:00:00"/>
    <n v="-2149625"/>
    <n v="7177"/>
    <s v=" PAGO A NOMIN CASTA EDA RENZA J"/>
    <s v="CB 1370-1371"/>
    <n v="0"/>
    <e v="#N/A"/>
    <n v="0"/>
    <e v="#N/A"/>
    <n v="2149625"/>
    <s v="OK"/>
    <s v="ok"/>
    <n v="1"/>
    <n v="36"/>
    <s v=" PAGO A NOMIN CA"/>
  </r>
  <r>
    <s v="6-44"/>
    <n v="-1198172"/>
    <s v="EGRESO"/>
    <s v="6-44-1198172EGRESO"/>
    <s v="6-44-1198172EGRESO35"/>
    <e v="#N/A"/>
    <s v="698-000006-44"/>
    <n v="698"/>
    <d v="2022-08-31T00:00:00"/>
    <n v="-1198172"/>
    <n v="7177"/>
    <s v=" PAGO A NOMIN CASTA EDA CAMACHO"/>
    <s v="CB 1370-1371"/>
    <n v="0"/>
    <e v="#N/A"/>
    <n v="0"/>
    <e v="#N/A"/>
    <n v="1198172"/>
    <s v="OK"/>
    <s v="ok"/>
    <n v="1"/>
    <n v="36"/>
    <s v=" PAGO A NOMIN CA"/>
  </r>
  <r>
    <s v="6-44"/>
    <n v="-2501094"/>
    <s v="EGRESO"/>
    <s v="6-44-2501094EGRESO"/>
    <s v="6-44-2501094EGRESO1"/>
    <e v="#N/A"/>
    <s v="698-000006-44"/>
    <n v="698"/>
    <d v="2022-08-31T00:00:00"/>
    <n v="-2501094"/>
    <n v="7177"/>
    <s v=" PAGO A NOMIN MARTINEZ BERMUDEZ"/>
    <s v="CB 1370-1371"/>
    <n v="0"/>
    <e v="#N/A"/>
    <n v="0"/>
    <e v="#N/A"/>
    <n v="2501094"/>
    <s v="OK"/>
    <s v="ok"/>
    <n v="1"/>
    <n v="36"/>
    <s v=" PAGO A NOMIN MA"/>
  </r>
  <r>
    <s v="6-44"/>
    <n v="-2099700"/>
    <s v="EGRESO"/>
    <s v="6-44-2099700EGRESO"/>
    <s v="6-44-2099700EGRESO1"/>
    <e v="#N/A"/>
    <s v="698-000006-44"/>
    <n v="698"/>
    <d v="2022-08-31T00:00:00"/>
    <n v="-2099700"/>
    <n v="7177"/>
    <s v=" PAGO A NOMIN LEON MARTINEZ NOL"/>
    <s v="CB 1370-1371"/>
    <n v="0"/>
    <e v="#N/A"/>
    <n v="0"/>
    <e v="#N/A"/>
    <n v="2099700"/>
    <s v="OK"/>
    <s v="ok"/>
    <n v="1"/>
    <n v="36"/>
    <s v=" PAGO A NOMIN LE"/>
  </r>
  <r>
    <s v="6-44"/>
    <n v="-2031515"/>
    <s v="EGRESO"/>
    <s v="6-44-2031515EGRESO"/>
    <s v="6-44-2031515EGRESO3"/>
    <e v="#N/A"/>
    <s v="698-000006-44"/>
    <n v="698"/>
    <d v="2022-08-31T00:00:00"/>
    <n v="-2031515"/>
    <n v="7177"/>
    <s v=" PAGO A NOMIN HERNANDEZ CALDERO"/>
    <s v="CB 1370-1371"/>
    <n v="0"/>
    <e v="#N/A"/>
    <n v="0"/>
    <e v="#N/A"/>
    <n v="2031515"/>
    <s v="OK"/>
    <s v="ok"/>
    <n v="1"/>
    <n v="36"/>
    <s v=" PAGO A NOMIN HE"/>
  </r>
  <r>
    <s v="6-44"/>
    <n v="-1409701"/>
    <s v="EGRESO"/>
    <s v="6-44-1409701EGRESO"/>
    <s v="6-44-1409701EGRESO1"/>
    <e v="#N/A"/>
    <s v="698-000006-44"/>
    <n v="698"/>
    <d v="2022-08-31T00:00:00"/>
    <n v="-1409701"/>
    <n v="7177"/>
    <s v=" PAGO A NOMIN SINISTERRA PRADO"/>
    <s v="CB 1370-1371"/>
    <n v="0"/>
    <e v="#N/A"/>
    <n v="0"/>
    <e v="#N/A"/>
    <n v="1409701"/>
    <s v="OK"/>
    <s v="ok"/>
    <n v="1"/>
    <n v="36"/>
    <s v=" PAGO A NOMIN SI"/>
  </r>
  <r>
    <s v="6-44"/>
    <n v="-1918372"/>
    <s v="EGRESO"/>
    <s v="6-44-1918372EGRESO"/>
    <s v="6-44-1918372EGRESO5"/>
    <e v="#N/A"/>
    <s v="698-000006-44"/>
    <n v="698"/>
    <d v="2022-08-31T00:00:00"/>
    <n v="-1918372"/>
    <n v="7177"/>
    <s v=" PAGO A NOMIN RAMOS RAMIREZ PED"/>
    <s v="CB 1370-1371"/>
    <n v="0"/>
    <e v="#N/A"/>
    <n v="0"/>
    <e v="#N/A"/>
    <n v="1918372"/>
    <s v="OK"/>
    <s v="ok"/>
    <n v="1"/>
    <n v="36"/>
    <s v=" PAGO A NOMIN RA"/>
  </r>
  <r>
    <s v="6-44"/>
    <n v="-2240553"/>
    <s v="EGRESO"/>
    <s v="6-44-2240553EGRESO"/>
    <s v="6-44-2240553EGRESO1"/>
    <e v="#N/A"/>
    <s v="698-000006-44"/>
    <n v="698"/>
    <d v="2022-08-31T00:00:00"/>
    <n v="-2240553"/>
    <n v="7177"/>
    <s v=" PAGO A NOMIN RUIZ OYOLA CRISTI"/>
    <s v="CB 1370-1371"/>
    <n v="0"/>
    <e v="#N/A"/>
    <n v="0"/>
    <e v="#N/A"/>
    <n v="2240553"/>
    <s v="OK"/>
    <s v="ok"/>
    <n v="1"/>
    <n v="36"/>
    <s v=" PAGO A NOMIN RU"/>
  </r>
  <r>
    <s v="6-44"/>
    <n v="-1487162"/>
    <s v="EGRESO"/>
    <s v="6-44-1487162EGRESO"/>
    <s v="6-44-1487162EGRESO1"/>
    <e v="#N/A"/>
    <s v="698-000006-44"/>
    <n v="698"/>
    <d v="2022-08-31T00:00:00"/>
    <n v="-1487162"/>
    <n v="7177"/>
    <s v=" PAGO A NOMIN BARACALDO DAZA  M"/>
    <s v="CB 1370-1371"/>
    <n v="0"/>
    <e v="#N/A"/>
    <n v="0"/>
    <e v="#N/A"/>
    <n v="1487162"/>
    <s v="OK"/>
    <s v="ok"/>
    <n v="1"/>
    <n v="36"/>
    <s v=" PAGO A NOMIN BA"/>
  </r>
  <r>
    <s v="6-44"/>
    <n v="-2102931"/>
    <s v="EGRESO"/>
    <s v="6-44-2102931EGRESO"/>
    <s v="6-44-2102931EGRESO1"/>
    <e v="#N/A"/>
    <s v="698-000006-44"/>
    <n v="698"/>
    <d v="2022-08-31T00:00:00"/>
    <n v="-2102931"/>
    <n v="7177"/>
    <s v=" PAGO A NOMIN CELIS GARCIA EDWI"/>
    <s v="CB 1370-1371"/>
    <n v="0"/>
    <e v="#N/A"/>
    <n v="0"/>
    <e v="#N/A"/>
    <n v="2102931"/>
    <s v="OK"/>
    <s v="ok"/>
    <n v="1"/>
    <n v="36"/>
    <s v=" PAGO A NOMIN CE"/>
  </r>
  <r>
    <s v="6-44"/>
    <n v="-1226907"/>
    <s v="EGRESO"/>
    <s v="6-44-1226907EGRESO"/>
    <s v="6-44-1226907EGRESO1"/>
    <e v="#N/A"/>
    <s v="698-000006-44"/>
    <n v="698"/>
    <d v="2022-08-31T00:00:00"/>
    <n v="-1226907"/>
    <n v="7177"/>
    <s v=" PAGO A NOMIN CUERO MANCILLA IN"/>
    <s v="CB 1370-1371"/>
    <n v="0"/>
    <e v="#N/A"/>
    <n v="0"/>
    <e v="#N/A"/>
    <n v="1226907"/>
    <s v="OK"/>
    <s v="ok"/>
    <n v="1"/>
    <n v="36"/>
    <s v=" PAGO A NOMIN CU"/>
  </r>
  <r>
    <s v="6-44"/>
    <n v="-2097765"/>
    <s v="EGRESO"/>
    <s v="6-44-2097765EGRESO"/>
    <s v="6-44-2097765EGRESO1"/>
    <e v="#N/A"/>
    <s v="698-000006-44"/>
    <n v="698"/>
    <d v="2022-08-31T00:00:00"/>
    <n v="-2097765"/>
    <n v="7177"/>
    <s v=" PAGO A NOMIN RODRIGUEZ GARZON"/>
    <s v="CB 1370-1371"/>
    <n v="0"/>
    <e v="#N/A"/>
    <n v="0"/>
    <e v="#N/A"/>
    <n v="2097765"/>
    <s v="OK"/>
    <s v="ok"/>
    <n v="1"/>
    <n v="36"/>
    <s v=" PAGO A NOMIN RO"/>
  </r>
  <r>
    <s v="6-44"/>
    <n v="-961581"/>
    <s v="EGRESO"/>
    <s v="6-44-961581EGRESO"/>
    <s v="6-44-961581EGRESO1"/>
    <e v="#N/A"/>
    <s v="698-000006-44"/>
    <n v="698"/>
    <d v="2022-08-31T00:00:00"/>
    <n v="-961581"/>
    <n v="7177"/>
    <s v=" PAGO A NOMIN OLIVEROS BANQUET"/>
    <s v="CB 1370-1371"/>
    <n v="0"/>
    <e v="#N/A"/>
    <n v="0"/>
    <e v="#N/A"/>
    <n v="961581"/>
    <s v="OK"/>
    <s v="ok"/>
    <n v="1"/>
    <n v="36"/>
    <s v=" PAGO A NOMIN OL"/>
  </r>
  <r>
    <s v="6-44"/>
    <n v="-1090839"/>
    <s v="EGRESO"/>
    <s v="6-44-1090839EGRESO"/>
    <s v="6-44-1090839EGRESO10"/>
    <e v="#N/A"/>
    <s v="698-000006-44"/>
    <n v="698"/>
    <d v="2022-08-31T00:00:00"/>
    <n v="-1090839"/>
    <n v="7177"/>
    <s v=" PAGO A NOMIN SALAS RIVERA SAND"/>
    <s v="CB 1370-1371"/>
    <n v="0"/>
    <e v="#N/A"/>
    <n v="0"/>
    <e v="#N/A"/>
    <n v="1090839"/>
    <s v="OK"/>
    <s v="ok"/>
    <n v="1"/>
    <n v="36"/>
    <s v=" PAGO A NOMIN SA"/>
  </r>
  <r>
    <s v="6-44"/>
    <n v="-1288640"/>
    <s v="EGRESO"/>
    <s v="6-44-1288640EGRESO"/>
    <s v="6-44-1288640EGRESO3"/>
    <e v="#N/A"/>
    <s v="698-000006-44"/>
    <n v="698"/>
    <d v="2022-08-31T00:00:00"/>
    <n v="-1288640"/>
    <n v="7177"/>
    <s v=" PAGO A NOMIN URUE A CERVERA CR"/>
    <s v="CB 1370-1371"/>
    <n v="0"/>
    <e v="#N/A"/>
    <n v="0"/>
    <e v="#N/A"/>
    <n v="1288640"/>
    <s v="OK"/>
    <s v="ok"/>
    <n v="1"/>
    <n v="36"/>
    <s v=" PAGO A NOMIN UR"/>
  </r>
  <r>
    <s v="6-44"/>
    <n v="-2016298"/>
    <s v="EGRESO"/>
    <s v="6-44-2016298EGRESO"/>
    <s v="6-44-2016298EGRESO1"/>
    <e v="#N/A"/>
    <s v="698-000006-44"/>
    <n v="698"/>
    <d v="2022-08-31T00:00:00"/>
    <n v="-2016298"/>
    <n v="7177"/>
    <s v=" PAGO A NOMIN LOPEZ LUCIO JOSE"/>
    <s v="CB 1370-1371"/>
    <n v="0"/>
    <e v="#N/A"/>
    <n v="0"/>
    <e v="#N/A"/>
    <n v="2016298"/>
    <s v="OK"/>
    <s v="ok"/>
    <n v="1"/>
    <n v="36"/>
    <s v=" PAGO A NOMIN LO"/>
  </r>
  <r>
    <s v="6-44"/>
    <n v="-8651147"/>
    <s v="EGRESO"/>
    <s v="6-44-8651147EGRESO"/>
    <s v="6-44-8651147EGRESO1"/>
    <e v="#N/A"/>
    <s v="698-000006-44"/>
    <n v="698"/>
    <d v="2022-08-31T00:00:00"/>
    <n v="-8651147"/>
    <n v="7177"/>
    <s v=" PAGO A NOMIN HERNANDEZ OCHOA W"/>
    <s v="CB 1370-1371"/>
    <n v="0"/>
    <e v="#N/A"/>
    <n v="0"/>
    <e v="#N/A"/>
    <n v="8651147"/>
    <s v="OK"/>
    <s v="ok"/>
    <n v="1"/>
    <n v="36"/>
    <s v=" PAGO A NOMIN HE"/>
  </r>
  <r>
    <s v="6-44"/>
    <n v="-1353353"/>
    <s v="EGRESO"/>
    <s v="6-44-1353353EGRESO"/>
    <s v="6-44-1353353EGRESO2"/>
    <e v="#N/A"/>
    <s v="698-000006-44"/>
    <n v="698"/>
    <d v="2022-08-31T00:00:00"/>
    <n v="-1353353"/>
    <n v="7177"/>
    <s v=" PAGO A NOMIN QUINTIN GONZALEZ"/>
    <s v="CB 1370-1371"/>
    <n v="0"/>
    <e v="#N/A"/>
    <n v="0"/>
    <e v="#N/A"/>
    <n v="1353353"/>
    <s v="OK"/>
    <s v="ok"/>
    <n v="1"/>
    <n v="36"/>
    <s v=" PAGO A NOMIN QU"/>
  </r>
  <r>
    <s v="6-44"/>
    <n v="-1090839"/>
    <s v="EGRESO"/>
    <s v="6-44-1090839EGRESO"/>
    <s v="6-44-1090839EGRESO11"/>
    <e v="#N/A"/>
    <s v="698-000006-44"/>
    <n v="698"/>
    <d v="2022-08-31T00:00:00"/>
    <n v="-1090839"/>
    <n v="7177"/>
    <s v=" PAGO A NOMIN HERNANDEZ MU OZ M"/>
    <s v="CB 1370-1371"/>
    <n v="0"/>
    <e v="#N/A"/>
    <n v="0"/>
    <e v="#N/A"/>
    <n v="1090839"/>
    <s v="OK"/>
    <s v="ok"/>
    <n v="1"/>
    <n v="36"/>
    <s v=" PAGO A NOMIN HE"/>
  </r>
  <r>
    <s v="6-44"/>
    <n v="-880722"/>
    <s v="EGRESO"/>
    <s v="6-44-880722EGRESO"/>
    <s v="6-44-880722EGRESO1"/>
    <e v="#N/A"/>
    <s v="698-000006-44"/>
    <n v="698"/>
    <d v="2022-08-31T00:00:00"/>
    <n v="-880722"/>
    <n v="7177"/>
    <s v=" PAGO A NOMIN TIQUE CARRILLO JO"/>
    <s v="CB 1370-1371"/>
    <n v="0"/>
    <e v="#N/A"/>
    <n v="0"/>
    <e v="#N/A"/>
    <n v="880722"/>
    <s v="OK"/>
    <s v="ok"/>
    <n v="1"/>
    <n v="36"/>
    <s v=" PAGO A NOMIN TI"/>
  </r>
  <r>
    <s v="6-44"/>
    <n v="-1037172"/>
    <s v="EGRESO"/>
    <s v="6-44-1037172EGRESO"/>
    <s v="6-44-1037172EGRESO9"/>
    <e v="#N/A"/>
    <s v="698-000006-44"/>
    <n v="698"/>
    <d v="2022-08-31T00:00:00"/>
    <n v="-1037172"/>
    <n v="7177"/>
    <s v=" PAGO A NOMIN MEZA ARCIA YERLIS"/>
    <s v="CB 1370-1371"/>
    <n v="0"/>
    <e v="#N/A"/>
    <n v="0"/>
    <e v="#N/A"/>
    <n v="1037172"/>
    <s v="OK"/>
    <s v="ok"/>
    <n v="1"/>
    <n v="36"/>
    <s v=" PAGO A NOMIN ME"/>
  </r>
  <r>
    <s v="6-44"/>
    <n v="-1132240"/>
    <s v="EGRESO"/>
    <s v="6-44-1132240EGRESO"/>
    <s v="6-44-1132240EGRESO1"/>
    <e v="#N/A"/>
    <s v="698-000006-44"/>
    <n v="698"/>
    <d v="2022-08-31T00:00:00"/>
    <n v="-1132240"/>
    <n v="7177"/>
    <s v=" PAGO A NOMIN PE A VARGAS MATIL"/>
    <s v="CB 1370-1371"/>
    <n v="0"/>
    <e v="#N/A"/>
    <n v="0"/>
    <e v="#N/A"/>
    <n v="1132240"/>
    <s v="OK"/>
    <s v="ok"/>
    <n v="1"/>
    <n v="36"/>
    <s v=" PAGO A NOMIN PE"/>
  </r>
  <r>
    <s v="6-44"/>
    <n v="-1198172"/>
    <s v="EGRESO"/>
    <s v="6-44-1198172EGRESO"/>
    <s v="6-44-1198172EGRESO36"/>
    <e v="#N/A"/>
    <s v="698-000006-44"/>
    <n v="698"/>
    <d v="2022-08-31T00:00:00"/>
    <n v="-1198172"/>
    <n v="7177"/>
    <s v=" PAGO A NOMIN NIETO RAMOS NICOL"/>
    <s v="CB 1370-1371"/>
    <n v="0"/>
    <e v="#N/A"/>
    <n v="0"/>
    <e v="#N/A"/>
    <n v="1198172"/>
    <s v="OK"/>
    <s v="ok"/>
    <n v="1"/>
    <n v="36"/>
    <s v=" PAGO A NOMIN NI"/>
  </r>
  <r>
    <s v="6-44"/>
    <n v="-1356865"/>
    <s v="EGRESO"/>
    <s v="6-44-1356865EGRESO"/>
    <s v="6-44-1356865EGRESO1"/>
    <e v="#N/A"/>
    <s v="698-000006-44"/>
    <n v="698"/>
    <d v="2022-08-31T00:00:00"/>
    <n v="-1356865"/>
    <n v="7177"/>
    <s v=" PAGO A NOMIN PAEZ QUINAYAS JON"/>
    <s v="CB 1370-1371"/>
    <n v="0"/>
    <e v="#N/A"/>
    <n v="0"/>
    <e v="#N/A"/>
    <n v="1356865"/>
    <s v="OK"/>
    <s v="ok"/>
    <n v="1"/>
    <n v="36"/>
    <s v=" PAGO A NOMIN PA"/>
  </r>
  <r>
    <s v="6-44"/>
    <n v="-1295958"/>
    <s v="EGRESO"/>
    <s v="6-44-1295958EGRESO"/>
    <s v="6-44-1295958EGRESO2"/>
    <e v="#N/A"/>
    <s v="698-000006-44"/>
    <n v="698"/>
    <d v="2022-08-31T00:00:00"/>
    <n v="-1295958"/>
    <n v="7177"/>
    <s v=" PAGO A NOMIN GAVIRIA GAVIRIA J"/>
    <s v="CB 1370-1371"/>
    <n v="0"/>
    <e v="#N/A"/>
    <n v="0"/>
    <e v="#N/A"/>
    <n v="1295958"/>
    <s v="OK"/>
    <s v="ok"/>
    <n v="1"/>
    <n v="36"/>
    <s v=" PAGO A NOMIN GA"/>
  </r>
  <r>
    <s v="6-44"/>
    <n v="-1465402"/>
    <s v="EGRESO"/>
    <s v="6-44-1465402EGRESO"/>
    <s v="6-44-1465402EGRESO1"/>
    <e v="#N/A"/>
    <s v="698-000006-44"/>
    <n v="698"/>
    <d v="2022-08-31T00:00:00"/>
    <n v="-1465402"/>
    <n v="7177"/>
    <s v=" PAGO A NOMIN BOLIVAR RIVEROS C"/>
    <s v="CB 1370-1371"/>
    <n v="0"/>
    <e v="#N/A"/>
    <n v="0"/>
    <e v="#N/A"/>
    <n v="1465402"/>
    <s v="OK"/>
    <s v="ok"/>
    <n v="1"/>
    <n v="36"/>
    <s v=" PAGO A NOMIN BO"/>
  </r>
  <r>
    <s v="6-44"/>
    <n v="-4095000"/>
    <s v="EGRESO"/>
    <s v="6-44-4095000EGRESO"/>
    <s v="6-44-4095000EGRESO2"/>
    <e v="#N/A"/>
    <s v="698-000006-44"/>
    <n v="698"/>
    <d v="2022-08-31T00:00:00"/>
    <n v="-4095000"/>
    <n v="7177"/>
    <s v=" PAGO A NOMIN ZABALA VILLANUEVA"/>
    <s v="CB 1370-1371"/>
    <n v="0"/>
    <e v="#N/A"/>
    <n v="0"/>
    <e v="#N/A"/>
    <n v="4095000"/>
    <s v="OK"/>
    <s v="ok"/>
    <n v="1"/>
    <n v="36"/>
    <s v=" PAGO A NOMIN ZA"/>
  </r>
  <r>
    <s v="6-44"/>
    <n v="-933455"/>
    <s v="EGRESO"/>
    <s v="6-44-933455EGRESO"/>
    <s v="6-44-933455EGRESO6"/>
    <e v="#N/A"/>
    <s v="698-000006-44"/>
    <n v="698"/>
    <d v="2022-08-31T00:00:00"/>
    <n v="-933455"/>
    <n v="7177"/>
    <s v=" PAGO A NOMIN MERCADO ACOSTA DI"/>
    <s v="CB 1370-1371"/>
    <n v="0"/>
    <e v="#N/A"/>
    <n v="0"/>
    <e v="#N/A"/>
    <n v="933455"/>
    <s v="OK"/>
    <s v="ok"/>
    <n v="1"/>
    <n v="36"/>
    <s v=" PAGO A NOMIN ME"/>
  </r>
  <r>
    <s v="6-44"/>
    <n v="-1368372"/>
    <s v="EGRESO"/>
    <s v="6-44-1368372EGRESO"/>
    <s v="6-44-1368372EGRESO2"/>
    <e v="#N/A"/>
    <s v="698-000006-44"/>
    <n v="698"/>
    <d v="2022-08-31T00:00:00"/>
    <n v="-1368372"/>
    <n v="7177"/>
    <s v=" PAGO A NOMIN MENDOZA MURCIA JO"/>
    <s v="CB 1370-1371"/>
    <n v="0"/>
    <e v="#N/A"/>
    <n v="0"/>
    <e v="#N/A"/>
    <n v="1368372"/>
    <s v="OK"/>
    <s v="ok"/>
    <n v="1"/>
    <n v="36"/>
    <s v=" PAGO A NOMIN ME"/>
  </r>
  <r>
    <s v="6-44"/>
    <n v="-966806"/>
    <s v="EGRESO"/>
    <s v="6-44-966806EGRESO"/>
    <s v="6-44-966806EGRESO1"/>
    <e v="#N/A"/>
    <s v="698-000006-44"/>
    <n v="698"/>
    <d v="2022-08-31T00:00:00"/>
    <n v="-966806"/>
    <n v="7177"/>
    <s v=" PAGO A NOMIN BARRETO PI EROS Y"/>
    <s v="CB 1370-1371"/>
    <n v="0"/>
    <e v="#N/A"/>
    <n v="0"/>
    <e v="#N/A"/>
    <n v="966806"/>
    <s v="OK"/>
    <s v="ok"/>
    <n v="1"/>
    <n v="36"/>
    <s v=" PAGO A NOMIN BA"/>
  </r>
  <r>
    <s v="6-44"/>
    <n v="-1079951"/>
    <s v="EGRESO"/>
    <s v="6-44-1079951EGRESO"/>
    <s v="6-44-1079951EGRESO1"/>
    <e v="#N/A"/>
    <s v="698-000006-44"/>
    <n v="698"/>
    <d v="2022-08-31T00:00:00"/>
    <n v="-1079951"/>
    <n v="7177"/>
    <s v=" PAGO A NOMIN SANCHEZ ROJAS GLO"/>
    <s v="CB 1370-1371"/>
    <n v="0"/>
    <e v="#N/A"/>
    <n v="0"/>
    <e v="#N/A"/>
    <n v="1079951"/>
    <s v="OK"/>
    <s v="ok"/>
    <n v="1"/>
    <n v="36"/>
    <s v=" PAGO A NOMIN SA"/>
  </r>
  <r>
    <s v="6-44"/>
    <n v="-1111341"/>
    <s v="EGRESO"/>
    <s v="6-44-1111341EGRESO"/>
    <s v="6-44-1111341EGRESO1"/>
    <e v="#N/A"/>
    <s v="698-000006-44"/>
    <n v="698"/>
    <d v="2022-08-31T00:00:00"/>
    <n v="-1111341"/>
    <n v="7177"/>
    <s v=" PAGO A NOMIN LABRADOR AMADO JO"/>
    <s v="CB 1370-1371"/>
    <n v="0"/>
    <e v="#N/A"/>
    <n v="0"/>
    <e v="#N/A"/>
    <n v="1111341"/>
    <s v="OK"/>
    <s v="ok"/>
    <n v="1"/>
    <n v="36"/>
    <s v=" PAGO A NOMIN LA"/>
  </r>
  <r>
    <s v="6-44"/>
    <n v="-1198172"/>
    <s v="EGRESO"/>
    <s v="6-44-1198172EGRESO"/>
    <s v="6-44-1198172EGRESO37"/>
    <e v="#N/A"/>
    <s v="698-000006-44"/>
    <n v="698"/>
    <d v="2022-08-31T00:00:00"/>
    <n v="-1198172"/>
    <n v="7177"/>
    <s v=" PAGO A NOMIN BARRIOS POLO ARLE"/>
    <s v="CB 1370-1371"/>
    <n v="0"/>
    <e v="#N/A"/>
    <n v="0"/>
    <e v="#N/A"/>
    <n v="1198172"/>
    <s v="OK"/>
    <s v="ok"/>
    <n v="1"/>
    <n v="36"/>
    <s v=" PAGO A NOMIN BA"/>
  </r>
  <r>
    <s v="6-44"/>
    <n v="-1284907"/>
    <s v="EGRESO"/>
    <s v="6-44-1284907EGRESO"/>
    <s v="6-44-1284907EGRESO1"/>
    <e v="#N/A"/>
    <s v="698-000006-44"/>
    <n v="698"/>
    <d v="2022-08-31T00:00:00"/>
    <n v="-1284907"/>
    <n v="7177"/>
    <s v=" PAGO A NOMIN HURTADO CUBILLOS"/>
    <s v="CB 1370-1371"/>
    <n v="0"/>
    <e v="#N/A"/>
    <n v="0"/>
    <e v="#N/A"/>
    <n v="1284907"/>
    <s v="OK"/>
    <s v="ok"/>
    <n v="1"/>
    <n v="36"/>
    <s v=" PAGO A NOMIN HU"/>
  </r>
  <r>
    <s v="6-44"/>
    <n v="-1977436"/>
    <s v="EGRESO"/>
    <s v="6-44-1977436EGRESO"/>
    <s v="6-44-1977436EGRESO2"/>
    <e v="#N/A"/>
    <s v="698-000006-44"/>
    <n v="698"/>
    <d v="2022-08-31T00:00:00"/>
    <n v="-1977436"/>
    <n v="7177"/>
    <s v=" PAGO A NOMIN MARTINEZ BAHAMON"/>
    <s v="CB 1370-1371"/>
    <n v="0"/>
    <e v="#N/A"/>
    <n v="0"/>
    <e v="#N/A"/>
    <n v="1977436"/>
    <s v="OK"/>
    <s v="ok"/>
    <n v="1"/>
    <n v="36"/>
    <s v=" PAGO A NOMIN MA"/>
  </r>
  <r>
    <s v="6-44"/>
    <n v="-2270309"/>
    <s v="EGRESO"/>
    <s v="6-44-2270309EGRESO"/>
    <s v="6-44-2270309EGRESO1"/>
    <e v="#N/A"/>
    <s v="698-000006-44"/>
    <n v="698"/>
    <d v="2022-08-31T00:00:00"/>
    <n v="-2270309"/>
    <n v="7177"/>
    <s v=" PAGO A NOMIN RIA O PINILLA JOS"/>
    <s v="CB 1370-1371"/>
    <n v="0"/>
    <e v="#N/A"/>
    <n v="0"/>
    <e v="#N/A"/>
    <n v="2270309"/>
    <s v="OK"/>
    <s v="ok"/>
    <n v="1"/>
    <n v="36"/>
    <s v=" PAGO A NOMIN RI"/>
  </r>
  <r>
    <s v="6-44"/>
    <n v="-933455"/>
    <s v="EGRESO"/>
    <s v="6-44-933455EGRESO"/>
    <s v="6-44-933455EGRESO7"/>
    <e v="#N/A"/>
    <s v="698-000006-44"/>
    <n v="698"/>
    <d v="2022-08-31T00:00:00"/>
    <n v="-933455"/>
    <n v="7177"/>
    <s v=" PAGO A NOMIN VARELA BENAVIDES"/>
    <s v="CB 1370-1371"/>
    <n v="0"/>
    <e v="#N/A"/>
    <n v="0"/>
    <e v="#N/A"/>
    <n v="933455"/>
    <s v="OK"/>
    <s v="ok"/>
    <n v="1"/>
    <n v="36"/>
    <s v=" PAGO A NOMIN VA"/>
  </r>
  <r>
    <s v="6-44"/>
    <n v="-1218873"/>
    <s v="EGRESO"/>
    <s v="6-44-1218873EGRESO"/>
    <s v="6-44-1218873EGRESO4"/>
    <e v="#N/A"/>
    <s v="698-000006-44"/>
    <n v="698"/>
    <d v="2022-08-31T00:00:00"/>
    <n v="-1218873"/>
    <n v="7177"/>
    <s v=" PAGO A NOMIN GARAVITO MURCIA F"/>
    <s v="CB 1370-1371"/>
    <n v="0"/>
    <e v="#N/A"/>
    <n v="0"/>
    <e v="#N/A"/>
    <n v="1218873"/>
    <s v="OK"/>
    <s v="ok"/>
    <n v="1"/>
    <n v="36"/>
    <s v=" PAGO A NOMIN GA"/>
  </r>
  <r>
    <s v="6-44"/>
    <n v="-1273881"/>
    <s v="EGRESO"/>
    <s v="6-44-1273881EGRESO"/>
    <s v="6-44-1273881EGRESO9"/>
    <e v="#N/A"/>
    <s v="698-000006-44"/>
    <n v="698"/>
    <d v="2022-08-31T00:00:00"/>
    <n v="-1273881"/>
    <n v="7177"/>
    <s v=" PAGO A NOMIN JIMENEZ CASTILLO"/>
    <s v="CB 1370-1371"/>
    <n v="0"/>
    <e v="#N/A"/>
    <n v="0"/>
    <e v="#N/A"/>
    <n v="1273881"/>
    <s v="OK"/>
    <s v="ok"/>
    <n v="1"/>
    <n v="36"/>
    <s v=" PAGO A NOMIN JI"/>
  </r>
  <r>
    <s v="6-44"/>
    <n v="-1090839"/>
    <s v="EGRESO"/>
    <s v="6-44-1090839EGRESO"/>
    <s v="6-44-1090839EGRESO12"/>
    <e v="#N/A"/>
    <s v="698-000006-44"/>
    <n v="698"/>
    <d v="2022-08-31T00:00:00"/>
    <n v="-1090839"/>
    <n v="7177"/>
    <s v=" PAGO A NOMIN GALVEZ MEJIA SAND"/>
    <s v="CB 1370-1371"/>
    <n v="0"/>
    <e v="#N/A"/>
    <n v="0"/>
    <e v="#N/A"/>
    <n v="1090839"/>
    <s v="OK"/>
    <s v="ok"/>
    <n v="1"/>
    <n v="36"/>
    <s v=" PAGO A NOMIN GA"/>
  </r>
  <r>
    <s v="6-44"/>
    <n v="-1120429"/>
    <s v="EGRESO"/>
    <s v="6-44-1120429EGRESO"/>
    <s v="6-44-1120429EGRESO1"/>
    <e v="#N/A"/>
    <s v="698-000006-44"/>
    <n v="698"/>
    <d v="2022-08-31T00:00:00"/>
    <n v="-1120429"/>
    <n v="7177"/>
    <s v=" PAGO A NOMIN LANCHEROS RODRIGU"/>
    <s v="CB 1370-1371"/>
    <n v="0"/>
    <e v="#N/A"/>
    <n v="0"/>
    <e v="#N/A"/>
    <n v="1120429"/>
    <s v="OK"/>
    <s v="ok"/>
    <n v="1"/>
    <n v="36"/>
    <s v=" PAGO A NOMIN LA"/>
  </r>
  <r>
    <s v="6-44"/>
    <n v="-1142438"/>
    <s v="EGRESO"/>
    <s v="6-44-1142438EGRESO"/>
    <s v="6-44-1142438EGRESO2"/>
    <e v="#N/A"/>
    <s v="698-000006-44"/>
    <n v="698"/>
    <d v="2022-08-31T00:00:00"/>
    <n v="-1142438"/>
    <n v="7177"/>
    <s v=" PAGO A NOMIN NI O BERNAL BLANC"/>
    <s v="CB 1370-1371"/>
    <n v="0"/>
    <e v="#N/A"/>
    <n v="0"/>
    <e v="#N/A"/>
    <n v="1142438"/>
    <s v="OK"/>
    <s v="ok"/>
    <n v="1"/>
    <n v="36"/>
    <s v=" PAGO A NOMIN NI"/>
  </r>
  <r>
    <s v="6-44"/>
    <n v="-1328890"/>
    <s v="EGRESO"/>
    <s v="6-44-1328890EGRESO"/>
    <s v="6-44-1328890EGRESO4"/>
    <e v="#N/A"/>
    <s v="698-000006-44"/>
    <n v="698"/>
    <d v="2022-08-31T00:00:00"/>
    <n v="-1328890"/>
    <n v="7177"/>
    <s v=" PAGO A NOMIN BOHORQUEZ GUEVARA"/>
    <s v="CB 1370-1371"/>
    <n v="0"/>
    <e v="#N/A"/>
    <n v="0"/>
    <e v="#N/A"/>
    <n v="1328890"/>
    <s v="OK"/>
    <s v="ok"/>
    <n v="1"/>
    <n v="36"/>
    <s v=" PAGO A NOMIN BO"/>
  </r>
  <r>
    <s v="6-44"/>
    <n v="-1568385"/>
    <s v="EGRESO"/>
    <s v="6-44-1568385EGRESO"/>
    <s v="6-44-1568385EGRESO1"/>
    <e v="#N/A"/>
    <s v="698-000006-44"/>
    <n v="698"/>
    <d v="2022-08-31T00:00:00"/>
    <n v="-1568385"/>
    <n v="7177"/>
    <s v=" PAGO A NOMIN LONDO O BEDOYA CA"/>
    <s v="CB 1370-1371"/>
    <n v="0"/>
    <e v="#N/A"/>
    <n v="0"/>
    <e v="#N/A"/>
    <n v="1568385"/>
    <s v="OK"/>
    <s v="ok"/>
    <n v="1"/>
    <n v="36"/>
    <s v=" PAGO A NOMIN LO"/>
  </r>
  <r>
    <s v="6-44"/>
    <n v="-1163599"/>
    <s v="EGRESO"/>
    <s v="6-44-1163599EGRESO"/>
    <s v="6-44-1163599EGRESO2"/>
    <e v="#N/A"/>
    <s v="698-000006-44"/>
    <n v="698"/>
    <d v="2022-08-31T00:00:00"/>
    <n v="-1163599"/>
    <n v="7177"/>
    <s v=" PAGO A NOMIN LASSO POLANIA ANG"/>
    <s v="CB 1370-1371"/>
    <n v="0"/>
    <e v="#N/A"/>
    <n v="0"/>
    <e v="#N/A"/>
    <n v="1163599"/>
    <s v="OK"/>
    <s v="ok"/>
    <n v="1"/>
    <n v="36"/>
    <s v=" PAGO A NOMIN LA"/>
  </r>
  <r>
    <s v="6-44"/>
    <n v="-1218873"/>
    <s v="EGRESO"/>
    <s v="6-44-1218873EGRESO"/>
    <s v="6-44-1218873EGRESO5"/>
    <e v="#N/A"/>
    <s v="698-000006-44"/>
    <n v="698"/>
    <d v="2022-08-31T00:00:00"/>
    <n v="-1218873"/>
    <n v="7177"/>
    <s v=" PAGO A NOMIN ROJAS CARDONA OSC"/>
    <s v="CB 1370-1371"/>
    <n v="0"/>
    <e v="#N/A"/>
    <n v="0"/>
    <e v="#N/A"/>
    <n v="1218873"/>
    <s v="OK"/>
    <s v="ok"/>
    <n v="1"/>
    <n v="36"/>
    <s v=" PAGO A NOMIN RO"/>
  </r>
  <r>
    <s v="6-44"/>
    <n v="-1368372"/>
    <s v="EGRESO"/>
    <s v="6-44-1368372EGRESO"/>
    <s v="6-44-1368372EGRESO3"/>
    <e v="#N/A"/>
    <s v="698-000006-44"/>
    <n v="698"/>
    <d v="2022-08-31T00:00:00"/>
    <n v="-1368372"/>
    <n v="7177"/>
    <s v=" PAGO A NOMIN BENAVIDES MENDEZ"/>
    <s v="CB 1370-1371"/>
    <n v="0"/>
    <e v="#N/A"/>
    <n v="0"/>
    <e v="#N/A"/>
    <n v="1368372"/>
    <s v="OK"/>
    <s v="ok"/>
    <n v="1"/>
    <n v="36"/>
    <s v=" PAGO A NOMIN BE"/>
  </r>
  <r>
    <s v="6-44"/>
    <n v="-1328890"/>
    <s v="EGRESO"/>
    <s v="6-44-1328890EGRESO"/>
    <s v="6-44-1328890EGRESO5"/>
    <e v="#N/A"/>
    <s v="698-000006-44"/>
    <n v="698"/>
    <d v="2022-08-31T00:00:00"/>
    <n v="-1328890"/>
    <n v="7177"/>
    <s v=" PAGO A NOMIN CARDONA PLAZAS ED"/>
    <s v="CB 1370-1371"/>
    <n v="0"/>
    <e v="#N/A"/>
    <n v="0"/>
    <e v="#N/A"/>
    <n v="1328890"/>
    <s v="OK"/>
    <s v="ok"/>
    <n v="1"/>
    <n v="36"/>
    <s v=" PAGO A NOMIN CA"/>
  </r>
  <r>
    <s v="6-44"/>
    <n v="-1190362"/>
    <s v="EGRESO"/>
    <s v="6-44-1190362EGRESO"/>
    <s v="6-44-1190362EGRESO4"/>
    <e v="#N/A"/>
    <s v="698-000006-44"/>
    <n v="698"/>
    <d v="2022-08-31T00:00:00"/>
    <n v="-1190362"/>
    <n v="7177"/>
    <s v=" PAGO A NOMIN GOMEZ PINZON INGR"/>
    <s v="CB 1370-1371"/>
    <n v="0"/>
    <e v="#N/A"/>
    <n v="0"/>
    <e v="#N/A"/>
    <n v="1190362"/>
    <s v="OK"/>
    <s v="ok"/>
    <n v="1"/>
    <n v="36"/>
    <s v=" PAGO A NOMIN GO"/>
  </r>
  <r>
    <s v="6-44"/>
    <n v="-1353353"/>
    <s v="EGRESO"/>
    <s v="6-44-1353353EGRESO"/>
    <s v="6-44-1353353EGRESO3"/>
    <e v="#N/A"/>
    <s v="698-000006-44"/>
    <n v="698"/>
    <d v="2022-08-31T00:00:00"/>
    <n v="-1353353"/>
    <n v="7177"/>
    <s v=" PAGO A NOMIN RODRIGUEZ FERNAND"/>
    <s v="CB 1370-1371"/>
    <n v="0"/>
    <e v="#N/A"/>
    <n v="0"/>
    <e v="#N/A"/>
    <n v="1353353"/>
    <s v="OK"/>
    <s v="ok"/>
    <n v="1"/>
    <n v="36"/>
    <s v=" PAGO A NOMIN RO"/>
  </r>
  <r>
    <s v="6-44"/>
    <n v="-1198172"/>
    <s v="EGRESO"/>
    <s v="6-44-1198172EGRESO"/>
    <s v="6-44-1198172EGRESO38"/>
    <e v="#N/A"/>
    <s v="698-000006-44"/>
    <n v="698"/>
    <d v="2022-08-31T00:00:00"/>
    <n v="-1198172"/>
    <n v="7177"/>
    <s v=" PAGO A NOMIN SARMIENTO SANCHEZ"/>
    <s v="CB 1370-1371"/>
    <n v="0"/>
    <e v="#N/A"/>
    <n v="0"/>
    <e v="#N/A"/>
    <n v="1198172"/>
    <s v="OK"/>
    <s v="ok"/>
    <n v="1"/>
    <n v="36"/>
    <s v=" PAGO A NOMIN SA"/>
  </r>
  <r>
    <s v="6-44"/>
    <n v="-933455"/>
    <s v="EGRESO"/>
    <s v="6-44-933455EGRESO"/>
    <s v="6-44-933455EGRESO8"/>
    <e v="#N/A"/>
    <s v="698-000006-44"/>
    <n v="698"/>
    <d v="2022-08-31T00:00:00"/>
    <n v="-933455"/>
    <n v="7177"/>
    <s v=" PAGO A NOMIN PULGARIN HENAO IN"/>
    <s v="CB 1370-1371"/>
    <n v="0"/>
    <e v="#N/A"/>
    <n v="0"/>
    <e v="#N/A"/>
    <n v="933455"/>
    <s v="OK"/>
    <s v="ok"/>
    <n v="1"/>
    <n v="36"/>
    <s v=" PAGO A NOMIN PU"/>
  </r>
  <r>
    <s v="6-44"/>
    <n v="-2484344"/>
    <s v="EGRESO"/>
    <s v="6-44-2484344EGRESO"/>
    <s v="6-44-2484344EGRESO1"/>
    <e v="#N/A"/>
    <s v="698-000006-44"/>
    <n v="698"/>
    <d v="2022-08-31T00:00:00"/>
    <n v="-2484344"/>
    <n v="7177"/>
    <s v=" PAGO A NOMIN ANGULO QUI ONES A"/>
    <s v="CB 1370-1371"/>
    <n v="0"/>
    <e v="#N/A"/>
    <n v="0"/>
    <e v="#N/A"/>
    <n v="2484344"/>
    <s v="OK"/>
    <s v="ok"/>
    <n v="1"/>
    <n v="36"/>
    <s v=" PAGO A NOMIN AN"/>
  </r>
  <r>
    <s v="6-44"/>
    <n v="-1144504"/>
    <s v="EGRESO"/>
    <s v="6-44-1144504EGRESO"/>
    <s v="6-44-1144504EGRESO29"/>
    <e v="#N/A"/>
    <s v="698-000006-44"/>
    <n v="698"/>
    <d v="2022-08-31T00:00:00"/>
    <n v="-1144504"/>
    <n v="7177"/>
    <s v=" PAGO A NOMIN SEQUEDA VALDERRAM"/>
    <s v="CB 1370-1371"/>
    <n v="0"/>
    <e v="#N/A"/>
    <n v="0"/>
    <e v="#N/A"/>
    <n v="1144504"/>
    <s v="OK"/>
    <s v="ok"/>
    <n v="1"/>
    <n v="36"/>
    <s v=" PAGO A NOMIN SE"/>
  </r>
  <r>
    <s v="6-44"/>
    <n v="-1162569"/>
    <s v="EGRESO"/>
    <s v="6-44-1162569EGRESO"/>
    <s v="6-44-1162569EGRESO2"/>
    <e v="#N/A"/>
    <s v="698-000006-44"/>
    <n v="698"/>
    <d v="2022-08-31T00:00:00"/>
    <n v="-1162569"/>
    <n v="7177"/>
    <s v=" PAGO A NOMIN MORENO CORREA DAN"/>
    <s v="CB 1370-1371"/>
    <n v="0"/>
    <e v="#N/A"/>
    <n v="0"/>
    <e v="#N/A"/>
    <n v="1162569"/>
    <s v="OK"/>
    <s v="ok"/>
    <n v="1"/>
    <n v="36"/>
    <s v=" PAGO A NOMIN MO"/>
  </r>
  <r>
    <s v="6-44"/>
    <n v="-1142438"/>
    <s v="EGRESO"/>
    <s v="6-44-1142438EGRESO"/>
    <s v="6-44-1142438EGRESO3"/>
    <e v="#N/A"/>
    <s v="698-000006-44"/>
    <n v="698"/>
    <d v="2022-08-31T00:00:00"/>
    <n v="-1142438"/>
    <n v="7177"/>
    <s v=" PAGO A NOMIN LOPEZ SEPULVEDA J"/>
    <s v="CB 1370-1371"/>
    <n v="0"/>
    <e v="#N/A"/>
    <n v="0"/>
    <e v="#N/A"/>
    <n v="1142438"/>
    <s v="OK"/>
    <s v="ok"/>
    <n v="1"/>
    <n v="36"/>
    <s v=" PAGO A NOMIN LO"/>
  </r>
  <r>
    <s v="6-44"/>
    <n v="-1132788"/>
    <s v="EGRESO"/>
    <s v="6-44-1132788EGRESO"/>
    <s v="6-44-1132788EGRESO1"/>
    <e v="#N/A"/>
    <s v="698-000006-44"/>
    <n v="698"/>
    <d v="2022-08-31T00:00:00"/>
    <n v="-1132788"/>
    <n v="7177"/>
    <s v=" PAGO A NOMIN BELTRAN PE A LILI"/>
    <s v="CB 1370-1371"/>
    <n v="0"/>
    <e v="#N/A"/>
    <n v="0"/>
    <e v="#N/A"/>
    <n v="1132788"/>
    <s v="OK"/>
    <s v="ok"/>
    <n v="1"/>
    <n v="36"/>
    <s v=" PAGO A NOMIN BE"/>
  </r>
  <r>
    <s v="6-44"/>
    <n v="-1554735"/>
    <s v="EGRESO"/>
    <s v="6-44-1554735EGRESO"/>
    <s v="6-44-1554735EGRESO1"/>
    <e v="#N/A"/>
    <s v="698-000006-44"/>
    <n v="698"/>
    <d v="2022-08-31T00:00:00"/>
    <n v="-1554735"/>
    <n v="7177"/>
    <s v=" PAGO A NOMIN URIBE CORREA JUAN"/>
    <s v="CB 1370-1371"/>
    <n v="0"/>
    <e v="#N/A"/>
    <n v="0"/>
    <e v="#N/A"/>
    <n v="1554735"/>
    <s v="OK"/>
    <s v="ok"/>
    <n v="1"/>
    <n v="36"/>
    <s v=" PAGO A NOMIN UR"/>
  </r>
  <r>
    <s v="6-44"/>
    <n v="-1233055"/>
    <s v="EGRESO"/>
    <s v="6-44-1233055EGRESO"/>
    <s v="6-44-1233055EGRESO9"/>
    <e v="#N/A"/>
    <s v="698-000006-44"/>
    <n v="698"/>
    <d v="2022-08-31T00:00:00"/>
    <n v="-1233055"/>
    <n v="7177"/>
    <s v=" PAGO A NOMIN ROJAS NAVA JOSE A"/>
    <s v="CB 1370-1371"/>
    <n v="0"/>
    <e v="#N/A"/>
    <n v="0"/>
    <e v="#N/A"/>
    <n v="1233055"/>
    <s v="OK"/>
    <s v="ok"/>
    <n v="1"/>
    <n v="36"/>
    <s v=" PAGO A NOMIN RO"/>
  </r>
  <r>
    <s v="6-44"/>
    <n v="-933455"/>
    <s v="EGRESO"/>
    <s v="6-44-933455EGRESO"/>
    <s v="6-44-933455EGRESO9"/>
    <e v="#N/A"/>
    <s v="698-000006-44"/>
    <n v="698"/>
    <d v="2022-08-31T00:00:00"/>
    <n v="-933455"/>
    <n v="7177"/>
    <s v=" PAGO A NOMIN CARRE O JIMENEZ E"/>
    <s v="CB 1370-1371"/>
    <n v="0"/>
    <e v="#N/A"/>
    <n v="0"/>
    <e v="#N/A"/>
    <n v="933455"/>
    <s v="OK"/>
    <s v="ok"/>
    <n v="1"/>
    <n v="36"/>
    <s v=" PAGO A NOMIN CA"/>
  </r>
  <r>
    <s v="6-44"/>
    <n v="-2405001"/>
    <s v="EGRESO"/>
    <s v="6-44-2405001EGRESO"/>
    <s v="6-44-2405001EGRESO1"/>
    <e v="#N/A"/>
    <s v="698-000006-44"/>
    <n v="698"/>
    <d v="2022-08-31T00:00:00"/>
    <n v="-2405001"/>
    <n v="7177"/>
    <s v=" PAGO A NOMIN RUIZ RODRIGUEZ JU"/>
    <s v="CB 1370-1371"/>
    <n v="0"/>
    <e v="#N/A"/>
    <n v="0"/>
    <e v="#N/A"/>
    <n v="2405001"/>
    <s v="OK"/>
    <s v="ok"/>
    <n v="1"/>
    <n v="36"/>
    <s v=" PAGO A NOMIN RU"/>
  </r>
  <r>
    <s v="6-44"/>
    <n v="-1389847"/>
    <s v="EGRESO"/>
    <s v="6-44-1389847EGRESO"/>
    <s v="6-44-1389847EGRESO1"/>
    <e v="#N/A"/>
    <s v="698-000006-44"/>
    <n v="698"/>
    <d v="2022-08-31T00:00:00"/>
    <n v="-1389847"/>
    <n v="7177"/>
    <s v=" PAGO A NOMIN MONROY  JUAN GABR"/>
    <s v="CB 1370-1371"/>
    <n v="0"/>
    <e v="#N/A"/>
    <n v="0"/>
    <e v="#N/A"/>
    <n v="1389847"/>
    <s v="OK"/>
    <s v="ok"/>
    <n v="1"/>
    <n v="36"/>
    <s v=" PAGO A NOMIN MO"/>
  </r>
  <r>
    <s v="6-44"/>
    <n v="-1472760"/>
    <s v="EGRESO"/>
    <s v="6-44-1472760EGRESO"/>
    <s v="6-44-1472760EGRESO6"/>
    <e v="#N/A"/>
    <s v="698-000006-44"/>
    <n v="698"/>
    <d v="2022-08-31T00:00:00"/>
    <n v="-1472760"/>
    <n v="7177"/>
    <s v=" PAGO A NOMIN GARZON RODRIGUEZ"/>
    <s v="CB 1370-1371"/>
    <n v="0"/>
    <e v="#N/A"/>
    <n v="0"/>
    <e v="#N/A"/>
    <n v="1472760"/>
    <s v="OK"/>
    <s v="ok"/>
    <n v="1"/>
    <n v="36"/>
    <s v=" PAGO A NOMIN GA"/>
  </r>
  <r>
    <s v="6-44"/>
    <n v="-2699949"/>
    <s v="EGRESO"/>
    <s v="6-44-2699949EGRESO"/>
    <s v="6-44-2699949EGRESO2"/>
    <e v="#N/A"/>
    <s v="698-000006-44"/>
    <n v="698"/>
    <d v="2022-08-31T00:00:00"/>
    <n v="-2699949"/>
    <n v="7177"/>
    <s v=" PAGO A NOMIN ANGULO QUI ONES T"/>
    <s v="CB 1370-1371"/>
    <n v="0"/>
    <e v="#N/A"/>
    <n v="0"/>
    <e v="#N/A"/>
    <n v="2699949"/>
    <s v="OK"/>
    <s v="ok"/>
    <n v="1"/>
    <n v="36"/>
    <s v=" PAGO A NOMIN AN"/>
  </r>
  <r>
    <s v="6-44"/>
    <n v="-1071454"/>
    <s v="EGRESO"/>
    <s v="6-44-1071454EGRESO"/>
    <s v="6-44-1071454EGRESO1"/>
    <e v="#N/A"/>
    <s v="698-000006-44"/>
    <n v="698"/>
    <d v="2022-08-31T00:00:00"/>
    <n v="-1071454"/>
    <n v="7177"/>
    <s v=" PAGO A NOMIN SANCHEZ FRANCO LU"/>
    <s v="CB 1370-1371"/>
    <n v="0"/>
    <e v="#N/A"/>
    <n v="0"/>
    <e v="#N/A"/>
    <n v="1071454"/>
    <s v="OK"/>
    <s v="ok"/>
    <n v="1"/>
    <n v="36"/>
    <s v=" PAGO A NOMIN SA"/>
  </r>
  <r>
    <s v="6-44"/>
    <n v="-1190835"/>
    <s v="EGRESO"/>
    <s v="6-44-1190835EGRESO"/>
    <s v="6-44-1190835EGRESO1"/>
    <e v="#N/A"/>
    <s v="698-000006-44"/>
    <n v="698"/>
    <d v="2022-08-31T00:00:00"/>
    <n v="-1190835"/>
    <n v="7177"/>
    <s v=" PAGO A NOMIN SUAREZ PAREDES YI"/>
    <s v="CB 1370-1371"/>
    <n v="0"/>
    <e v="#N/A"/>
    <n v="0"/>
    <e v="#N/A"/>
    <n v="1190835"/>
    <s v="OK"/>
    <s v="ok"/>
    <n v="1"/>
    <n v="36"/>
    <s v=" PAGO A NOMIN SU"/>
  </r>
  <r>
    <s v="6-44"/>
    <n v="-2283025"/>
    <s v="EGRESO"/>
    <s v="6-44-2283025EGRESO"/>
    <s v="6-44-2283025EGRESO6"/>
    <e v="#N/A"/>
    <s v="698-000006-44"/>
    <n v="698"/>
    <d v="2022-08-31T00:00:00"/>
    <n v="-2283025"/>
    <n v="7177"/>
    <s v=" PAGO A NOMIN NEMOCON SANCHEZ J"/>
    <s v="CB 1370-1371"/>
    <n v="0"/>
    <e v="#N/A"/>
    <n v="0"/>
    <e v="#N/A"/>
    <n v="2283025"/>
    <s v="OK"/>
    <s v="ok"/>
    <n v="1"/>
    <n v="36"/>
    <s v=" PAGO A NOMIN NE"/>
  </r>
  <r>
    <s v="6-44"/>
    <n v="-1032116"/>
    <s v="EGRESO"/>
    <s v="6-44-1032116EGRESO"/>
    <s v="6-44-1032116EGRESO1"/>
    <e v="#N/A"/>
    <s v="698-000006-44"/>
    <n v="698"/>
    <d v="2022-08-31T00:00:00"/>
    <n v="-1032116"/>
    <n v="7177"/>
    <s v=" PAGO A NOMIN PEREZ RUIZ ALEXAN"/>
    <s v="CB 1370-1371"/>
    <n v="0"/>
    <e v="#N/A"/>
    <n v="0"/>
    <e v="#N/A"/>
    <n v="1032116"/>
    <s v="OK"/>
    <s v="ok"/>
    <n v="1"/>
    <n v="36"/>
    <s v=" PAGO A NOMIN PE"/>
  </r>
  <r>
    <s v="6-44"/>
    <n v="-1179765"/>
    <s v="EGRESO"/>
    <s v="6-44-1179765EGRESO"/>
    <s v="6-44-1179765EGRESO2"/>
    <e v="#N/A"/>
    <s v="698-000006-44"/>
    <n v="698"/>
    <d v="2022-08-31T00:00:00"/>
    <n v="-1179765"/>
    <n v="7177"/>
    <s v=" PAGO A NOMIN BELTRAN AREVALO F"/>
    <s v="CB 1370-1371"/>
    <n v="0"/>
    <e v="#N/A"/>
    <n v="0"/>
    <e v="#N/A"/>
    <n v="1179765"/>
    <s v="OK"/>
    <s v="ok"/>
    <n v="1"/>
    <n v="36"/>
    <s v=" PAGO A NOMIN BE"/>
  </r>
  <r>
    <s v="6-44"/>
    <n v="-1536584"/>
    <s v="EGRESO"/>
    <s v="6-44-1536584EGRESO"/>
    <s v="6-44-1536584EGRESO1"/>
    <e v="#N/A"/>
    <s v="698-000006-44"/>
    <n v="698"/>
    <d v="2022-08-31T00:00:00"/>
    <n v="-1536584"/>
    <n v="7177"/>
    <s v=" PAGO A NOMIN YUSTI YATE JAIME"/>
    <s v="CB 1370-1371"/>
    <n v="0"/>
    <e v="#N/A"/>
    <n v="0"/>
    <e v="#N/A"/>
    <n v="1536584"/>
    <s v="OK"/>
    <s v="ok"/>
    <n v="1"/>
    <n v="36"/>
    <s v=" PAGO A NOMIN YU"/>
  </r>
  <r>
    <s v="6-44"/>
    <n v="-1193489"/>
    <s v="EGRESO"/>
    <s v="6-44-1193489EGRESO"/>
    <s v="6-44-1193489EGRESO1"/>
    <e v="#N/A"/>
    <s v="698-000006-44"/>
    <n v="698"/>
    <d v="2022-08-31T00:00:00"/>
    <n v="-1193489"/>
    <n v="7177"/>
    <s v=" PAGO A NOMIN PRADA VEGA RODRIG"/>
    <s v="CB 1370-1371"/>
    <n v="0"/>
    <e v="#N/A"/>
    <n v="0"/>
    <e v="#N/A"/>
    <n v="1193489"/>
    <s v="OK"/>
    <s v="ok"/>
    <n v="1"/>
    <n v="36"/>
    <s v=" PAGO A NOMIN PR"/>
  </r>
  <r>
    <s v="6-44"/>
    <n v="-1261086"/>
    <s v="EGRESO"/>
    <s v="6-44-1261086EGRESO"/>
    <s v="6-44-1261086EGRESO1"/>
    <e v="#N/A"/>
    <s v="698-000006-44"/>
    <n v="698"/>
    <d v="2022-08-31T00:00:00"/>
    <n v="-1261086"/>
    <n v="7177"/>
    <s v=" PAGO A NOMIN POSADA CARDENAS M"/>
    <s v="CB 1370-1371"/>
    <n v="0"/>
    <e v="#N/A"/>
    <n v="0"/>
    <e v="#N/A"/>
    <n v="1261086"/>
    <s v="OK"/>
    <s v="ok"/>
    <n v="1"/>
    <n v="36"/>
    <s v=" PAGO A NOMIN PO"/>
  </r>
  <r>
    <s v="6-44"/>
    <n v="-1884127"/>
    <s v="EGRESO"/>
    <s v="6-44-1884127EGRESO"/>
    <s v="6-44-1884127EGRESO1"/>
    <e v="#N/A"/>
    <s v="698-000006-44"/>
    <n v="698"/>
    <d v="2022-08-31T00:00:00"/>
    <n v="-1884127"/>
    <n v="7177"/>
    <s v=" PAGO A NOMIN MORENO HERNANDEZ"/>
    <s v="CB 1370-1371"/>
    <n v="0"/>
    <e v="#N/A"/>
    <n v="0"/>
    <e v="#N/A"/>
    <n v="1884127"/>
    <s v="OK"/>
    <s v="ok"/>
    <n v="1"/>
    <n v="36"/>
    <s v=" PAGO A NOMIN MO"/>
  </r>
  <r>
    <s v="6-44"/>
    <n v="-1470694"/>
    <s v="EGRESO"/>
    <s v="6-44-1470694EGRESO"/>
    <s v="6-44-1470694EGRESO3"/>
    <e v="#N/A"/>
    <s v="698-000006-44"/>
    <n v="698"/>
    <d v="2022-08-31T00:00:00"/>
    <n v="-1470694"/>
    <n v="7177"/>
    <s v=" PAGO A NOMIN ZAMORA PRADA CARL"/>
    <s v="CB 1370-1371"/>
    <n v="0"/>
    <e v="#N/A"/>
    <n v="0"/>
    <e v="#N/A"/>
    <n v="1470694"/>
    <s v="OK"/>
    <s v="ok"/>
    <n v="1"/>
    <n v="36"/>
    <s v=" PAGO A NOMIN ZA"/>
  </r>
  <r>
    <s v="6-44"/>
    <n v="-1351287"/>
    <s v="EGRESO"/>
    <s v="6-44-1351287EGRESO"/>
    <s v="6-44-1351287EGRESO3"/>
    <e v="#N/A"/>
    <s v="698-000006-44"/>
    <n v="698"/>
    <d v="2022-08-31T00:00:00"/>
    <n v="-1351287"/>
    <n v="7177"/>
    <s v=" PAGO A NOMIN ROMERO PEREZ OSCA"/>
    <s v="CB 1370-1371"/>
    <n v="0"/>
    <e v="#N/A"/>
    <n v="0"/>
    <e v="#N/A"/>
    <n v="1351287"/>
    <s v="OK"/>
    <s v="ok"/>
    <n v="1"/>
    <n v="36"/>
    <s v=" PAGO A NOMIN RO"/>
  </r>
  <r>
    <s v="6-44"/>
    <n v="-1676695"/>
    <s v="EGRESO"/>
    <s v="6-44-1676695EGRESO"/>
    <s v="6-44-1676695EGRESO8"/>
    <e v="#N/A"/>
    <s v="698-000006-44"/>
    <n v="698"/>
    <d v="2022-08-31T00:00:00"/>
    <n v="-1676695"/>
    <n v="7177"/>
    <s v=" PAGO A NOMIN PINEDA SANCHEZ CE"/>
    <s v="CB 1370-1371"/>
    <n v="0"/>
    <e v="#N/A"/>
    <n v="0"/>
    <e v="#N/A"/>
    <n v="1676695"/>
    <s v="OK"/>
    <s v="ok"/>
    <n v="1"/>
    <n v="36"/>
    <s v=" PAGO A NOMIN PI"/>
  </r>
  <r>
    <s v="6-44"/>
    <n v="-1944033"/>
    <s v="EGRESO"/>
    <s v="6-44-1944033EGRESO"/>
    <s v="6-44-1944033EGRESO1"/>
    <e v="#N/A"/>
    <s v="698-000006-44"/>
    <n v="698"/>
    <d v="2022-08-31T00:00:00"/>
    <n v="-1944033"/>
    <n v="7177"/>
    <s v=" PAGO A NOMIN GARCIA BAUTISTA H"/>
    <s v="CB 1370-1371"/>
    <n v="0"/>
    <e v="#N/A"/>
    <n v="0"/>
    <e v="#N/A"/>
    <n v="1944033"/>
    <s v="OK"/>
    <s v="ok"/>
    <n v="1"/>
    <n v="36"/>
    <s v=" PAGO A NOMIN GA"/>
  </r>
  <r>
    <s v="6-44"/>
    <n v="-2210144"/>
    <s v="EGRESO"/>
    <s v="6-44-2210144EGRESO"/>
    <s v="6-44-2210144EGRESO1"/>
    <e v="#N/A"/>
    <s v="698-000006-44"/>
    <n v="698"/>
    <d v="2022-08-31T00:00:00"/>
    <n v="-2210144"/>
    <n v="7177"/>
    <s v=" PAGO A NOMIN MALAGON ALBA HELV"/>
    <s v="CB 1370-1371"/>
    <n v="0"/>
    <e v="#N/A"/>
    <n v="0"/>
    <e v="#N/A"/>
    <n v="2210144"/>
    <s v="OK"/>
    <s v="ok"/>
    <n v="1"/>
    <n v="36"/>
    <s v=" PAGO A NOMIN MA"/>
  </r>
  <r>
    <s v="6-44"/>
    <n v="-1198172"/>
    <s v="EGRESO"/>
    <s v="6-44-1198172EGRESO"/>
    <s v="6-44-1198172EGRESO39"/>
    <e v="#N/A"/>
    <s v="698-000006-44"/>
    <n v="698"/>
    <d v="2022-08-31T00:00:00"/>
    <n v="-1198172"/>
    <n v="7177"/>
    <s v=" PAGO A NOMIN HERNANDEZ HERNAND"/>
    <s v="CB 1370-1371"/>
    <n v="0"/>
    <e v="#N/A"/>
    <n v="0"/>
    <e v="#N/A"/>
    <n v="1198172"/>
    <s v="OK"/>
    <s v="ok"/>
    <n v="1"/>
    <n v="36"/>
    <s v=" PAGO A NOMIN HE"/>
  </r>
  <r>
    <s v="6-44"/>
    <n v="-1405172"/>
    <s v="EGRESO"/>
    <s v="6-44-1405172EGRESO"/>
    <s v="6-44-1405172EGRESO2"/>
    <e v="#N/A"/>
    <s v="698-000006-44"/>
    <n v="698"/>
    <d v="2022-08-31T00:00:00"/>
    <n v="-1405172"/>
    <n v="7177"/>
    <s v=" PAGO A NOMIN SANCHEZ HERMOSO J"/>
    <s v="CB 1370-1371"/>
    <n v="0"/>
    <e v="#N/A"/>
    <n v="0"/>
    <e v="#N/A"/>
    <n v="1405172"/>
    <s v="OK"/>
    <s v="ok"/>
    <n v="1"/>
    <n v="36"/>
    <s v=" PAGO A NOMIN SA"/>
  </r>
  <r>
    <s v="6-44"/>
    <n v="-1144504"/>
    <s v="EGRESO"/>
    <s v="6-44-1144504EGRESO"/>
    <s v="6-44-1144504EGRESO30"/>
    <e v="#N/A"/>
    <s v="698-000006-44"/>
    <n v="698"/>
    <d v="2022-08-31T00:00:00"/>
    <n v="-1144504"/>
    <n v="7177"/>
    <s v=" PAGO A NOMIN JIMENEZ ORTEGA IB"/>
    <s v="CB 1370-1371"/>
    <n v="0"/>
    <e v="#N/A"/>
    <n v="0"/>
    <e v="#N/A"/>
    <n v="1144504"/>
    <s v="OK"/>
    <s v="ok"/>
    <n v="1"/>
    <n v="36"/>
    <s v=" PAGO A NOMIN JI"/>
  </r>
  <r>
    <s v="6-44"/>
    <n v="-1037172"/>
    <s v="EGRESO"/>
    <s v="6-44-1037172EGRESO"/>
    <s v="6-44-1037172EGRESO10"/>
    <e v="#N/A"/>
    <s v="698-000006-44"/>
    <n v="698"/>
    <d v="2022-08-31T00:00:00"/>
    <n v="-1037172"/>
    <n v="7177"/>
    <s v=" PAGO A NOMIN SALAMANCA CRISTAN"/>
    <s v="CB 1370-1371"/>
    <n v="0"/>
    <e v="#N/A"/>
    <n v="0"/>
    <e v="#N/A"/>
    <n v="1037172"/>
    <s v="OK"/>
    <s v="ok"/>
    <n v="1"/>
    <n v="36"/>
    <s v=" PAGO A NOMIN SA"/>
  </r>
  <r>
    <s v="6-44"/>
    <n v="-1331177"/>
    <s v="EGRESO"/>
    <s v="6-44-1331177EGRESO"/>
    <s v="6-44-1331177EGRESO1"/>
    <e v="#N/A"/>
    <s v="698-000006-44"/>
    <n v="698"/>
    <d v="2022-08-31T00:00:00"/>
    <n v="-1331177"/>
    <n v="7177"/>
    <s v=" PAGO A NOMIN MESA MOSQUERA ARI"/>
    <s v="CB 1370-1371"/>
    <n v="0"/>
    <e v="#N/A"/>
    <n v="0"/>
    <e v="#N/A"/>
    <n v="1331177"/>
    <s v="OK"/>
    <s v="ok"/>
    <n v="1"/>
    <n v="36"/>
    <s v=" PAGO A NOMIN ME"/>
  </r>
  <r>
    <s v="6-44"/>
    <n v="-3980663"/>
    <s v="EGRESO"/>
    <s v="6-44-3980663EGRESO"/>
    <s v="6-44-3980663EGRESO1"/>
    <e v="#N/A"/>
    <s v="698-000006-44"/>
    <n v="698"/>
    <d v="2022-08-31T00:00:00"/>
    <n v="-3980663"/>
    <n v="7177"/>
    <s v=" PAGO A NOMIN MARTINEZ GUERRERO"/>
    <s v="CB 1370-1371"/>
    <n v="0"/>
    <e v="#N/A"/>
    <n v="0"/>
    <e v="#N/A"/>
    <n v="3980663"/>
    <s v="OK"/>
    <s v="ok"/>
    <n v="1"/>
    <n v="36"/>
    <s v=" PAGO A NOMIN MA"/>
  </r>
  <r>
    <s v="6-44"/>
    <n v="-1040787"/>
    <s v="EGRESO"/>
    <s v="6-44-1040787EGRESO"/>
    <s v="6-44-1040787EGRESO4"/>
    <e v="#N/A"/>
    <s v="698-000006-44"/>
    <n v="698"/>
    <d v="2022-08-31T00:00:00"/>
    <n v="-1040787"/>
    <n v="7177"/>
    <s v=" PAGO A NOMIN BORDA QUINTERO JE"/>
    <s v="CB 1370-1371"/>
    <n v="0"/>
    <e v="#N/A"/>
    <n v="0"/>
    <e v="#N/A"/>
    <n v="1040787"/>
    <s v="OK"/>
    <s v="ok"/>
    <n v="1"/>
    <n v="36"/>
    <s v=" PAGO A NOMIN BO"/>
  </r>
  <r>
    <s v="6-44"/>
    <n v="-1144504"/>
    <s v="EGRESO"/>
    <s v="6-44-1144504EGRESO"/>
    <s v="6-44-1144504EGRESO31"/>
    <e v="#N/A"/>
    <s v="698-000006-44"/>
    <n v="698"/>
    <d v="2022-08-31T00:00:00"/>
    <n v="-1144504"/>
    <n v="7177"/>
    <s v=" PAGO A NOMIN AMADO SANCHEZ ARN"/>
    <s v="CB 1370-1371"/>
    <n v="0"/>
    <e v="#N/A"/>
    <n v="0"/>
    <e v="#N/A"/>
    <n v="1144504"/>
    <s v="OK"/>
    <s v="ok"/>
    <n v="1"/>
    <n v="36"/>
    <s v=" PAGO A NOMIN AM"/>
  </r>
  <r>
    <s v="6-44"/>
    <n v="-819581"/>
    <s v="EGRESO"/>
    <s v="6-44-819581EGRESO"/>
    <s v="6-44-819581EGRESO1"/>
    <e v="#N/A"/>
    <s v="698-000006-44"/>
    <n v="698"/>
    <d v="2022-08-31T00:00:00"/>
    <n v="-819581"/>
    <n v="7177"/>
    <s v=" PAGO A NOMIN PERILLA GUTIERREZ"/>
    <s v="CB 1370-1371"/>
    <n v="0"/>
    <e v="#N/A"/>
    <n v="0"/>
    <e v="#N/A"/>
    <n v="819581"/>
    <s v="OK"/>
    <s v="ok"/>
    <n v="1"/>
    <n v="36"/>
    <s v=" PAGO A NOMIN PE"/>
  </r>
  <r>
    <s v="6-44"/>
    <n v="-1144504"/>
    <s v="EGRESO"/>
    <s v="6-44-1144504EGRESO"/>
    <s v="6-44-1144504EGRESO32"/>
    <e v="#N/A"/>
    <s v="698-000006-44"/>
    <n v="698"/>
    <d v="2022-08-31T00:00:00"/>
    <n v="-1144504"/>
    <n v="7177"/>
    <s v=" PAGO A NOMIN SANCHEZ GONZALEZ"/>
    <s v="CB 1370-1371"/>
    <n v="0"/>
    <e v="#N/A"/>
    <n v="0"/>
    <e v="#N/A"/>
    <n v="1144504"/>
    <s v="OK"/>
    <s v="ok"/>
    <n v="1"/>
    <n v="36"/>
    <s v=" PAGO A NOMIN SA"/>
  </r>
  <r>
    <s v="6-44"/>
    <n v="-1652230"/>
    <s v="EGRESO"/>
    <s v="6-44-1652230EGRESO"/>
    <s v="6-44-1652230EGRESO1"/>
    <e v="#N/A"/>
    <s v="698-000006-44"/>
    <n v="698"/>
    <d v="2022-08-31T00:00:00"/>
    <n v="-1652230"/>
    <n v="7177"/>
    <s v=" PAGO A NOMIN BAQUERO MOSQUERA"/>
    <s v="CB 1370-1371"/>
    <n v="0"/>
    <e v="#N/A"/>
    <n v="0"/>
    <e v="#N/A"/>
    <n v="1652230"/>
    <s v="OK"/>
    <s v="ok"/>
    <n v="1"/>
    <n v="36"/>
    <s v=" PAGO A NOMIN BA"/>
  </r>
  <r>
    <s v="6-44"/>
    <n v="-2776598"/>
    <s v="EGRESO"/>
    <s v="6-44-2776598EGRESO"/>
    <s v="6-44-2776598EGRESO3"/>
    <e v="#N/A"/>
    <s v="698-000006-44"/>
    <n v="698"/>
    <d v="2022-08-31T00:00:00"/>
    <n v="-2776598"/>
    <n v="7177"/>
    <s v=" PAGO A NOMIN AHUMADA RIVERA JE"/>
    <s v="CB 1370-1371"/>
    <n v="0"/>
    <e v="#N/A"/>
    <n v="0"/>
    <e v="#N/A"/>
    <n v="2776598"/>
    <s v="OK"/>
    <s v="ok"/>
    <n v="1"/>
    <n v="36"/>
    <s v=" PAGO A NOMIN AH"/>
  </r>
  <r>
    <s v="6-44"/>
    <n v="-933455"/>
    <s v="EGRESO"/>
    <s v="6-44-933455EGRESO"/>
    <s v="6-44-933455EGRESO10"/>
    <e v="#N/A"/>
    <s v="698-000006-44"/>
    <n v="698"/>
    <d v="2022-08-31T00:00:00"/>
    <n v="-933455"/>
    <n v="7177"/>
    <s v=" PAGO A NOMIN RIVAS DIAZ JAMES"/>
    <s v="CB 1370-1371"/>
    <n v="0"/>
    <e v="#N/A"/>
    <n v="0"/>
    <e v="#N/A"/>
    <n v="933455"/>
    <s v="OK"/>
    <s v="ok"/>
    <n v="1"/>
    <n v="36"/>
    <s v=" PAGO A NOMIN RI"/>
  </r>
  <r>
    <s v="6-44"/>
    <n v="-1273881"/>
    <s v="EGRESO"/>
    <s v="6-44-1273881EGRESO"/>
    <s v="6-44-1273881EGRESO10"/>
    <e v="#N/A"/>
    <s v="698-000006-44"/>
    <n v="698"/>
    <d v="2022-08-31T00:00:00"/>
    <n v="-1273881"/>
    <n v="7177"/>
    <s v=" PAGO A NOMIN PAEZ CARDENAS YER"/>
    <s v="CB 1370-1371"/>
    <n v="0"/>
    <e v="#N/A"/>
    <n v="0"/>
    <e v="#N/A"/>
    <n v="1273881"/>
    <s v="OK"/>
    <s v="ok"/>
    <n v="1"/>
    <n v="36"/>
    <s v=" PAGO A NOMIN PA"/>
  </r>
  <r>
    <s v="6-44"/>
    <n v="-801363"/>
    <s v="EGRESO"/>
    <s v="6-44-801363EGRESO"/>
    <s v="6-44-801363EGRESO1"/>
    <e v="#N/A"/>
    <s v="698-000006-44"/>
    <n v="698"/>
    <d v="2022-08-31T00:00:00"/>
    <n v="-801363"/>
    <n v="7177"/>
    <s v=" PAGO A NOMIN MORERA GONZALEZ D"/>
    <s v="CB 1370-1371"/>
    <n v="0"/>
    <e v="#N/A"/>
    <n v="0"/>
    <e v="#N/A"/>
    <n v="801363"/>
    <s v="OK"/>
    <s v="ok"/>
    <n v="1"/>
    <n v="36"/>
    <s v=" PAGO A NOMIN MO"/>
  </r>
  <r>
    <s v="6-44"/>
    <n v="-1044550"/>
    <s v="EGRESO"/>
    <s v="6-44-1044550EGRESO"/>
    <s v="6-44-1044550EGRESO1"/>
    <e v="#N/A"/>
    <s v="698-000006-44"/>
    <n v="698"/>
    <d v="2022-08-31T00:00:00"/>
    <n v="-1044550"/>
    <n v="7177"/>
    <s v=" PAGO A NOMIN RISCANEVO HERNAND"/>
    <s v="CB 1370-1371"/>
    <n v="0"/>
    <e v="#N/A"/>
    <n v="0"/>
    <e v="#N/A"/>
    <n v="1044550"/>
    <s v="OK"/>
    <s v="ok"/>
    <n v="1"/>
    <n v="36"/>
    <s v=" PAGO A NOMIN RI"/>
  </r>
  <r>
    <s v="6-44"/>
    <n v="-1090288"/>
    <s v="EGRESO"/>
    <s v="6-44-1090288EGRESO"/>
    <s v="6-44-1090288EGRESO1"/>
    <e v="#N/A"/>
    <s v="698-000006-44"/>
    <n v="698"/>
    <d v="2022-08-31T00:00:00"/>
    <n v="-1090288"/>
    <n v="7177"/>
    <s v=" PAGO A NOMIN QUINTERO RAMIREZ"/>
    <s v="CB 1370-1371"/>
    <n v="0"/>
    <e v="#N/A"/>
    <n v="0"/>
    <e v="#N/A"/>
    <n v="1090288"/>
    <s v="OK"/>
    <s v="ok"/>
    <n v="1"/>
    <n v="36"/>
    <s v=" PAGO A NOMIN QU"/>
  </r>
  <r>
    <s v="6-44"/>
    <n v="-1898115"/>
    <s v="EGRESO"/>
    <s v="6-44-1898115EGRESO"/>
    <s v="6-44-1898115EGRESO8"/>
    <e v="#N/A"/>
    <s v="698-000006-44"/>
    <n v="698"/>
    <d v="2022-08-31T00:00:00"/>
    <n v="-1898115"/>
    <n v="7177"/>
    <s v=" PAGO A NOMIN MONTOYA CARRION A"/>
    <s v="CB 1370-1371"/>
    <n v="0"/>
    <e v="#N/A"/>
    <n v="0"/>
    <e v="#N/A"/>
    <n v="1898115"/>
    <s v="OK"/>
    <s v="ok"/>
    <n v="1"/>
    <n v="36"/>
    <s v=" PAGO A NOMIN MO"/>
  </r>
  <r>
    <s v="6-44"/>
    <n v="-2081910"/>
    <s v="EGRESO"/>
    <s v="6-44-2081910EGRESO"/>
    <s v="6-44-2081910EGRESO1"/>
    <e v="#N/A"/>
    <s v="698-000006-44"/>
    <n v="698"/>
    <d v="2022-08-31T00:00:00"/>
    <n v="-2081910"/>
    <n v="7177"/>
    <s v=" PAGO A NOMIN DIAZ GONZALEZ REN"/>
    <s v="CB 1370-1371"/>
    <n v="0"/>
    <e v="#N/A"/>
    <n v="0"/>
    <e v="#N/A"/>
    <n v="2081910"/>
    <s v="OK"/>
    <s v="ok"/>
    <n v="1"/>
    <n v="36"/>
    <s v=" PAGO A NOMIN DI"/>
  </r>
  <r>
    <s v="6-44"/>
    <n v="-2144867"/>
    <s v="EGRESO"/>
    <s v="6-44-2144867EGRESO"/>
    <s v="6-44-2144867EGRESO1"/>
    <e v="#N/A"/>
    <s v="698-000006-44"/>
    <n v="698"/>
    <d v="2022-08-31T00:00:00"/>
    <n v="-2144867"/>
    <n v="7177"/>
    <s v=" PAGO A NOMIN CASTILLO RAMIREZ"/>
    <s v="CB 1370-1371"/>
    <n v="0"/>
    <e v="#N/A"/>
    <n v="0"/>
    <e v="#N/A"/>
    <n v="2144867"/>
    <s v="OK"/>
    <s v="ok"/>
    <n v="1"/>
    <n v="36"/>
    <s v=" PAGO A NOMIN CA"/>
  </r>
  <r>
    <s v="6-44"/>
    <n v="-1090839"/>
    <s v="EGRESO"/>
    <s v="6-44-1090839EGRESO"/>
    <s v="6-44-1090839EGRESO13"/>
    <e v="#N/A"/>
    <s v="698-000006-44"/>
    <n v="698"/>
    <d v="2022-08-31T00:00:00"/>
    <n v="-1090839"/>
    <n v="7177"/>
    <s v=" PAGO A NOMIN SAGANOME BAYONA D"/>
    <s v="CB 1370-1371"/>
    <n v="0"/>
    <e v="#N/A"/>
    <n v="0"/>
    <e v="#N/A"/>
    <n v="1090839"/>
    <s v="OK"/>
    <s v="ok"/>
    <n v="1"/>
    <n v="36"/>
    <s v=" PAGO A NOMIN SA"/>
  </r>
  <r>
    <s v="6-44"/>
    <n v="-1666919"/>
    <s v="EGRESO"/>
    <s v="6-44-1666919EGRESO"/>
    <s v="6-44-1666919EGRESO1"/>
    <e v="#N/A"/>
    <s v="698-000006-44"/>
    <n v="698"/>
    <d v="2022-08-31T00:00:00"/>
    <n v="-1666919"/>
    <n v="7177"/>
    <s v=" PAGO A NOMIN CARDENAS AVILA DI"/>
    <s v="CB 1370-1371"/>
    <n v="0"/>
    <e v="#N/A"/>
    <n v="0"/>
    <e v="#N/A"/>
    <n v="1666919"/>
    <s v="OK"/>
    <s v="ok"/>
    <n v="1"/>
    <n v="36"/>
    <s v=" PAGO A NOMIN CA"/>
  </r>
  <r>
    <s v="6-44"/>
    <n v="-1298722"/>
    <s v="EGRESO"/>
    <s v="6-44-1298722EGRESO"/>
    <s v="6-44-1298722EGRESO1"/>
    <e v="#N/A"/>
    <s v="698-000006-44"/>
    <n v="698"/>
    <d v="2022-08-31T00:00:00"/>
    <n v="-1298722"/>
    <n v="7177"/>
    <s v=" PAGO A NOMIN RETABISCA ROJAS N"/>
    <s v="CB 1370-1371"/>
    <n v="0"/>
    <e v="#N/A"/>
    <n v="0"/>
    <e v="#N/A"/>
    <n v="1298722"/>
    <s v="OK"/>
    <s v="ok"/>
    <n v="1"/>
    <n v="36"/>
    <s v=" PAGO A NOMIN RE"/>
  </r>
  <r>
    <s v="6-44"/>
    <n v="-1323522"/>
    <s v="EGRESO"/>
    <s v="6-44-1323522EGRESO"/>
    <s v="6-44-1323522EGRESO1"/>
    <e v="#N/A"/>
    <s v="698-000006-44"/>
    <n v="698"/>
    <d v="2022-08-31T00:00:00"/>
    <n v="-1323522"/>
    <n v="7177"/>
    <s v=" PAGO A NOMIN GARCIA MONTENEGRO"/>
    <s v="CB 1370-1371"/>
    <n v="0"/>
    <e v="#N/A"/>
    <n v="0"/>
    <e v="#N/A"/>
    <n v="1323522"/>
    <s v="OK"/>
    <s v="ok"/>
    <n v="1"/>
    <n v="36"/>
    <s v=" PAGO A NOMIN GA"/>
  </r>
  <r>
    <s v="6-44"/>
    <n v="-1527118"/>
    <s v="EGRESO"/>
    <s v="6-44-1527118EGRESO"/>
    <s v="6-44-1527118EGRESO1"/>
    <e v="#N/A"/>
    <s v="698-000006-44"/>
    <n v="698"/>
    <d v="2022-08-31T00:00:00"/>
    <n v="-1527118"/>
    <n v="7177"/>
    <s v=" PAGO A NOMIN MARTINEZ VACA GUI"/>
    <s v="CB 1370-1371"/>
    <n v="0"/>
    <e v="#N/A"/>
    <n v="0"/>
    <e v="#N/A"/>
    <n v="1527118"/>
    <s v="OK"/>
    <s v="ok"/>
    <n v="1"/>
    <n v="36"/>
    <s v=" PAGO A NOMIN MA"/>
  </r>
  <r>
    <s v="6-44"/>
    <n v="-1135213"/>
    <s v="EGRESO"/>
    <s v="6-44-1135213EGRESO"/>
    <s v="6-44-1135213EGRESO1"/>
    <e v="#N/A"/>
    <s v="698-000006-44"/>
    <n v="698"/>
    <d v="2022-08-31T00:00:00"/>
    <n v="-1135213"/>
    <n v="7177"/>
    <s v=" PAGO A NOMIN MARQUEZ ACEVEDO L"/>
    <s v="CB 1370-1371"/>
    <n v="0"/>
    <e v="#N/A"/>
    <n v="0"/>
    <e v="#N/A"/>
    <n v="1135213"/>
    <s v="OK"/>
    <s v="ok"/>
    <n v="1"/>
    <n v="36"/>
    <s v=" PAGO A NOMIN MA"/>
  </r>
  <r>
    <s v="6-44"/>
    <n v="-1037172"/>
    <s v="EGRESO"/>
    <s v="6-44-1037172EGRESO"/>
    <s v="6-44-1037172EGRESO11"/>
    <e v="#N/A"/>
    <s v="698-000006-44"/>
    <n v="698"/>
    <d v="2022-08-31T00:00:00"/>
    <n v="-1037172"/>
    <n v="7177"/>
    <s v=" PAGO A NOMIN MOLINA  DEICY ALE"/>
    <s v="CB 1370-1371"/>
    <n v="0"/>
    <e v="#N/A"/>
    <n v="0"/>
    <e v="#N/A"/>
    <n v="1037172"/>
    <s v="OK"/>
    <s v="ok"/>
    <n v="1"/>
    <n v="36"/>
    <s v=" PAGO A NOMIN MO"/>
  </r>
  <r>
    <s v="6-44"/>
    <n v="-1305875"/>
    <s v="EGRESO"/>
    <s v="6-44-1305875EGRESO"/>
    <s v="6-44-1305875EGRESO1"/>
    <e v="#N/A"/>
    <s v="698-000006-44"/>
    <n v="698"/>
    <d v="2022-08-31T00:00:00"/>
    <n v="-1305875"/>
    <n v="7177"/>
    <s v=" PAGO A NOMIN SERRANO VILLAMIZA"/>
    <s v="CB 1370-1371"/>
    <n v="0"/>
    <e v="#N/A"/>
    <n v="0"/>
    <e v="#N/A"/>
    <n v="1305875"/>
    <s v="OK"/>
    <s v="ok"/>
    <n v="1"/>
    <n v="36"/>
    <s v=" PAGO A NOMIN SE"/>
  </r>
  <r>
    <s v="6-44"/>
    <n v="-1351287"/>
    <s v="EGRESO"/>
    <s v="6-44-1351287EGRESO"/>
    <s v="6-44-1351287EGRESO4"/>
    <e v="#N/A"/>
    <s v="698-000006-44"/>
    <n v="698"/>
    <d v="2022-08-31T00:00:00"/>
    <n v="-1351287"/>
    <n v="7177"/>
    <s v=" PAGO A NOMIN CARABALI GONZALEZ"/>
    <s v="CB 1370-1371"/>
    <n v="0"/>
    <e v="#N/A"/>
    <n v="0"/>
    <e v="#N/A"/>
    <n v="1351287"/>
    <s v="OK"/>
    <s v="ok"/>
    <n v="1"/>
    <n v="36"/>
    <s v=" PAGO A NOMIN CA"/>
  </r>
  <r>
    <s v="6-44"/>
    <n v="-1803600"/>
    <s v="EGRESO"/>
    <s v="6-44-1803600EGRESO"/>
    <s v="6-44-1803600EGRESO1"/>
    <e v="#N/A"/>
    <s v="698-000006-44"/>
    <n v="698"/>
    <d v="2022-08-31T00:00:00"/>
    <n v="-1803600"/>
    <n v="7177"/>
    <s v=" PAGO A NOMIN ZULETA  JOSE ARIE"/>
    <s v="CB 1370-1371"/>
    <n v="0"/>
    <e v="#N/A"/>
    <n v="0"/>
    <e v="#N/A"/>
    <n v="1803600"/>
    <s v="OK"/>
    <s v="ok"/>
    <n v="1"/>
    <n v="36"/>
    <s v=" PAGO A NOMIN ZU"/>
  </r>
  <r>
    <s v="6-44"/>
    <n v="-1105111"/>
    <s v="EGRESO"/>
    <s v="6-44-1105111EGRESO"/>
    <s v="6-44-1105111EGRESO1"/>
    <e v="#N/A"/>
    <s v="698-000006-44"/>
    <n v="698"/>
    <d v="2022-08-31T00:00:00"/>
    <n v="-1105111"/>
    <n v="7177"/>
    <s v=" PAGO A NOMIN GONZALEZ BARRETO"/>
    <s v="CB 1370-1371"/>
    <n v="0"/>
    <e v="#N/A"/>
    <n v="0"/>
    <e v="#N/A"/>
    <n v="1105111"/>
    <s v="OK"/>
    <s v="ok"/>
    <n v="1"/>
    <n v="36"/>
    <s v=" PAGO A NOMIN GO"/>
  </r>
  <r>
    <s v="6-44"/>
    <n v="-1093915"/>
    <s v="EGRESO"/>
    <s v="6-44-1093915EGRESO"/>
    <s v="6-44-1093915EGRESO1"/>
    <e v="#N/A"/>
    <s v="698-000006-44"/>
    <n v="698"/>
    <d v="2022-08-31T00:00:00"/>
    <n v="-1093915"/>
    <n v="7177"/>
    <s v=" PAGO A NOMIN GARATEJO CRESPO J"/>
    <s v="CB 1370-1371"/>
    <n v="0"/>
    <e v="#N/A"/>
    <n v="0"/>
    <e v="#N/A"/>
    <n v="1093915"/>
    <s v="OK"/>
    <s v="ok"/>
    <n v="1"/>
    <n v="36"/>
    <s v=" PAGO A NOMIN GA"/>
  </r>
  <r>
    <s v="6-44"/>
    <n v="-1421349"/>
    <s v="EGRESO"/>
    <s v="6-44-1421349EGRESO"/>
    <s v="6-44-1421349EGRESO3"/>
    <e v="#N/A"/>
    <s v="698-000006-44"/>
    <n v="698"/>
    <d v="2022-08-31T00:00:00"/>
    <n v="-1421349"/>
    <n v="7177"/>
    <s v=" PAGO A NOMIN THEVENING MAYORIA"/>
    <s v="CB 1370-1371"/>
    <n v="0"/>
    <e v="#N/A"/>
    <n v="0"/>
    <e v="#N/A"/>
    <n v="1421349"/>
    <s v="OK"/>
    <s v="ok"/>
    <n v="1"/>
    <n v="36"/>
    <s v=" PAGO A NOMIN TH"/>
  </r>
  <r>
    <s v="6-44"/>
    <n v="-1144505"/>
    <s v="EGRESO"/>
    <s v="6-44-1144505EGRESO"/>
    <s v="6-44-1144505EGRESO1"/>
    <e v="#N/A"/>
    <s v="698-000006-44"/>
    <n v="698"/>
    <d v="2022-08-31T00:00:00"/>
    <n v="-1144505"/>
    <n v="7177"/>
    <s v=" PAGO A NOMIN MARTINEZ CRISTANC"/>
    <s v="CB 1370-1371"/>
    <n v="0"/>
    <e v="#N/A"/>
    <n v="0"/>
    <e v="#N/A"/>
    <n v="1144505"/>
    <s v="OK"/>
    <s v="ok"/>
    <n v="1"/>
    <n v="36"/>
    <s v=" PAGO A NOMIN MA"/>
  </r>
  <r>
    <s v="6-44"/>
    <n v="-960215"/>
    <s v="EGRESO"/>
    <s v="6-44-960215EGRESO"/>
    <s v="6-44-960215EGRESO1"/>
    <e v="#N/A"/>
    <s v="698-000006-44"/>
    <n v="698"/>
    <d v="2022-08-31T00:00:00"/>
    <n v="-960215"/>
    <n v="7177"/>
    <s v=" PAGO A NOMIN NIETO CALDERON TA"/>
    <s v="CB 1370-1371"/>
    <n v="0"/>
    <e v="#N/A"/>
    <n v="0"/>
    <e v="#N/A"/>
    <n v="960215"/>
    <s v="OK"/>
    <s v="ok"/>
    <n v="1"/>
    <n v="36"/>
    <s v=" PAGO A NOMIN NI"/>
  </r>
  <r>
    <s v="6-44"/>
    <n v="-1472760"/>
    <s v="EGRESO"/>
    <s v="6-44-1472760EGRESO"/>
    <s v="6-44-1472760EGRESO7"/>
    <e v="#N/A"/>
    <s v="698-000006-44"/>
    <n v="698"/>
    <d v="2022-08-31T00:00:00"/>
    <n v="-1472760"/>
    <n v="7177"/>
    <s v=" PAGO A NOMIN BALLESTEROS PUENT"/>
    <s v="CB 1370-1371"/>
    <n v="0"/>
    <e v="#N/A"/>
    <n v="0"/>
    <e v="#N/A"/>
    <n v="1472760"/>
    <s v="OK"/>
    <s v="ok"/>
    <n v="1"/>
    <n v="36"/>
    <s v=" PAGO A NOMIN BA"/>
  </r>
  <r>
    <s v="6-44"/>
    <n v="-6148000"/>
    <s v="EGRESO"/>
    <s v="6-44-6148000EGRESO"/>
    <s v="6-44-6148000EGRESO1"/>
    <e v="#N/A"/>
    <s v="698-000006-44"/>
    <n v="698"/>
    <d v="2022-08-31T00:00:00"/>
    <n v="-6148000"/>
    <n v="7177"/>
    <s v=" PAGO A NOMIN LAVERDE TARQUINO"/>
    <s v="CB 1370-1371"/>
    <n v="0"/>
    <e v="#N/A"/>
    <n v="0"/>
    <e v="#N/A"/>
    <n v="6148000"/>
    <s v="OK"/>
    <s v="ok"/>
    <n v="1"/>
    <n v="36"/>
    <s v=" PAGO A NOMIN LA"/>
  </r>
  <r>
    <s v="6-44"/>
    <n v="-1137030"/>
    <s v="EGRESO"/>
    <s v="6-44-1137030EGRESO"/>
    <s v="6-44-1137030EGRESO1"/>
    <e v="#N/A"/>
    <s v="698-000006-44"/>
    <n v="698"/>
    <d v="2022-08-31T00:00:00"/>
    <n v="-1137030"/>
    <n v="7177"/>
    <s v=" PAGO A NOMIN TRIANA MARTINEZ J"/>
    <s v="CB 1370-1371"/>
    <n v="0"/>
    <e v="#N/A"/>
    <n v="0"/>
    <e v="#N/A"/>
    <n v="1137030"/>
    <s v="OK"/>
    <s v="ok"/>
    <n v="1"/>
    <n v="36"/>
    <s v=" PAGO A NOMIN TR"/>
  </r>
  <r>
    <s v="6-44"/>
    <n v="-1652230"/>
    <s v="EGRESO"/>
    <s v="6-44-1652230EGRESO"/>
    <s v="6-44-1652230EGRESO2"/>
    <e v="#N/A"/>
    <s v="698-000006-44"/>
    <n v="698"/>
    <d v="2022-08-31T00:00:00"/>
    <n v="-1652230"/>
    <n v="7177"/>
    <s v=" PAGO A NOMIN GARCIA GARCIA MIC"/>
    <s v="CB 1370-1371"/>
    <n v="0"/>
    <e v="#N/A"/>
    <n v="0"/>
    <e v="#N/A"/>
    <n v="1652230"/>
    <s v="OK"/>
    <s v="ok"/>
    <n v="1"/>
    <n v="36"/>
    <s v=" PAGO A NOMIN GA"/>
  </r>
  <r>
    <s v="6-44"/>
    <n v="-2110712"/>
    <s v="EGRESO"/>
    <s v="6-44-2110712EGRESO"/>
    <s v="6-44-2110712EGRESO1"/>
    <e v="#N/A"/>
    <s v="698-000006-44"/>
    <n v="698"/>
    <d v="2022-08-31T00:00:00"/>
    <n v="-2110712"/>
    <n v="7177"/>
    <s v=" PAGO A NOMIN RODRIGUEZ RUIZ JO"/>
    <s v="CB 1370-1371"/>
    <n v="0"/>
    <e v="#N/A"/>
    <n v="0"/>
    <e v="#N/A"/>
    <n v="2110712"/>
    <s v="OK"/>
    <s v="ok"/>
    <n v="1"/>
    <n v="36"/>
    <s v=" PAGO A NOMIN RO"/>
  </r>
  <r>
    <s v="6-44"/>
    <n v="-1185775"/>
    <s v="EGRESO"/>
    <s v="6-44-1185775EGRESO"/>
    <s v="6-44-1185775EGRESO1"/>
    <e v="#N/A"/>
    <s v="698-000006-44"/>
    <n v="698"/>
    <d v="2022-08-31T00:00:00"/>
    <n v="-1185775"/>
    <n v="7177"/>
    <s v=" PAGO A NOMIN VILLAMIL BUITRAGO"/>
    <s v="CB 1370-1371"/>
    <n v="0"/>
    <e v="#N/A"/>
    <n v="0"/>
    <e v="#N/A"/>
    <n v="1185775"/>
    <s v="OK"/>
    <s v="ok"/>
    <n v="1"/>
    <n v="36"/>
    <s v=" PAGO A NOMIN VI"/>
  </r>
  <r>
    <s v="6-44"/>
    <n v="-1676695"/>
    <s v="EGRESO"/>
    <s v="6-44-1676695EGRESO"/>
    <s v="6-44-1676695EGRESO9"/>
    <e v="#N/A"/>
    <s v="698-000006-44"/>
    <n v="698"/>
    <d v="2022-08-31T00:00:00"/>
    <n v="-1676695"/>
    <n v="7177"/>
    <s v=" PAGO A NOMIN ACERO MAHECHA JUA"/>
    <s v="CB 1370-1371"/>
    <n v="0"/>
    <e v="#N/A"/>
    <n v="0"/>
    <e v="#N/A"/>
    <n v="1676695"/>
    <s v="OK"/>
    <s v="ok"/>
    <n v="1"/>
    <n v="36"/>
    <s v=" PAGO A NOMIN AC"/>
  </r>
  <r>
    <s v="6-44"/>
    <n v="-11093800"/>
    <s v="EGRESO"/>
    <s v="6-44-11093800EGRESO"/>
    <s v="6-44-11093800EGRESO1"/>
    <e v="#N/A"/>
    <s v="698-000006-44"/>
    <n v="698"/>
    <d v="2022-08-31T00:00:00"/>
    <n v="-11093800"/>
    <n v="7177"/>
    <s v=" PAGO A NOMIN DURAN HUERGO CLAU"/>
    <s v="CB 1370-1371"/>
    <n v="0"/>
    <e v="#N/A"/>
    <n v="0"/>
    <e v="#N/A"/>
    <n v="11093800"/>
    <s v="OK"/>
    <s v="ok"/>
    <n v="1"/>
    <n v="36"/>
    <s v=" PAGO A NOMIN DU"/>
  </r>
  <r>
    <s v="6-44"/>
    <n v="-1198172"/>
    <s v="EGRESO"/>
    <s v="6-44-1198172EGRESO"/>
    <s v="6-44-1198172EGRESO40"/>
    <e v="#N/A"/>
    <s v="698-000006-44"/>
    <n v="698"/>
    <d v="2022-08-31T00:00:00"/>
    <n v="-1198172"/>
    <n v="7177"/>
    <s v=" PAGO A NOMIN PEDRAZA HERNANDEZ"/>
    <s v="CB 1370-1371"/>
    <n v="0"/>
    <e v="#N/A"/>
    <n v="0"/>
    <e v="#N/A"/>
    <n v="1198172"/>
    <s v="OK"/>
    <s v="ok"/>
    <n v="1"/>
    <n v="36"/>
    <s v=" PAGO A NOMIN PE"/>
  </r>
  <r>
    <s v="6-44"/>
    <n v="-1652230"/>
    <s v="EGRESO"/>
    <s v="6-44-1652230EGRESO"/>
    <s v="6-44-1652230EGRESO3"/>
    <e v="#N/A"/>
    <s v="698-000006-44"/>
    <n v="698"/>
    <d v="2022-08-31T00:00:00"/>
    <n v="-1652230"/>
    <n v="7177"/>
    <s v=" PAGO A NOMIN ROBAYO PULIDO CES"/>
    <s v="CB 1370-1371"/>
    <n v="0"/>
    <e v="#N/A"/>
    <n v="0"/>
    <e v="#N/A"/>
    <n v="1652230"/>
    <s v="OK"/>
    <s v="ok"/>
    <n v="1"/>
    <n v="36"/>
    <s v=" PAGO A NOMIN RO"/>
  </r>
  <r>
    <s v="6-44"/>
    <n v="-2511409"/>
    <s v="EGRESO"/>
    <s v="6-44-2511409EGRESO"/>
    <s v="6-44-2511409EGRESO1"/>
    <e v="#N/A"/>
    <s v="698-000006-44"/>
    <n v="698"/>
    <d v="2022-08-31T00:00:00"/>
    <n v="-2511409"/>
    <n v="7177"/>
    <s v=" PAGO A NOMIN MARQUEZ HERNANDEZ"/>
    <s v="CB 1370-1371"/>
    <n v="0"/>
    <e v="#N/A"/>
    <n v="0"/>
    <e v="#N/A"/>
    <n v="2511409"/>
    <s v="OK"/>
    <s v="ok"/>
    <n v="1"/>
    <n v="36"/>
    <s v=" PAGO A NOMIN MA"/>
  </r>
  <r>
    <s v="6-44"/>
    <n v="-1154546"/>
    <s v="EGRESO"/>
    <s v="6-44-1154546EGRESO"/>
    <s v="6-44-1154546EGRESO1"/>
    <e v="#N/A"/>
    <s v="698-000006-44"/>
    <n v="698"/>
    <d v="2022-08-31T00:00:00"/>
    <n v="-1154546"/>
    <n v="7177"/>
    <s v=" PAGO A NOMIN PARRA  LIDA JHAZB"/>
    <s v="CB 1370-1371"/>
    <n v="0"/>
    <e v="#N/A"/>
    <n v="0"/>
    <e v="#N/A"/>
    <n v="1154546"/>
    <s v="OK"/>
    <s v="ok"/>
    <n v="1"/>
    <n v="36"/>
    <s v=" PAGO A NOMIN PA"/>
  </r>
  <r>
    <s v="6-44"/>
    <n v="-1723653"/>
    <s v="EGRESO"/>
    <s v="6-44-1723653EGRESO"/>
    <s v="6-44-1723653EGRESO1"/>
    <e v="#N/A"/>
    <s v="698-000006-44"/>
    <n v="698"/>
    <d v="2022-08-31T00:00:00"/>
    <n v="-1723653"/>
    <n v="7177"/>
    <s v=" PAGO A NOMIN CALDERON GUTIERRE"/>
    <s v="CB 1370-1371"/>
    <n v="0"/>
    <e v="#N/A"/>
    <n v="0"/>
    <e v="#N/A"/>
    <n v="1723653"/>
    <s v="OK"/>
    <s v="ok"/>
    <n v="1"/>
    <n v="36"/>
    <s v=" PAGO A NOMIN CA"/>
  </r>
  <r>
    <s v="6-44"/>
    <n v="-1085086"/>
    <s v="EGRESO"/>
    <s v="6-44-1085086EGRESO"/>
    <s v="6-44-1085086EGRESO1"/>
    <e v="#N/A"/>
    <s v="698-000006-44"/>
    <n v="698"/>
    <d v="2022-08-31T00:00:00"/>
    <n v="-1085086"/>
    <n v="7177"/>
    <s v=" PAGO A NOMIN SANABRIA ROMERO L"/>
    <s v="CB 1370-1371"/>
    <n v="0"/>
    <e v="#N/A"/>
    <n v="0"/>
    <e v="#N/A"/>
    <n v="1085086"/>
    <s v="OK"/>
    <s v="ok"/>
    <n v="1"/>
    <n v="36"/>
    <s v=" PAGO A NOMIN SA"/>
  </r>
  <r>
    <s v="6-44"/>
    <n v="-2086560"/>
    <s v="EGRESO"/>
    <s v="6-44-2086560EGRESO"/>
    <s v="6-44-2086560EGRESO8"/>
    <e v="#N/A"/>
    <s v="698-000006-44"/>
    <n v="698"/>
    <d v="2022-08-31T00:00:00"/>
    <n v="-2086560"/>
    <n v="7177"/>
    <s v=" PAGO A NOMIN AMADO PE A JUAN E"/>
    <s v="CB 1370-1371"/>
    <n v="0"/>
    <e v="#N/A"/>
    <n v="0"/>
    <e v="#N/A"/>
    <n v="2086560"/>
    <s v="OK"/>
    <s v="ok"/>
    <n v="1"/>
    <n v="36"/>
    <s v=" PAGO A NOMIN AM"/>
  </r>
  <r>
    <s v="6-44"/>
    <n v="-1037172"/>
    <s v="EGRESO"/>
    <s v="6-44-1037172EGRESO"/>
    <s v="6-44-1037172EGRESO12"/>
    <e v="#N/A"/>
    <s v="698-000006-44"/>
    <n v="698"/>
    <d v="2022-08-31T00:00:00"/>
    <n v="-1037172"/>
    <n v="7177"/>
    <s v=" PAGO A NOMIN SALCEDO GIRALDO B"/>
    <s v="CB 1370-1371"/>
    <n v="0"/>
    <e v="#N/A"/>
    <n v="0"/>
    <e v="#N/A"/>
    <n v="1037172"/>
    <s v="OK"/>
    <s v="ok"/>
    <n v="1"/>
    <n v="36"/>
    <s v=" PAGO A NOMIN SA"/>
  </r>
  <r>
    <s v="6-44"/>
    <n v="-1898115"/>
    <s v="EGRESO"/>
    <s v="6-44-1898115EGRESO"/>
    <s v="6-44-1898115EGRESO9"/>
    <e v="#N/A"/>
    <s v="698-000006-44"/>
    <n v="698"/>
    <d v="2022-08-31T00:00:00"/>
    <n v="-1898115"/>
    <n v="7177"/>
    <s v=" PAGO A NOMIN NOGUERA LOPEZ DAN"/>
    <s v="CB 1370-1371"/>
    <n v="0"/>
    <e v="#N/A"/>
    <n v="0"/>
    <e v="#N/A"/>
    <n v="1898115"/>
    <s v="OK"/>
    <s v="ok"/>
    <n v="1"/>
    <n v="36"/>
    <s v=" PAGO A NOMIN NO"/>
  </r>
  <r>
    <s v="6-44"/>
    <n v="-1127390"/>
    <s v="EGRESO"/>
    <s v="6-44-1127390EGRESO"/>
    <s v="6-44-1127390EGRESO1"/>
    <e v="#N/A"/>
    <s v="698-000006-44"/>
    <n v="698"/>
    <d v="2022-08-31T00:00:00"/>
    <n v="-1127390"/>
    <n v="7177"/>
    <s v=" PAGO A NOMIN MURCIA  ZORAIDA"/>
    <s v="CB 1370-1371"/>
    <n v="0"/>
    <e v="#N/A"/>
    <n v="0"/>
    <e v="#N/A"/>
    <n v="1127390"/>
    <s v="OK"/>
    <s v="ok"/>
    <n v="1"/>
    <n v="36"/>
    <s v=" PAGO A NOMIN MU"/>
  </r>
  <r>
    <s v="6-44"/>
    <n v="-1487972"/>
    <s v="EGRESO"/>
    <s v="6-44-1487972EGRESO"/>
    <s v="6-44-1487972EGRESO1"/>
    <e v="#N/A"/>
    <s v="698-000006-44"/>
    <n v="698"/>
    <d v="2022-08-31T00:00:00"/>
    <n v="-1487972"/>
    <n v="7177"/>
    <s v=" PAGO A NOMIN PITALUA MARTINEZ"/>
    <s v="CB 1370-1371"/>
    <n v="0"/>
    <e v="#N/A"/>
    <n v="0"/>
    <e v="#N/A"/>
    <n v="1487972"/>
    <s v="OK"/>
    <s v="ok"/>
    <n v="1"/>
    <n v="36"/>
    <s v=" PAGO A NOMIN PI"/>
  </r>
  <r>
    <s v="6-44"/>
    <n v="-985235"/>
    <s v="EGRESO"/>
    <s v="6-44-985235EGRESO"/>
    <s v="6-44-985235EGRESO1"/>
    <e v="#N/A"/>
    <s v="698-000006-44"/>
    <n v="698"/>
    <d v="2022-08-31T00:00:00"/>
    <n v="-985235"/>
    <n v="7177"/>
    <s v=" PAGO A NOMIN LAGOS HERNANDEZ A"/>
    <s v="CB 1370-1371"/>
    <n v="0"/>
    <e v="#N/A"/>
    <n v="0"/>
    <e v="#N/A"/>
    <n v="985235"/>
    <s v="OK"/>
    <s v="ok"/>
    <n v="1"/>
    <n v="36"/>
    <s v=" PAGO A NOMIN LA"/>
  </r>
  <r>
    <s v="6-44"/>
    <n v="-1108280"/>
    <s v="EGRESO"/>
    <s v="6-44-1108280EGRESO"/>
    <s v="6-44-1108280EGRESO3"/>
    <e v="#N/A"/>
    <s v="698-000006-44"/>
    <n v="698"/>
    <d v="2022-08-31T00:00:00"/>
    <n v="-1108280"/>
    <n v="7177"/>
    <s v=" PAGO A NOMIN CRUZ PIRACOCA CRI"/>
    <s v="CB 1370-1371"/>
    <n v="0"/>
    <e v="#N/A"/>
    <n v="0"/>
    <e v="#N/A"/>
    <n v="1108280"/>
    <s v="OK"/>
    <s v="ok"/>
    <n v="1"/>
    <n v="36"/>
    <s v=" PAGO A NOMIN CR"/>
  </r>
  <r>
    <s v="6-44"/>
    <n v="-1196106"/>
    <s v="EGRESO"/>
    <s v="6-44-1196106EGRESO"/>
    <s v="6-44-1196106EGRESO4"/>
    <e v="#N/A"/>
    <s v="698-000006-44"/>
    <n v="698"/>
    <d v="2022-08-31T00:00:00"/>
    <n v="-1196106"/>
    <n v="7177"/>
    <s v=" PAGO A NOMIN AMARIS CARO DARWI"/>
    <s v="CB 1370-1371"/>
    <n v="0"/>
    <e v="#N/A"/>
    <n v="0"/>
    <e v="#N/A"/>
    <n v="1196106"/>
    <s v="OK"/>
    <s v="ok"/>
    <n v="1"/>
    <n v="36"/>
    <s v=" PAGO A NOMIN AM"/>
  </r>
  <r>
    <s v="6-44"/>
    <n v="-1939892"/>
    <s v="EGRESO"/>
    <s v="6-44-1939892EGRESO"/>
    <s v="6-44-1939892EGRESO1"/>
    <e v="#N/A"/>
    <s v="698-000006-44"/>
    <n v="698"/>
    <d v="2022-08-31T00:00:00"/>
    <n v="-1939892"/>
    <n v="7177"/>
    <s v=" PAGO A NOMIN CASTILLO BAHAMON"/>
    <s v="CB 1370-1371"/>
    <n v="0"/>
    <e v="#N/A"/>
    <n v="0"/>
    <e v="#N/A"/>
    <n v="1939892"/>
    <s v="OK"/>
    <s v="ok"/>
    <n v="1"/>
    <n v="36"/>
    <s v=" PAGO A NOMIN CA"/>
  </r>
  <r>
    <s v="6-44"/>
    <n v="-2655313"/>
    <s v="EGRESO"/>
    <s v="6-44-2655313EGRESO"/>
    <s v="6-44-2655313EGRESO1"/>
    <e v="#N/A"/>
    <s v="698-000006-44"/>
    <n v="698"/>
    <d v="2022-08-31T00:00:00"/>
    <n v="-2655313"/>
    <n v="7177"/>
    <s v=" PAGO A NOMIN FAJARDO  NELSON E"/>
    <s v="CB 1370-1371"/>
    <n v="0"/>
    <e v="#N/A"/>
    <n v="0"/>
    <e v="#N/A"/>
    <n v="2655313"/>
    <s v="OK"/>
    <s v="ok"/>
    <n v="1"/>
    <n v="36"/>
    <s v=" PAGO A NOMIN FA"/>
  </r>
  <r>
    <s v="6-44"/>
    <n v="-453202"/>
    <s v="EGRESO"/>
    <s v="6-44-453202EGRESO"/>
    <s v="6-44-453202EGRESO2"/>
    <e v="#N/A"/>
    <s v="698-000006-44"/>
    <n v="698"/>
    <d v="2022-08-31T00:00:00"/>
    <n v="-453202"/>
    <n v="7177"/>
    <s v=" PAGO A NOMIN SIERRA PEREZ JONA"/>
    <s v="CB 1370-1371"/>
    <n v="0"/>
    <e v="#N/A"/>
    <n v="0"/>
    <e v="#N/A"/>
    <n v="453202"/>
    <s v="OK"/>
    <s v="ok"/>
    <n v="1"/>
    <n v="36"/>
    <s v=" PAGO A NOMIN SI"/>
  </r>
  <r>
    <s v="6-44"/>
    <n v="-1603355"/>
    <s v="EGRESO"/>
    <s v="6-44-1603355EGRESO"/>
    <s v="6-44-1603355EGRESO6"/>
    <e v="#N/A"/>
    <s v="698-000006-44"/>
    <n v="698"/>
    <d v="2022-08-31T00:00:00"/>
    <n v="-1603355"/>
    <n v="7177"/>
    <s v=" PAGO A NOMIN ALVAREZ HERNANDEZ"/>
    <s v="CB 1370-1371"/>
    <n v="0"/>
    <e v="#N/A"/>
    <n v="0"/>
    <e v="#N/A"/>
    <n v="1603355"/>
    <s v="OK"/>
    <s v="ok"/>
    <n v="1"/>
    <n v="36"/>
    <s v=" PAGO A NOMIN AL"/>
  </r>
  <r>
    <s v="6-44"/>
    <n v="-2681217"/>
    <s v="EGRESO"/>
    <s v="6-44-2681217EGRESO"/>
    <s v="6-44-2681217EGRESO1"/>
    <e v="#N/A"/>
    <s v="698-000006-44"/>
    <n v="698"/>
    <d v="2022-08-31T00:00:00"/>
    <n v="-2681217"/>
    <n v="7177"/>
    <s v=" PAGO A NOMIN QUINTANA PEREZ FR"/>
    <s v="CB 1370-1371"/>
    <n v="0"/>
    <e v="#N/A"/>
    <n v="0"/>
    <e v="#N/A"/>
    <n v="2681217"/>
    <s v="OK"/>
    <s v="ok"/>
    <n v="1"/>
    <n v="36"/>
    <s v=" PAGO A NOMIN QU"/>
  </r>
  <r>
    <s v="6-44"/>
    <n v="-1040967"/>
    <s v="EGRESO"/>
    <s v="6-44-1040967EGRESO"/>
    <s v="6-44-1040967EGRESO1"/>
    <e v="#N/A"/>
    <s v="698-000006-44"/>
    <n v="698"/>
    <d v="2022-08-31T00:00:00"/>
    <n v="-1040967"/>
    <n v="7177"/>
    <s v=" PAGO A NOMIN PERALTA GUTIERREZ"/>
    <s v="CB 1370-1371"/>
    <n v="0"/>
    <e v="#N/A"/>
    <n v="0"/>
    <e v="#N/A"/>
    <n v="1040967"/>
    <s v="OK"/>
    <s v="ok"/>
    <n v="1"/>
    <n v="36"/>
    <s v=" PAGO A NOMIN PE"/>
  </r>
  <r>
    <s v="6-44"/>
    <n v="-1198172"/>
    <s v="EGRESO"/>
    <s v="6-44-1198172EGRESO"/>
    <s v="6-44-1198172EGRESO41"/>
    <e v="#N/A"/>
    <s v="698-000006-44"/>
    <n v="698"/>
    <d v="2022-08-31T00:00:00"/>
    <n v="-1198172"/>
    <n v="7177"/>
    <s v=" PAGO A NOMIN MARTINEZ MENDOZA"/>
    <s v="CB 1370-1371"/>
    <n v="0"/>
    <e v="#N/A"/>
    <n v="0"/>
    <e v="#N/A"/>
    <n v="1198172"/>
    <s v="OK"/>
    <s v="ok"/>
    <n v="1"/>
    <n v="36"/>
    <s v=" PAGO A NOMIN MA"/>
  </r>
  <r>
    <s v="6-44"/>
    <n v="-1519307"/>
    <s v="EGRESO"/>
    <s v="6-44-1519307EGRESO"/>
    <s v="6-44-1519307EGRESO1"/>
    <e v="#N/A"/>
    <s v="698-000006-44"/>
    <n v="698"/>
    <d v="2022-08-31T00:00:00"/>
    <n v="-1519307"/>
    <n v="7177"/>
    <s v=" PAGO A NOMIN SUAREZ MAHECHA DI"/>
    <s v="CB 1370-1371"/>
    <n v="0"/>
    <e v="#N/A"/>
    <n v="0"/>
    <e v="#N/A"/>
    <n v="1519307"/>
    <s v="OK"/>
    <s v="ok"/>
    <n v="1"/>
    <n v="36"/>
    <s v=" PAGO A NOMIN SU"/>
  </r>
  <r>
    <s v="6-44"/>
    <n v="-4408680"/>
    <s v="EGRESO"/>
    <s v="6-44-4408680EGRESO"/>
    <s v="6-44-4408680EGRESO1"/>
    <e v="#N/A"/>
    <s v="698-000006-44"/>
    <n v="698"/>
    <d v="2022-08-31T00:00:00"/>
    <n v="-4408680"/>
    <n v="7177"/>
    <s v=" PAGO A NOMIN COBOS VARGAS CRIS"/>
    <s v="CB 1370-1371"/>
    <n v="0"/>
    <e v="#N/A"/>
    <n v="0"/>
    <e v="#N/A"/>
    <n v="4408680"/>
    <s v="OK"/>
    <s v="ok"/>
    <n v="1"/>
    <n v="36"/>
    <s v=" PAGO A NOMIN CO"/>
  </r>
  <r>
    <s v="6-44"/>
    <n v="-1448297"/>
    <s v="EGRESO"/>
    <s v="6-44-1448297EGRESO"/>
    <s v="6-44-1448297EGRESO4"/>
    <e v="#N/A"/>
    <s v="698-000006-44"/>
    <n v="698"/>
    <d v="2022-08-31T00:00:00"/>
    <n v="-1448297"/>
    <n v="7177"/>
    <s v=" PAGO A NOMIN ROJAS RODRIGUEZ J"/>
    <s v="CB 1370-1371"/>
    <n v="0"/>
    <e v="#N/A"/>
    <n v="0"/>
    <e v="#N/A"/>
    <n v="1448297"/>
    <s v="OK"/>
    <s v="ok"/>
    <n v="1"/>
    <n v="36"/>
    <s v=" PAGO A NOMIN RO"/>
  </r>
  <r>
    <s v="6-44"/>
    <n v="-1221827"/>
    <s v="EGRESO"/>
    <s v="6-44-1221827EGRESO"/>
    <s v="6-44-1221827EGRESO1"/>
    <e v="#N/A"/>
    <s v="698-000006-44"/>
    <n v="698"/>
    <d v="2022-08-31T00:00:00"/>
    <n v="-1221827"/>
    <n v="7177"/>
    <s v=" PAGO A NOMIN RODRIGUEZ BETANCO"/>
    <s v="CB 1370-1371"/>
    <n v="0"/>
    <e v="#N/A"/>
    <n v="0"/>
    <e v="#N/A"/>
    <n v="1221827"/>
    <s v="OK"/>
    <s v="ok"/>
    <n v="1"/>
    <n v="36"/>
    <s v=" PAGO A NOMIN RO"/>
  </r>
  <r>
    <s v="6-44"/>
    <n v="-453202"/>
    <s v="EGRESO"/>
    <s v="6-44-453202EGRESO"/>
    <s v="6-44-453202EGRESO3"/>
    <e v="#N/A"/>
    <s v="698-000006-44"/>
    <n v="698"/>
    <d v="2022-08-31T00:00:00"/>
    <n v="-453202"/>
    <n v="7177"/>
    <s v=" PAGO A NOMIN LOZANO VEGA DIEGO"/>
    <s v="CB 1370-1371"/>
    <n v="0"/>
    <e v="#N/A"/>
    <n v="0"/>
    <e v="#N/A"/>
    <n v="453202"/>
    <s v="OK"/>
    <s v="ok"/>
    <n v="1"/>
    <n v="36"/>
    <s v=" PAGO A NOMIN LO"/>
  </r>
  <r>
    <s v="6-44"/>
    <n v="-1294585"/>
    <s v="EGRESO"/>
    <s v="6-44-1294585EGRESO"/>
    <s v="6-44-1294585EGRESO1"/>
    <e v="#N/A"/>
    <s v="698-000006-44"/>
    <n v="698"/>
    <d v="2022-08-31T00:00:00"/>
    <n v="-1294585"/>
    <n v="7177"/>
    <s v=" PAGO A NOMIN FONTECHA CASTILLO"/>
    <s v="CB 1370-1371"/>
    <n v="0"/>
    <e v="#N/A"/>
    <n v="0"/>
    <e v="#N/A"/>
    <n v="1294585"/>
    <s v="OK"/>
    <s v="ok"/>
    <n v="1"/>
    <n v="36"/>
    <s v=" PAGO A NOMIN FO"/>
  </r>
  <r>
    <s v="6-44"/>
    <n v="-1163232"/>
    <s v="EGRESO"/>
    <s v="6-44-1163232EGRESO"/>
    <s v="6-44-1163232EGRESO1"/>
    <e v="#N/A"/>
    <s v="698-000006-44"/>
    <n v="698"/>
    <d v="2022-08-31T00:00:00"/>
    <n v="-1163232"/>
    <n v="7177"/>
    <s v=" PAGO A NOMIN BALDION LOPEZ JAI"/>
    <s v="CB 1370-1371"/>
    <n v="0"/>
    <e v="#N/A"/>
    <n v="0"/>
    <e v="#N/A"/>
    <n v="1163232"/>
    <s v="OK"/>
    <s v="ok"/>
    <n v="1"/>
    <n v="36"/>
    <s v=" PAGO A NOMIN BA"/>
  </r>
  <r>
    <s v="6-44"/>
    <n v="-1307422"/>
    <s v="EGRESO"/>
    <s v="6-44-1307422EGRESO"/>
    <s v="6-44-1307422EGRESO1"/>
    <e v="#N/A"/>
    <s v="698-000006-44"/>
    <n v="698"/>
    <d v="2022-08-31T00:00:00"/>
    <n v="-1307422"/>
    <n v="7177"/>
    <s v=" PAGO A NOMIN CARDENAS BAUTISTA"/>
    <s v="CB 1370-1371"/>
    <n v="0"/>
    <e v="#N/A"/>
    <n v="0"/>
    <e v="#N/A"/>
    <n v="1307422"/>
    <s v="OK"/>
    <s v="ok"/>
    <n v="1"/>
    <n v="36"/>
    <s v=" PAGO A NOMIN CA"/>
  </r>
  <r>
    <s v="6-44"/>
    <n v="-1151790"/>
    <s v="EGRESO"/>
    <s v="6-44-1151790EGRESO"/>
    <s v="6-44-1151790EGRESO1"/>
    <e v="#N/A"/>
    <s v="698-000006-44"/>
    <n v="698"/>
    <d v="2022-08-31T00:00:00"/>
    <n v="-1151790"/>
    <n v="7177"/>
    <s v=" PAGO A NOMIN PACHECO SANTOS WI"/>
    <s v="CB 1370-1371"/>
    <n v="0"/>
    <e v="#N/A"/>
    <n v="0"/>
    <e v="#N/A"/>
    <n v="1151790"/>
    <s v="OK"/>
    <s v="ok"/>
    <n v="1"/>
    <n v="36"/>
    <s v=" PAGO A NOMIN PA"/>
  </r>
  <r>
    <s v="6-44"/>
    <n v="-979156"/>
    <s v="EGRESO"/>
    <s v="6-44-979156EGRESO"/>
    <s v="6-44-979156EGRESO1"/>
    <e v="#N/A"/>
    <s v="698-000006-44"/>
    <n v="698"/>
    <d v="2022-08-31T00:00:00"/>
    <n v="-979156"/>
    <n v="7177"/>
    <s v=" PAGO A NOMIN PENAGOS SANCHEZ W"/>
    <s v="CB 1370-1371"/>
    <n v="0"/>
    <e v="#N/A"/>
    <n v="0"/>
    <e v="#N/A"/>
    <n v="979156"/>
    <s v="OK"/>
    <s v="ok"/>
    <n v="1"/>
    <n v="36"/>
    <s v=" PAGO A NOMIN PE"/>
  </r>
  <r>
    <s v="6-44"/>
    <n v="-1296280"/>
    <s v="EGRESO"/>
    <s v="6-44-1296280EGRESO"/>
    <s v="6-44-1296280EGRESO1"/>
    <e v="#N/A"/>
    <s v="698-000006-44"/>
    <n v="698"/>
    <d v="2022-08-31T00:00:00"/>
    <n v="-1296280"/>
    <n v="7177"/>
    <s v=" PAGO A NOMIN GOMEZ BLANCO RAFA"/>
    <s v="CB 1370-1371"/>
    <n v="0"/>
    <e v="#N/A"/>
    <n v="0"/>
    <e v="#N/A"/>
    <n v="1296280"/>
    <s v="OK"/>
    <s v="ok"/>
    <n v="1"/>
    <n v="36"/>
    <s v=" PAGO A NOMIN GO"/>
  </r>
  <r>
    <s v="6-44"/>
    <n v="-2010669"/>
    <s v="EGRESO"/>
    <s v="6-44-2010669EGRESO"/>
    <s v="6-44-2010669EGRESO1"/>
    <e v="#N/A"/>
    <s v="698-000006-44"/>
    <n v="698"/>
    <d v="2022-08-31T00:00:00"/>
    <n v="-2010669"/>
    <n v="7177"/>
    <s v=" PAGO A NOMIN CONTRERAS NU EZ W"/>
    <s v="CB 1370-1371"/>
    <n v="0"/>
    <e v="#N/A"/>
    <n v="0"/>
    <e v="#N/A"/>
    <n v="2010669"/>
    <s v="OK"/>
    <s v="ok"/>
    <n v="1"/>
    <n v="36"/>
    <s v=" PAGO A NOMIN CO"/>
  </r>
  <r>
    <s v="6-44"/>
    <n v="-933455"/>
    <s v="EGRESO"/>
    <s v="6-44-933455EGRESO"/>
    <s v="6-44-933455EGRESO11"/>
    <e v="#N/A"/>
    <s v="698-000006-44"/>
    <n v="698"/>
    <d v="2022-08-31T00:00:00"/>
    <n v="-933455"/>
    <n v="7177"/>
    <s v=" PAGO A NOMIN MARTINEZ ZULUAGA"/>
    <s v="CB 1370-1371"/>
    <n v="0"/>
    <e v="#N/A"/>
    <n v="0"/>
    <e v="#N/A"/>
    <n v="933455"/>
    <s v="OK"/>
    <s v="ok"/>
    <n v="1"/>
    <n v="36"/>
    <s v=" PAGO A NOMIN MA"/>
  </r>
  <r>
    <s v="6-44"/>
    <n v="-1083640"/>
    <s v="EGRESO"/>
    <s v="6-44-1083640EGRESO"/>
    <s v="6-44-1083640EGRESO1"/>
    <e v="#N/A"/>
    <s v="698-000006-44"/>
    <n v="698"/>
    <d v="2022-08-31T00:00:00"/>
    <n v="-1083640"/>
    <n v="7177"/>
    <s v=" PAGO A NOMIN QUIROGA AMON OSCA"/>
    <s v="CB 1370-1371"/>
    <n v="0"/>
    <e v="#N/A"/>
    <n v="0"/>
    <e v="#N/A"/>
    <n v="1083640"/>
    <s v="OK"/>
    <s v="ok"/>
    <n v="1"/>
    <n v="36"/>
    <s v=" PAGO A NOMIN QU"/>
  </r>
  <r>
    <s v="6-44"/>
    <n v="-1243336"/>
    <s v="EGRESO"/>
    <s v="6-44-1243336EGRESO"/>
    <s v="6-44-1243336EGRESO2"/>
    <e v="#N/A"/>
    <s v="698-000006-44"/>
    <n v="698"/>
    <d v="2022-08-31T00:00:00"/>
    <n v="-1243336"/>
    <n v="7177"/>
    <s v=" PAGO A NOMIN CASTILLO LOPEZ JO"/>
    <s v="CB 1370-1371"/>
    <n v="0"/>
    <e v="#N/A"/>
    <n v="0"/>
    <e v="#N/A"/>
    <n v="1243336"/>
    <s v="OK"/>
    <s v="ok"/>
    <n v="1"/>
    <n v="36"/>
    <s v=" PAGO A NOMIN CA"/>
  </r>
  <r>
    <s v="6-44"/>
    <n v="-1273881"/>
    <s v="EGRESO"/>
    <s v="6-44-1273881EGRESO"/>
    <s v="6-44-1273881EGRESO11"/>
    <e v="#N/A"/>
    <s v="698-000006-44"/>
    <n v="698"/>
    <d v="2022-08-31T00:00:00"/>
    <n v="-1273881"/>
    <n v="7177"/>
    <s v=" PAGO A NOMIN RAMIREZ CERVERA J"/>
    <s v="CB 1370-1371"/>
    <n v="0"/>
    <e v="#N/A"/>
    <n v="0"/>
    <e v="#N/A"/>
    <n v="1273881"/>
    <s v="OK"/>
    <s v="ok"/>
    <n v="1"/>
    <n v="36"/>
    <s v=" PAGO A NOMIN RA"/>
  </r>
  <r>
    <s v="6-44"/>
    <n v="-1840616"/>
    <s v="EGRESO"/>
    <s v="6-44-1840616EGRESO"/>
    <s v="6-44-1840616EGRESO1"/>
    <e v="#N/A"/>
    <s v="698-000006-44"/>
    <n v="698"/>
    <d v="2022-08-31T00:00:00"/>
    <n v="-1840616"/>
    <n v="7177"/>
    <s v=" PAGO A NOMIN CASTRO VANEGAS JO"/>
    <s v="CB 1370-1371"/>
    <n v="0"/>
    <e v="#N/A"/>
    <n v="0"/>
    <e v="#N/A"/>
    <n v="1840616"/>
    <s v="OK"/>
    <s v="ok"/>
    <n v="1"/>
    <n v="36"/>
    <s v=" PAGO A NOMIN CA"/>
  </r>
  <r>
    <s v="6-44"/>
    <n v="-500000"/>
    <s v="EGRESO"/>
    <s v="6-44-500000EGRESO"/>
    <s v="6-44-500000EGRESO2"/>
    <e v="#N/A"/>
    <s v="698-000006-44"/>
    <n v="698"/>
    <d v="2022-08-31T00:00:00"/>
    <n v="-500000"/>
    <n v="7177"/>
    <s v=" PAGO A NOMIN PINEDA BARRERA DA"/>
    <s v="CB 1370-1371"/>
    <n v="0"/>
    <d v="2022-08-04T00:00:00"/>
    <n v="-500000"/>
    <s v="CB-1136"/>
    <n v="0"/>
    <s v="OK"/>
    <s v="ok"/>
    <n v="1"/>
    <n v="36"/>
    <s v=" PAGO A NOMIN PI"/>
  </r>
  <r>
    <s v="6-44"/>
    <n v="-1133367"/>
    <s v="EGRESO"/>
    <s v="6-44-1133367EGRESO"/>
    <s v="6-44-1133367EGRESO1"/>
    <e v="#N/A"/>
    <s v="698-000006-44"/>
    <n v="698"/>
    <d v="2022-08-31T00:00:00"/>
    <n v="-1133367"/>
    <n v="7177"/>
    <s v=" PAGO A NOMIN BALLADARES TINJAC"/>
    <s v="CB 1370-1371"/>
    <n v="0"/>
    <e v="#N/A"/>
    <n v="0"/>
    <e v="#N/A"/>
    <n v="1133367"/>
    <s v="OK"/>
    <s v="ok"/>
    <n v="1"/>
    <n v="36"/>
    <s v=" PAGO A NOMIN BA"/>
  </r>
  <r>
    <s v="6-44"/>
    <n v="-965963"/>
    <s v="EGRESO"/>
    <s v="6-44-965963EGRESO"/>
    <s v="6-44-965963EGRESO1"/>
    <e v="#N/A"/>
    <s v="698-000006-44"/>
    <n v="698"/>
    <d v="2022-08-31T00:00:00"/>
    <n v="-965963"/>
    <n v="7177"/>
    <s v=" PAGO A NOMIN GRILLO MONROY JON"/>
    <s v="CB 1370-1371"/>
    <n v="0"/>
    <e v="#N/A"/>
    <n v="0"/>
    <e v="#N/A"/>
    <n v="965963"/>
    <s v="OK"/>
    <s v="ok"/>
    <n v="1"/>
    <n v="36"/>
    <s v=" PAGO A NOMIN GR"/>
  </r>
  <r>
    <s v="6-44"/>
    <n v="-1476630"/>
    <s v="EGRESO"/>
    <s v="6-44-1476630EGRESO"/>
    <s v="6-44-1476630EGRESO1"/>
    <e v="#N/A"/>
    <s v="698-000006-44"/>
    <n v="698"/>
    <d v="2022-08-31T00:00:00"/>
    <n v="-1476630"/>
    <n v="7177"/>
    <s v=" PAGO A NOMIN PADUA  JOSE AUGUS"/>
    <s v="CB 1370-1371"/>
    <n v="0"/>
    <e v="#N/A"/>
    <n v="0"/>
    <e v="#N/A"/>
    <n v="1476630"/>
    <s v="OK"/>
    <s v="ok"/>
    <n v="1"/>
    <n v="36"/>
    <s v=" PAGO A NOMIN PA"/>
  </r>
  <r>
    <s v="6-44"/>
    <n v="-1086466"/>
    <s v="EGRESO"/>
    <s v="6-44-1086466EGRESO"/>
    <s v="6-44-1086466EGRESO1"/>
    <e v="#N/A"/>
    <s v="698-000006-44"/>
    <n v="698"/>
    <d v="2022-08-31T00:00:00"/>
    <n v="-1086466"/>
    <n v="7177"/>
    <s v=" PAGO A NOMIN DUQUE GOMEZ ANA M"/>
    <s v="CB 1370-1371"/>
    <n v="0"/>
    <e v="#N/A"/>
    <n v="0"/>
    <e v="#N/A"/>
    <n v="1086466"/>
    <s v="OK"/>
    <s v="ok"/>
    <n v="1"/>
    <n v="36"/>
    <s v=" PAGO A NOMIN DU"/>
  </r>
  <r>
    <s v="6-44"/>
    <n v="-1851422"/>
    <s v="EGRESO"/>
    <s v="6-44-1851422EGRESO"/>
    <s v="6-44-1851422EGRESO1"/>
    <e v="#N/A"/>
    <s v="698-000006-44"/>
    <n v="698"/>
    <d v="2022-08-31T00:00:00"/>
    <n v="-1851422"/>
    <n v="7177"/>
    <s v=" PAGO A NOMIN GOMEZ CARRILLO DI"/>
    <s v="CB 1370-1371"/>
    <n v="0"/>
    <e v="#N/A"/>
    <n v="0"/>
    <e v="#N/A"/>
    <n v="1851422"/>
    <s v="OK"/>
    <s v="ok"/>
    <n v="1"/>
    <n v="36"/>
    <s v=" PAGO A NOMIN GO"/>
  </r>
  <r>
    <s v="6-44"/>
    <n v="-3316426"/>
    <s v="EGRESO"/>
    <s v="6-44-3316426EGRESO"/>
    <s v="6-44-3316426EGRESO1"/>
    <e v="#N/A"/>
    <s v="698-000006-44"/>
    <n v="698"/>
    <d v="2022-08-31T00:00:00"/>
    <n v="-3316426"/>
    <n v="7177"/>
    <s v=" PAGO A NOMIN CABRERA MEJIA JOH"/>
    <s v="CB 1370-1371"/>
    <n v="0"/>
    <e v="#N/A"/>
    <n v="0"/>
    <e v="#N/A"/>
    <n v="3316426"/>
    <s v="OK"/>
    <s v="ok"/>
    <n v="1"/>
    <n v="36"/>
    <s v=" PAGO A NOMIN CA"/>
  </r>
  <r>
    <s v="6-44"/>
    <n v="-1029071"/>
    <s v="EGRESO"/>
    <s v="6-44-1029071EGRESO"/>
    <s v="6-44-1029071EGRESO1"/>
    <e v="#N/A"/>
    <s v="698-000006-44"/>
    <n v="698"/>
    <d v="2022-08-31T00:00:00"/>
    <n v="-1029071"/>
    <n v="7177"/>
    <s v=" PAGO A NOMIN LAGO GONZALEZ JEN"/>
    <s v="CB 1370-1371"/>
    <n v="0"/>
    <e v="#N/A"/>
    <n v="0"/>
    <e v="#N/A"/>
    <n v="1029071"/>
    <s v="OK"/>
    <s v="ok"/>
    <n v="1"/>
    <n v="36"/>
    <s v=" PAGO A NOMIN LA"/>
  </r>
  <r>
    <s v="6-44"/>
    <n v="-1130076"/>
    <s v="EGRESO"/>
    <s v="6-44-1130076EGRESO"/>
    <s v="6-44-1130076EGRESO1"/>
    <e v="#N/A"/>
    <s v="698-000006-44"/>
    <n v="698"/>
    <d v="2022-08-31T00:00:00"/>
    <n v="-1130076"/>
    <n v="7177"/>
    <s v=" PAGO A NOMIN ZAMUDIO REAL MIGU"/>
    <s v="CB 1370-1371"/>
    <n v="0"/>
    <e v="#N/A"/>
    <n v="0"/>
    <e v="#N/A"/>
    <n v="1130076"/>
    <s v="OK"/>
    <s v="ok"/>
    <n v="1"/>
    <n v="36"/>
    <s v=" PAGO A NOMIN ZA"/>
  </r>
  <r>
    <s v="6-44"/>
    <n v="-1056266"/>
    <s v="EGRESO"/>
    <s v="6-44-1056266EGRESO"/>
    <s v="6-44-1056266EGRESO3"/>
    <e v="#N/A"/>
    <s v="698-000006-44"/>
    <n v="698"/>
    <d v="2022-08-31T00:00:00"/>
    <n v="-1056266"/>
    <n v="7177"/>
    <s v=" PAGO A NOMIN ANZOLA VASQUEZ JO"/>
    <s v="CB 1370-1371"/>
    <n v="0"/>
    <e v="#N/A"/>
    <n v="0"/>
    <e v="#N/A"/>
    <n v="1056266"/>
    <s v="OK"/>
    <s v="ok"/>
    <n v="1"/>
    <n v="36"/>
    <s v=" PAGO A NOMIN AN"/>
  </r>
  <r>
    <s v="6-44"/>
    <n v="-1557739"/>
    <s v="EGRESO"/>
    <s v="6-44-1557739EGRESO"/>
    <s v="6-44-1557739EGRESO5"/>
    <e v="#N/A"/>
    <s v="698-000006-44"/>
    <n v="698"/>
    <d v="2022-08-31T00:00:00"/>
    <n v="-1557739"/>
    <n v="7177"/>
    <s v=" PAGO A NOMIN PAJOY PEREZ RADIS"/>
    <s v="CB 1370-1371"/>
    <n v="0"/>
    <e v="#N/A"/>
    <n v="0"/>
    <e v="#N/A"/>
    <n v="1557739"/>
    <s v="OK"/>
    <s v="ok"/>
    <n v="1"/>
    <n v="36"/>
    <s v=" PAGO A NOMIN PA"/>
  </r>
  <r>
    <s v="6-44"/>
    <n v="-1896465"/>
    <s v="EGRESO"/>
    <s v="6-44-1896465EGRESO"/>
    <s v="6-44-1896465EGRESO1"/>
    <e v="#N/A"/>
    <s v="698-000006-44"/>
    <n v="698"/>
    <d v="2022-08-31T00:00:00"/>
    <n v="-1896465"/>
    <n v="7177"/>
    <s v=" PAGO A NOMIN MAYORGA DURAN AUD"/>
    <s v="CB 1370-1371"/>
    <n v="0"/>
    <e v="#N/A"/>
    <n v="0"/>
    <e v="#N/A"/>
    <n v="1896465"/>
    <s v="OK"/>
    <s v="ok"/>
    <n v="1"/>
    <n v="36"/>
    <s v=" PAGO A NOMIN MA"/>
  </r>
  <r>
    <s v="6-44"/>
    <n v="-1918372"/>
    <s v="EGRESO"/>
    <s v="6-44-1918372EGRESO"/>
    <s v="6-44-1918372EGRESO6"/>
    <e v="#N/A"/>
    <s v="698-000006-44"/>
    <n v="698"/>
    <d v="2022-08-31T00:00:00"/>
    <n v="-1918372"/>
    <n v="7177"/>
    <s v=" PAGO A NOMIN ARIAS DIAZ CAMILO"/>
    <s v="CB 1370-1371"/>
    <n v="0"/>
    <e v="#N/A"/>
    <n v="0"/>
    <e v="#N/A"/>
    <n v="1918372"/>
    <s v="OK"/>
    <s v="ok"/>
    <n v="1"/>
    <n v="36"/>
    <s v=" PAGO A NOMIN AR"/>
  </r>
  <r>
    <s v="6-44"/>
    <n v="-2375981"/>
    <s v="EGRESO"/>
    <s v="6-44-2375981EGRESO"/>
    <s v="6-44-2375981EGRESO1"/>
    <e v="#N/A"/>
    <s v="698-000006-44"/>
    <n v="698"/>
    <d v="2022-08-31T00:00:00"/>
    <n v="-2375981"/>
    <n v="7177"/>
    <s v=" PAGO A NOMIN LOTE PAEZ HECTOR"/>
    <s v="CB 1370-1371"/>
    <n v="0"/>
    <e v="#N/A"/>
    <n v="0"/>
    <e v="#N/A"/>
    <n v="2375981"/>
    <s v="OK"/>
    <s v="ok"/>
    <n v="1"/>
    <n v="36"/>
    <s v=" PAGO A NOMIN LO"/>
  </r>
  <r>
    <s v="6-44"/>
    <n v="-1100214"/>
    <s v="EGRESO"/>
    <s v="6-44-1100214EGRESO"/>
    <s v="6-44-1100214EGRESO1"/>
    <e v="#N/A"/>
    <s v="698-000006-44"/>
    <n v="698"/>
    <d v="2022-08-31T00:00:00"/>
    <n v="-1100214"/>
    <n v="7177"/>
    <s v=" PAGO A NOMIN RODRIGUEZ VASQUEZ"/>
    <s v="CB 1370-1371"/>
    <n v="0"/>
    <e v="#N/A"/>
    <n v="0"/>
    <e v="#N/A"/>
    <n v="1100214"/>
    <s v="OK"/>
    <s v="ok"/>
    <n v="1"/>
    <n v="36"/>
    <s v=" PAGO A NOMIN RO"/>
  </r>
  <r>
    <s v="6-44"/>
    <n v="-1192025"/>
    <s v="EGRESO"/>
    <s v="6-44-1192025EGRESO"/>
    <s v="6-44-1192025EGRESO1"/>
    <e v="#N/A"/>
    <s v="698-000006-44"/>
    <n v="698"/>
    <d v="2022-08-31T00:00:00"/>
    <n v="-1192025"/>
    <n v="7177"/>
    <s v=" PAGO A NOMIN LANCHEROS CORDOBA"/>
    <s v="CB 1370-1371"/>
    <n v="0"/>
    <e v="#N/A"/>
    <n v="0"/>
    <e v="#N/A"/>
    <n v="1192025"/>
    <s v="OK"/>
    <s v="ok"/>
    <n v="1"/>
    <n v="36"/>
    <s v=" PAGO A NOMIN LA"/>
  </r>
  <r>
    <s v="6-44"/>
    <n v="-1163599"/>
    <s v="EGRESO"/>
    <s v="6-44-1163599EGRESO"/>
    <s v="6-44-1163599EGRESO3"/>
    <e v="#N/A"/>
    <s v="698-000006-44"/>
    <n v="698"/>
    <d v="2022-08-31T00:00:00"/>
    <n v="-1163599"/>
    <n v="7177"/>
    <s v=" PAGO A NOMIN RAMIREZ ALZATE DI"/>
    <s v="CB 1370-1371"/>
    <n v="0"/>
    <e v="#N/A"/>
    <n v="0"/>
    <e v="#N/A"/>
    <n v="1163599"/>
    <s v="OK"/>
    <s v="ok"/>
    <n v="1"/>
    <n v="36"/>
    <s v=" PAGO A NOMIN RA"/>
  </r>
  <r>
    <s v="6-44"/>
    <n v="-2210144"/>
    <s v="EGRESO"/>
    <s v="6-44-2210144EGRESO"/>
    <s v="6-44-2210144EGRESO2"/>
    <e v="#N/A"/>
    <s v="698-000006-44"/>
    <n v="698"/>
    <d v="2022-08-31T00:00:00"/>
    <n v="-2210144"/>
    <n v="7177"/>
    <s v=" PAGO A NOMIN CASTIBLANCO ALAGU"/>
    <s v="CB 1370-1371"/>
    <n v="0"/>
    <e v="#N/A"/>
    <n v="0"/>
    <e v="#N/A"/>
    <n v="2210144"/>
    <s v="OK"/>
    <s v="ok"/>
    <n v="1"/>
    <n v="36"/>
    <s v=" PAGO A NOMIN CA"/>
  </r>
  <r>
    <s v="6-44"/>
    <n v="-2655313"/>
    <s v="EGRESO"/>
    <s v="6-44-2655313EGRESO"/>
    <s v="6-44-2655313EGRESO2"/>
    <e v="#N/A"/>
    <s v="698-000006-44"/>
    <n v="698"/>
    <d v="2022-08-31T00:00:00"/>
    <n v="-2655313"/>
    <n v="7177"/>
    <s v=" PAGO A NOMIN URREGO URREGO ROB"/>
    <s v="CB 1370-1371"/>
    <n v="0"/>
    <e v="#N/A"/>
    <n v="0"/>
    <e v="#N/A"/>
    <n v="2655313"/>
    <s v="OK"/>
    <s v="ok"/>
    <n v="1"/>
    <n v="36"/>
    <s v=" PAGO A NOMIN UR"/>
  </r>
  <r>
    <s v="6-44"/>
    <n v="-3412085"/>
    <s v="EGRESO"/>
    <s v="6-44-3412085EGRESO"/>
    <s v="6-44-3412085EGRESO1"/>
    <e v="#N/A"/>
    <s v="698-000006-44"/>
    <n v="698"/>
    <d v="2022-08-31T00:00:00"/>
    <n v="-3412085"/>
    <n v="7177"/>
    <s v=" PAGO A NOMIN CARDENAS BARRIOS"/>
    <s v="CB 1370-1371"/>
    <n v="0"/>
    <e v="#N/A"/>
    <n v="0"/>
    <e v="#N/A"/>
    <n v="3412085"/>
    <s v="OK"/>
    <s v="ok"/>
    <n v="1"/>
    <n v="36"/>
    <s v=" PAGO A NOMIN CA"/>
  </r>
  <r>
    <s v="6-44"/>
    <n v="-1039830"/>
    <s v="EGRESO"/>
    <s v="6-44-1039830EGRESO"/>
    <s v="6-44-1039830EGRESO1"/>
    <e v="#N/A"/>
    <s v="698-000006-44"/>
    <n v="698"/>
    <d v="2022-08-31T00:00:00"/>
    <n v="-1039830"/>
    <n v="7177"/>
    <s v=" PAGO A NOMIN BEJARANO AYALA AR"/>
    <s v="CB 1370-1371"/>
    <n v="0"/>
    <e v="#N/A"/>
    <n v="0"/>
    <e v="#N/A"/>
    <n v="1039830"/>
    <s v="OK"/>
    <s v="ok"/>
    <n v="1"/>
    <n v="36"/>
    <s v=" PAGO A NOMIN BE"/>
  </r>
  <r>
    <s v="6-44"/>
    <n v="-3998480"/>
    <s v="EGRESO"/>
    <s v="6-44-3998480EGRESO"/>
    <s v="6-44-3998480EGRESO1"/>
    <e v="#N/A"/>
    <s v="698-000006-44"/>
    <n v="698"/>
    <d v="2022-08-31T00:00:00"/>
    <n v="-3998480"/>
    <n v="7177"/>
    <s v=" PAGO A NOMIN PARRA GONZALEZ YE"/>
    <s v="CB 1370-1371"/>
    <n v="0"/>
    <e v="#N/A"/>
    <n v="0"/>
    <e v="#N/A"/>
    <n v="3998480"/>
    <s v="OK"/>
    <s v="ok"/>
    <n v="1"/>
    <n v="36"/>
    <s v=" PAGO A NOMIN PA"/>
  </r>
  <r>
    <s v="6-44"/>
    <n v="-1140050"/>
    <s v="EGRESO"/>
    <s v="6-44-1140050EGRESO"/>
    <s v="6-44-1140050EGRESO2"/>
    <e v="#N/A"/>
    <s v="698-000006-44"/>
    <n v="698"/>
    <d v="2022-08-31T00:00:00"/>
    <n v="-1140050"/>
    <n v="7177"/>
    <s v=" PAGO A NOMIN PEDRAZA CHOCONTA"/>
    <s v="CB 1370-1371"/>
    <n v="0"/>
    <e v="#N/A"/>
    <n v="0"/>
    <e v="#N/A"/>
    <n v="1140050"/>
    <s v="OK"/>
    <s v="ok"/>
    <n v="1"/>
    <n v="36"/>
    <s v=" PAGO A NOMIN PE"/>
  </r>
  <r>
    <s v="6-44"/>
    <n v="-1273881"/>
    <s v="EGRESO"/>
    <s v="6-44-1273881EGRESO"/>
    <s v="6-44-1273881EGRESO12"/>
    <e v="#N/A"/>
    <s v="698-000006-44"/>
    <n v="698"/>
    <d v="2022-08-31T00:00:00"/>
    <n v="-1273881"/>
    <n v="7177"/>
    <s v=" PAGO A NOMIN RAMIREZ VASQUEZ I"/>
    <s v="CB 1370-1371"/>
    <n v="0"/>
    <e v="#N/A"/>
    <n v="0"/>
    <e v="#N/A"/>
    <n v="1273881"/>
    <s v="OK"/>
    <s v="ok"/>
    <n v="1"/>
    <n v="36"/>
    <s v=" PAGO A NOMIN RA"/>
  </r>
  <r>
    <s v="6-44"/>
    <n v="-1279530"/>
    <s v="EGRESO"/>
    <s v="6-44-1279530EGRESO"/>
    <s v="6-44-1279530EGRESO1"/>
    <e v="#N/A"/>
    <s v="698-000006-44"/>
    <n v="698"/>
    <d v="2022-08-31T00:00:00"/>
    <n v="-1279530"/>
    <n v="7177"/>
    <s v=" PAGO A NOMIN LOPEZ ALVARADO LE"/>
    <s v="CB 1370-1371"/>
    <n v="0"/>
    <e v="#N/A"/>
    <n v="0"/>
    <e v="#N/A"/>
    <n v="1279530"/>
    <s v="OK"/>
    <s v="ok"/>
    <n v="1"/>
    <n v="36"/>
    <s v=" PAGO A NOMIN LO"/>
  </r>
  <r>
    <s v="6-44"/>
    <n v="-1226907"/>
    <s v="EGRESO"/>
    <s v="6-44-1226907EGRESO"/>
    <s v="6-44-1226907EGRESO2"/>
    <e v="#N/A"/>
    <s v="698-000006-44"/>
    <n v="698"/>
    <d v="2022-08-31T00:00:00"/>
    <n v="-1226907"/>
    <n v="7177"/>
    <s v=" PAGO A NOMIN SALAS ROMERO JEIS"/>
    <s v="CB 1370-1371"/>
    <n v="0"/>
    <e v="#N/A"/>
    <n v="0"/>
    <e v="#N/A"/>
    <n v="1226907"/>
    <s v="OK"/>
    <s v="ok"/>
    <n v="1"/>
    <n v="36"/>
    <s v=" PAGO A NOMIN SA"/>
  </r>
  <r>
    <s v="6-44"/>
    <n v="-414869"/>
    <s v="EGRESO"/>
    <s v="6-44-414869EGRESO"/>
    <s v="6-44-414869EGRESO4"/>
    <e v="#N/A"/>
    <s v="698-000006-44"/>
    <n v="698"/>
    <d v="2022-08-31T00:00:00"/>
    <n v="-414869"/>
    <n v="7177"/>
    <s v=" PAGO A NOMIN ROJAS MONSALVE LE"/>
    <s v="CB 1370-1371"/>
    <n v="0"/>
    <e v="#N/A"/>
    <n v="0"/>
    <e v="#N/A"/>
    <n v="414869"/>
    <s v="OK"/>
    <s v="ok"/>
    <n v="1"/>
    <n v="36"/>
    <s v=" PAGO A NOMIN RO"/>
  </r>
  <r>
    <s v="6-44"/>
    <n v="-1243336"/>
    <s v="EGRESO"/>
    <s v="6-44-1243336EGRESO"/>
    <s v="6-44-1243336EGRESO3"/>
    <e v="#N/A"/>
    <s v="698-000006-44"/>
    <n v="698"/>
    <d v="2022-08-31T00:00:00"/>
    <n v="-1243336"/>
    <n v="7177"/>
    <s v=" PAGO A NOMIN RODRIGUEZ VERA BR"/>
    <s v="CB 1370-1371"/>
    <n v="0"/>
    <e v="#N/A"/>
    <n v="0"/>
    <e v="#N/A"/>
    <n v="1243336"/>
    <s v="OK"/>
    <s v="ok"/>
    <n v="1"/>
    <n v="36"/>
    <s v=" PAGO A NOMIN RO"/>
  </r>
  <r>
    <s v="6-44"/>
    <n v="-682159"/>
    <s v="EGRESO"/>
    <s v="6-44-682159EGRESO"/>
    <s v="6-44-682159EGRESO1"/>
    <e v="#N/A"/>
    <s v="698-000006-44"/>
    <n v="698"/>
    <d v="2022-08-31T00:00:00"/>
    <n v="-682159"/>
    <n v="7177"/>
    <s v=" PAGO A NOMIN GUEVARA TRIANA JE"/>
    <s v="CB 1370-1371"/>
    <n v="0"/>
    <e v="#N/A"/>
    <n v="0"/>
    <e v="#N/A"/>
    <n v="682159"/>
    <s v="OK"/>
    <s v="ok"/>
    <n v="1"/>
    <n v="36"/>
    <s v=" PAGO A NOMIN GU"/>
  </r>
  <r>
    <s v="6-44"/>
    <n v="-1519720"/>
    <s v="EGRESO"/>
    <s v="6-44-1519720EGRESO"/>
    <s v="6-44-1519720EGRESO1"/>
    <e v="#N/A"/>
    <s v="698-000006-44"/>
    <n v="698"/>
    <d v="2022-08-31T00:00:00"/>
    <n v="-1519720"/>
    <n v="7177"/>
    <s v=" PAGO A NOMIN VELASQUEZ BENITEZ"/>
    <s v="CB 1370-1371"/>
    <n v="0"/>
    <e v="#N/A"/>
    <n v="0"/>
    <e v="#N/A"/>
    <n v="1519720"/>
    <s v="OK"/>
    <s v="ok"/>
    <n v="1"/>
    <n v="36"/>
    <s v=" PAGO A NOMIN VE"/>
  </r>
  <r>
    <s v="6-44"/>
    <n v="-1795788"/>
    <s v="EGRESO"/>
    <s v="6-44-1795788EGRESO"/>
    <s v="6-44-1795788EGRESO1"/>
    <e v="#N/A"/>
    <s v="698-000006-44"/>
    <n v="698"/>
    <d v="2022-08-31T00:00:00"/>
    <n v="-1795788"/>
    <n v="7177"/>
    <s v=" PAGO A NOMIN CONTRERAS RODRIGU"/>
    <s v="CB 1370-1371"/>
    <n v="0"/>
    <e v="#N/A"/>
    <n v="0"/>
    <e v="#N/A"/>
    <n v="1795788"/>
    <s v="OK"/>
    <s v="ok"/>
    <n v="1"/>
    <n v="36"/>
    <s v=" PAGO A NOMIN CO"/>
  </r>
  <r>
    <s v="6-44"/>
    <n v="-4694088"/>
    <s v="EGRESO"/>
    <s v="6-44-4694088EGRESO"/>
    <s v="6-44-4694088EGRESO1"/>
    <e v="#N/A"/>
    <s v="698-000006-44"/>
    <n v="698"/>
    <d v="2022-08-31T00:00:00"/>
    <n v="-4694088"/>
    <n v="7177"/>
    <s v=" PAGO A NOMIN BARRERA SANDOVAL"/>
    <s v="CB 1370-1371"/>
    <n v="0"/>
    <e v="#N/A"/>
    <n v="0"/>
    <e v="#N/A"/>
    <n v="4694088"/>
    <s v="OK"/>
    <s v="ok"/>
    <n v="1"/>
    <n v="36"/>
    <s v=" PAGO A NOMIN BA"/>
  </r>
  <r>
    <s v="6-44"/>
    <n v="-1008272"/>
    <s v="EGRESO"/>
    <s v="6-44-1008272EGRESO"/>
    <s v="6-44-1008272EGRESO1"/>
    <e v="#N/A"/>
    <s v="698-000006-44"/>
    <n v="698"/>
    <d v="2022-08-31T00:00:00"/>
    <n v="-1008272"/>
    <n v="7177"/>
    <s v=" PAGO A NOMIN RODRIGUEZ GONZALE"/>
    <s v="CB 1370-1371"/>
    <n v="0"/>
    <e v="#N/A"/>
    <n v="0"/>
    <e v="#N/A"/>
    <n v="1008272"/>
    <s v="OK"/>
    <s v="ok"/>
    <n v="1"/>
    <n v="36"/>
    <s v=" PAGO A NOMIN RO"/>
  </r>
  <r>
    <s v="6-44"/>
    <n v="-1142438"/>
    <s v="EGRESO"/>
    <s v="6-44-1142438EGRESO"/>
    <s v="6-44-1142438EGRESO4"/>
    <e v="#N/A"/>
    <s v="698-000006-44"/>
    <n v="698"/>
    <d v="2022-08-31T00:00:00"/>
    <n v="-1142438"/>
    <n v="7177"/>
    <s v=" PAGO A NOMIN ESPITIA RODRIGUEZ"/>
    <s v="CB 1370-1371"/>
    <n v="0"/>
    <e v="#N/A"/>
    <n v="0"/>
    <e v="#N/A"/>
    <n v="1142438"/>
    <s v="OK"/>
    <s v="ok"/>
    <n v="1"/>
    <n v="36"/>
    <s v=" PAGO A NOMIN ES"/>
  </r>
  <r>
    <s v="6-44"/>
    <n v="-3376523"/>
    <s v="EGRESO"/>
    <s v="6-44-3376523EGRESO"/>
    <s v="6-44-3376523EGRESO1"/>
    <e v="#N/A"/>
    <s v="698-000006-44"/>
    <n v="698"/>
    <d v="2022-08-31T00:00:00"/>
    <n v="-3376523"/>
    <n v="7177"/>
    <s v=" PAGO A NOMIN MORALES CAMARGO M"/>
    <s v="CB 1370-1371"/>
    <n v="0"/>
    <e v="#N/A"/>
    <n v="0"/>
    <e v="#N/A"/>
    <n v="3376523"/>
    <s v="OK"/>
    <s v="ok"/>
    <n v="1"/>
    <n v="36"/>
    <s v=" PAGO A NOMIN MO"/>
  </r>
  <r>
    <s v="6-44"/>
    <n v="-1144504"/>
    <s v="EGRESO"/>
    <s v="6-44-1144504EGRESO"/>
    <s v="6-44-1144504EGRESO33"/>
    <e v="#N/A"/>
    <s v="698-000006-44"/>
    <n v="698"/>
    <d v="2022-08-31T00:00:00"/>
    <n v="-1144504"/>
    <n v="7177"/>
    <s v=" PAGO A NOMIN MURILLO CUITIVA G"/>
    <s v="CB 1370-1371"/>
    <n v="0"/>
    <e v="#N/A"/>
    <n v="0"/>
    <e v="#N/A"/>
    <n v="1144504"/>
    <s v="OK"/>
    <s v="ok"/>
    <n v="1"/>
    <n v="36"/>
    <s v=" PAGO A NOMIN MU"/>
  </r>
  <r>
    <s v="6-44"/>
    <n v="-1273881"/>
    <s v="EGRESO"/>
    <s v="6-44-1273881EGRESO"/>
    <s v="6-44-1273881EGRESO13"/>
    <e v="#N/A"/>
    <s v="698-000006-44"/>
    <n v="698"/>
    <d v="2022-08-31T00:00:00"/>
    <n v="-1273881"/>
    <n v="7177"/>
    <s v=" PAGO A NOMIN CABEZAS QUINTANA"/>
    <s v="CB 1370-1371"/>
    <n v="0"/>
    <e v="#N/A"/>
    <n v="0"/>
    <e v="#N/A"/>
    <n v="1273881"/>
    <s v="OK"/>
    <s v="ok"/>
    <n v="1"/>
    <n v="36"/>
    <s v=" PAGO A NOMIN CA"/>
  </r>
  <r>
    <s v="6-44"/>
    <n v="-2086560"/>
    <s v="EGRESO"/>
    <s v="6-44-2086560EGRESO"/>
    <s v="6-44-2086560EGRESO9"/>
    <e v="#N/A"/>
    <s v="698-000006-44"/>
    <n v="698"/>
    <d v="2022-08-31T00:00:00"/>
    <n v="-2086560"/>
    <n v="7177"/>
    <s v=" PAGO A NOMIN SALCEDO VERA MONI"/>
    <s v="CB 1370-1371"/>
    <n v="0"/>
    <e v="#N/A"/>
    <n v="0"/>
    <e v="#N/A"/>
    <n v="2086560"/>
    <s v="OK"/>
    <s v="ok"/>
    <n v="1"/>
    <n v="36"/>
    <s v=" PAGO A NOMIN SA"/>
  </r>
  <r>
    <s v="6-44"/>
    <n v="-1218873"/>
    <s v="EGRESO"/>
    <s v="6-44-1218873EGRESO"/>
    <s v="6-44-1218873EGRESO6"/>
    <e v="#N/A"/>
    <s v="698-000006-44"/>
    <n v="698"/>
    <d v="2022-08-31T00:00:00"/>
    <n v="-1218873"/>
    <n v="7177"/>
    <s v=" PAGO A NOMIN MORENO LOPEZ DILA"/>
    <s v="CB 1370-1371"/>
    <n v="0"/>
    <e v="#N/A"/>
    <n v="0"/>
    <e v="#N/A"/>
    <n v="1218873"/>
    <s v="OK"/>
    <s v="ok"/>
    <n v="1"/>
    <n v="36"/>
    <s v=" PAGO A NOMIN MO"/>
  </r>
  <r>
    <s v="6-44"/>
    <n v="-1258421"/>
    <s v="EGRESO"/>
    <s v="6-44-1258421EGRESO"/>
    <s v="6-44-1258421EGRESO4"/>
    <e v="#N/A"/>
    <s v="698-000006-44"/>
    <n v="698"/>
    <d v="2022-08-31T00:00:00"/>
    <n v="-1258421"/>
    <n v="7177"/>
    <s v=" PAGO A NOMIN GARZON RAMIREZ GU"/>
    <s v="CB 1370-1371"/>
    <n v="0"/>
    <e v="#N/A"/>
    <n v="0"/>
    <e v="#N/A"/>
    <n v="1258421"/>
    <s v="OK"/>
    <s v="ok"/>
    <n v="1"/>
    <n v="36"/>
    <s v=" PAGO A NOMIN GA"/>
  </r>
  <r>
    <s v="6-44"/>
    <n v="-1289780"/>
    <s v="EGRESO"/>
    <s v="6-44-1289780EGRESO"/>
    <s v="6-44-1289780EGRESO1"/>
    <e v="#N/A"/>
    <s v="698-000006-44"/>
    <n v="698"/>
    <d v="2022-08-31T00:00:00"/>
    <n v="-1289780"/>
    <n v="7177"/>
    <s v=" PAGO A NOMIN MU OZ SANCHEZ JUA"/>
    <s v="CB 1370-1371"/>
    <n v="0"/>
    <e v="#N/A"/>
    <n v="0"/>
    <e v="#N/A"/>
    <n v="1289780"/>
    <s v="OK"/>
    <s v="ok"/>
    <n v="1"/>
    <n v="36"/>
    <s v=" PAGO A NOMIN MU"/>
  </r>
  <r>
    <s v="6-44"/>
    <n v="-1329622"/>
    <s v="EGRESO"/>
    <s v="6-44-1329622EGRESO"/>
    <s v="6-44-1329622EGRESO1"/>
    <e v="#N/A"/>
    <s v="698-000006-44"/>
    <n v="698"/>
    <d v="2022-08-31T00:00:00"/>
    <n v="-1329622"/>
    <n v="7177"/>
    <s v=" PAGO A NOMIN AGUDELO GONZALEZ"/>
    <s v="CB 1370-1371"/>
    <n v="0"/>
    <e v="#N/A"/>
    <n v="0"/>
    <e v="#N/A"/>
    <n v="1329622"/>
    <s v="OK"/>
    <s v="ok"/>
    <n v="1"/>
    <n v="36"/>
    <s v=" PAGO A NOMIN AG"/>
  </r>
  <r>
    <s v="6-44"/>
    <n v="-1090112"/>
    <s v="EGRESO"/>
    <s v="6-44-1090112EGRESO"/>
    <s v="6-44-1090112EGRESO1"/>
    <e v="#N/A"/>
    <s v="698-000006-44"/>
    <n v="698"/>
    <d v="2022-08-31T00:00:00"/>
    <n v="-1090112"/>
    <n v="7177"/>
    <s v=" PAGO A NOMIN JARA MEDINA JOSE"/>
    <s v="CB 1370-1371"/>
    <n v="0"/>
    <e v="#N/A"/>
    <n v="0"/>
    <e v="#N/A"/>
    <n v="1090112"/>
    <s v="OK"/>
    <s v="ok"/>
    <n v="1"/>
    <n v="36"/>
    <s v=" PAGO A NOMIN JA"/>
  </r>
  <r>
    <s v="6-44"/>
    <n v="-1107545"/>
    <s v="EGRESO"/>
    <s v="6-44-1107545EGRESO"/>
    <s v="6-44-1107545EGRESO1"/>
    <e v="#N/A"/>
    <s v="698-000006-44"/>
    <n v="698"/>
    <d v="2022-08-31T00:00:00"/>
    <n v="-1107545"/>
    <n v="7177"/>
    <s v=" PAGO A NOMIN QUIROGA ZARATE AN"/>
    <s v="CB 1370-1371"/>
    <n v="0"/>
    <e v="#N/A"/>
    <n v="0"/>
    <e v="#N/A"/>
    <n v="1107545"/>
    <s v="OK"/>
    <s v="ok"/>
    <n v="1"/>
    <n v="36"/>
    <s v=" PAGO A NOMIN QU"/>
  </r>
  <r>
    <s v="6-44"/>
    <n v="-1128706"/>
    <s v="EGRESO"/>
    <s v="6-44-1128706EGRESO"/>
    <s v="6-44-1128706EGRESO1"/>
    <e v="#N/A"/>
    <s v="698-000006-44"/>
    <n v="698"/>
    <d v="2022-08-31T00:00:00"/>
    <n v="-1128706"/>
    <n v="7177"/>
    <s v=" PAGO A NOMIN SANCHEZ CASALLAS"/>
    <s v="CB 1370-1371"/>
    <n v="0"/>
    <e v="#N/A"/>
    <n v="0"/>
    <e v="#N/A"/>
    <n v="1128706"/>
    <s v="OK"/>
    <s v="ok"/>
    <n v="1"/>
    <n v="36"/>
    <s v=" PAGO A NOMIN SA"/>
  </r>
  <r>
    <s v="6-44"/>
    <n v="-1144504"/>
    <s v="EGRESO"/>
    <s v="6-44-1144504EGRESO"/>
    <s v="6-44-1144504EGRESO34"/>
    <e v="#N/A"/>
    <s v="698-000006-44"/>
    <n v="698"/>
    <d v="2022-08-31T00:00:00"/>
    <n v="-1144504"/>
    <n v="7177"/>
    <s v=" PAGO A NOMIN CA ON BORDA BLANC"/>
    <s v="CB 1370-1371"/>
    <n v="0"/>
    <e v="#N/A"/>
    <n v="0"/>
    <e v="#N/A"/>
    <n v="1144504"/>
    <s v="OK"/>
    <s v="ok"/>
    <n v="1"/>
    <n v="36"/>
    <s v=" PAGO A NOMIN CA"/>
  </r>
  <r>
    <s v="6-44"/>
    <n v="-1144504"/>
    <s v="EGRESO"/>
    <s v="6-44-1144504EGRESO"/>
    <s v="6-44-1144504EGRESO35"/>
    <e v="#N/A"/>
    <s v="698-000006-44"/>
    <n v="698"/>
    <d v="2022-08-31T00:00:00"/>
    <n v="-1144504"/>
    <n v="7177"/>
    <s v=" PAGO A NOMIN CASTRO VEGA ANDRE"/>
    <s v="CB 1370-1371"/>
    <n v="0"/>
    <e v="#N/A"/>
    <n v="0"/>
    <e v="#N/A"/>
    <n v="1144504"/>
    <s v="OK"/>
    <s v="ok"/>
    <n v="1"/>
    <n v="36"/>
    <s v=" PAGO A NOMIN CA"/>
  </r>
  <r>
    <s v="6-44"/>
    <n v="-1144504"/>
    <s v="EGRESO"/>
    <s v="6-44-1144504EGRESO"/>
    <s v="6-44-1144504EGRESO36"/>
    <e v="#N/A"/>
    <s v="698-000006-44"/>
    <n v="698"/>
    <d v="2022-08-31T00:00:00"/>
    <n v="-1144504"/>
    <n v="7177"/>
    <s v=" PAGO A NOMIN ARIZMENDY ESPITIA"/>
    <s v="CB 1370-1371"/>
    <n v="0"/>
    <e v="#N/A"/>
    <n v="0"/>
    <e v="#N/A"/>
    <n v="1144504"/>
    <s v="OK"/>
    <s v="ok"/>
    <n v="1"/>
    <n v="36"/>
    <s v=" PAGO A NOMIN AR"/>
  </r>
  <r>
    <s v="6-44"/>
    <n v="-1198172"/>
    <s v="EGRESO"/>
    <s v="6-44-1198172EGRESO"/>
    <s v="6-44-1198172EGRESO42"/>
    <e v="#N/A"/>
    <s v="698-000006-44"/>
    <n v="698"/>
    <d v="2022-08-31T00:00:00"/>
    <n v="-1198172"/>
    <n v="7177"/>
    <s v=" PAGO A NOMIN CUEVAS  SANDRA MI"/>
    <s v="CB 1370-1371"/>
    <n v="0"/>
    <e v="#N/A"/>
    <n v="0"/>
    <e v="#N/A"/>
    <n v="1198172"/>
    <s v="OK"/>
    <s v="ok"/>
    <n v="1"/>
    <n v="36"/>
    <s v=" PAGO A NOMIN CU"/>
  </r>
  <r>
    <s v="6-44"/>
    <n v="-1233055"/>
    <s v="EGRESO"/>
    <s v="6-44-1233055EGRESO"/>
    <s v="6-44-1233055EGRESO10"/>
    <e v="#N/A"/>
    <s v="698-000006-44"/>
    <n v="698"/>
    <d v="2022-08-31T00:00:00"/>
    <n v="-1233055"/>
    <n v="7177"/>
    <s v=" PAGO A NOMIN CUESTA MORENO JOS"/>
    <s v="CB 1370-1371"/>
    <n v="0"/>
    <e v="#N/A"/>
    <n v="0"/>
    <e v="#N/A"/>
    <n v="1233055"/>
    <s v="OK"/>
    <s v="ok"/>
    <n v="1"/>
    <n v="36"/>
    <s v=" PAGO A NOMIN CU"/>
  </r>
  <r>
    <s v="6-44"/>
    <n v="-1296280"/>
    <s v="EGRESO"/>
    <s v="6-44-1296280EGRESO"/>
    <s v="6-44-1296280EGRESO2"/>
    <e v="#N/A"/>
    <s v="698-000006-44"/>
    <n v="698"/>
    <d v="2022-08-31T00:00:00"/>
    <n v="-1296280"/>
    <n v="7177"/>
    <s v=" PAGO A NOMIN BERNAL BELLO SAUL"/>
    <s v="CB 1370-1371"/>
    <n v="0"/>
    <e v="#N/A"/>
    <n v="0"/>
    <e v="#N/A"/>
    <n v="1296280"/>
    <s v="OK"/>
    <s v="ok"/>
    <n v="1"/>
    <n v="36"/>
    <s v=" PAGO A NOMIN BE"/>
  </r>
  <r>
    <s v="6-44"/>
    <n v="-1472760"/>
    <s v="EGRESO"/>
    <s v="6-44-1472760EGRESO"/>
    <s v="6-44-1472760EGRESO8"/>
    <e v="#N/A"/>
    <s v="698-000006-44"/>
    <n v="698"/>
    <d v="2022-08-31T00:00:00"/>
    <n v="-1472760"/>
    <n v="7177"/>
    <s v=" PAGO A NOMIN SALGADO BARRAZA R"/>
    <s v="CB 1370-1371"/>
    <n v="0"/>
    <e v="#N/A"/>
    <n v="0"/>
    <e v="#N/A"/>
    <n v="1472760"/>
    <s v="OK"/>
    <s v="ok"/>
    <n v="1"/>
    <n v="36"/>
    <s v=" PAGO A NOMIN SA"/>
  </r>
  <r>
    <s v="6-44"/>
    <n v="-1625281"/>
    <s v="EGRESO"/>
    <s v="6-44-1625281EGRESO"/>
    <s v="6-44-1625281EGRESO1"/>
    <e v="#N/A"/>
    <s v="698-000006-44"/>
    <n v="698"/>
    <d v="2022-08-31T00:00:00"/>
    <n v="-1625281"/>
    <n v="7177"/>
    <s v=" PAGO A NOMIN RODRIGUEZ PINZON"/>
    <s v="CB 1370-1371"/>
    <n v="0"/>
    <e v="#N/A"/>
    <n v="0"/>
    <e v="#N/A"/>
    <n v="1625281"/>
    <s v="OK"/>
    <s v="ok"/>
    <n v="1"/>
    <n v="36"/>
    <s v=" PAGO A NOMIN RO"/>
  </r>
  <r>
    <s v="6-44"/>
    <n v="-1676695"/>
    <s v="EGRESO"/>
    <s v="6-44-1676695EGRESO"/>
    <s v="6-44-1676695EGRESO10"/>
    <e v="#N/A"/>
    <s v="698-000006-44"/>
    <n v="698"/>
    <d v="2022-08-31T00:00:00"/>
    <n v="-1676695"/>
    <n v="7177"/>
    <s v=" PAGO A NOMIN RODRIGUEZ RIOS RI"/>
    <s v="CB 1370-1371"/>
    <n v="0"/>
    <e v="#N/A"/>
    <n v="0"/>
    <e v="#N/A"/>
    <n v="1676695"/>
    <s v="OK"/>
    <s v="ok"/>
    <n v="1"/>
    <n v="36"/>
    <s v=" PAGO A NOMIN RO"/>
  </r>
  <r>
    <s v="6-44"/>
    <n v="-2266646"/>
    <s v="EGRESO"/>
    <s v="6-44-2266646EGRESO"/>
    <s v="6-44-2266646EGRESO1"/>
    <e v="#N/A"/>
    <s v="698-000006-44"/>
    <n v="698"/>
    <d v="2022-08-31T00:00:00"/>
    <n v="-2266646"/>
    <n v="7177"/>
    <s v=" PAGO A NOMIN GUTIERREZ SANCHEZ"/>
    <s v="CB 1370-1371"/>
    <n v="0"/>
    <e v="#N/A"/>
    <n v="0"/>
    <e v="#N/A"/>
    <n v="2266646"/>
    <s v="OK"/>
    <s v="ok"/>
    <n v="1"/>
    <n v="36"/>
    <s v=" PAGO A NOMIN GU"/>
  </r>
  <r>
    <s v="6-44"/>
    <n v="-1264803"/>
    <s v="EGRESO"/>
    <s v="6-44-1264803EGRESO"/>
    <s v="6-44-1264803EGRESO1"/>
    <e v="#N/A"/>
    <s v="698-000006-44"/>
    <n v="698"/>
    <d v="2022-08-31T00:00:00"/>
    <n v="-1264803"/>
    <n v="7177"/>
    <s v=" PAGO A NOMIN QUI ONES RODRIGUE"/>
    <s v="CB 1370-1371"/>
    <n v="0"/>
    <e v="#N/A"/>
    <n v="0"/>
    <e v="#N/A"/>
    <n v="1264803"/>
    <s v="OK"/>
    <s v="ok"/>
    <n v="1"/>
    <n v="36"/>
    <s v=" PAGO A NOMIN QU"/>
  </r>
  <r>
    <s v="6-44"/>
    <n v="-2286115"/>
    <s v="EGRESO"/>
    <s v="6-44-2286115EGRESO"/>
    <s v="6-44-2286115EGRESO1"/>
    <e v="#N/A"/>
    <s v="698-000006-44"/>
    <n v="698"/>
    <d v="2022-08-31T00:00:00"/>
    <n v="-2286115"/>
    <n v="7177"/>
    <s v=" PAGO A NOMIN RESTREPO AYALA CA"/>
    <s v="CB 1370-1371"/>
    <n v="0"/>
    <e v="#N/A"/>
    <n v="0"/>
    <e v="#N/A"/>
    <n v="2286115"/>
    <s v="OK"/>
    <s v="ok"/>
    <n v="1"/>
    <n v="36"/>
    <s v=" PAGO A NOMIN RE"/>
  </r>
  <r>
    <s v="6-44"/>
    <n v="-691448"/>
    <s v="EGRESO"/>
    <s v="6-44-691448EGRESO"/>
    <s v="6-44-691448EGRESO5"/>
    <e v="#N/A"/>
    <s v="698-000006-44"/>
    <n v="698"/>
    <d v="2022-08-31T00:00:00"/>
    <n v="-691448"/>
    <n v="7177"/>
    <s v=" PAGO A NOMIN CONDE CASTRO KARI"/>
    <s v="CB 1370-1371"/>
    <n v="0"/>
    <e v="#N/A"/>
    <n v="0"/>
    <e v="#N/A"/>
    <n v="691448"/>
    <s v="OK"/>
    <s v="ok"/>
    <n v="1"/>
    <n v="36"/>
    <s v=" PAGO A NOMIN CO"/>
  </r>
  <r>
    <s v="6-44"/>
    <n v="-1107723"/>
    <s v="EGRESO"/>
    <s v="6-44-1107723EGRESO"/>
    <s v="6-44-1107723EGRESO1"/>
    <e v="#N/A"/>
    <s v="698-000006-44"/>
    <n v="698"/>
    <d v="2022-08-31T00:00:00"/>
    <n v="-1107723"/>
    <n v="7177"/>
    <s v=" PAGO A NOMIN GALVIS VERA CAMIL"/>
    <s v="CB 1370-1371"/>
    <n v="0"/>
    <e v="#N/A"/>
    <n v="0"/>
    <e v="#N/A"/>
    <n v="1107723"/>
    <s v="OK"/>
    <s v="ok"/>
    <n v="1"/>
    <n v="36"/>
    <s v=" PAGO A NOMIN GA"/>
  </r>
  <r>
    <s v="6-44"/>
    <n v="-1144504"/>
    <s v="EGRESO"/>
    <s v="6-44-1144504EGRESO"/>
    <s v="6-44-1144504EGRESO37"/>
    <e v="#N/A"/>
    <s v="698-000006-44"/>
    <n v="698"/>
    <d v="2022-08-31T00:00:00"/>
    <n v="-1144504"/>
    <n v="7177"/>
    <s v=" PAGO A NOMIN GARZON GARZON NEL"/>
    <s v="CB 1370-1371"/>
    <n v="0"/>
    <e v="#N/A"/>
    <n v="0"/>
    <e v="#N/A"/>
    <n v="1144504"/>
    <s v="OK"/>
    <s v="ok"/>
    <n v="1"/>
    <n v="36"/>
    <s v=" PAGO A NOMIN GA"/>
  </r>
  <r>
    <s v="6-44"/>
    <n v="-3513689"/>
    <s v="EGRESO"/>
    <s v="6-44-3513689EGRESO"/>
    <s v="6-44-3513689EGRESO1"/>
    <e v="#N/A"/>
    <s v="698-000006-44"/>
    <n v="698"/>
    <d v="2022-08-31T00:00:00"/>
    <n v="-3513689"/>
    <n v="7177"/>
    <s v=" PAGO A NOMIN BETANCOURT SANABR"/>
    <s v="CB 1370-1371"/>
    <n v="0"/>
    <e v="#N/A"/>
    <n v="0"/>
    <e v="#N/A"/>
    <n v="3513689"/>
    <s v="OK"/>
    <s v="ok"/>
    <n v="1"/>
    <n v="36"/>
    <s v=" PAGO A NOMIN BE"/>
  </r>
  <r>
    <s v="6-44"/>
    <n v="-1297003"/>
    <s v="EGRESO"/>
    <s v="6-44-1297003EGRESO"/>
    <s v="6-44-1297003EGRESO5"/>
    <e v="#N/A"/>
    <s v="698-000006-44"/>
    <n v="698"/>
    <d v="2022-08-31T00:00:00"/>
    <n v="-1297003"/>
    <n v="7177"/>
    <s v=" PAGO A NOMIN GOMEZ PULIDO HERN"/>
    <s v="CB 1370-1371"/>
    <n v="0"/>
    <e v="#N/A"/>
    <n v="0"/>
    <e v="#N/A"/>
    <n v="1297003"/>
    <s v="OK"/>
    <s v="ok"/>
    <n v="1"/>
    <n v="36"/>
    <s v=" PAGO A NOMIN GO"/>
  </r>
  <r>
    <s v="6-44"/>
    <n v="-1001795"/>
    <s v="EGRESO"/>
    <s v="6-44-1001795EGRESO"/>
    <s v="6-44-1001795EGRESO1"/>
    <e v="#N/A"/>
    <s v="698-000006-44"/>
    <n v="698"/>
    <d v="2022-08-31T00:00:00"/>
    <n v="-1001795"/>
    <n v="7177"/>
    <s v=" PAGO A NOMIN ZAMORA NIETO EDIN"/>
    <s v="CB 1370-1371"/>
    <n v="0"/>
    <e v="#N/A"/>
    <n v="0"/>
    <e v="#N/A"/>
    <n v="1001795"/>
    <s v="OK"/>
    <s v="ok"/>
    <n v="1"/>
    <n v="36"/>
    <s v=" PAGO A NOMIN ZA"/>
  </r>
  <r>
    <s v="6-44"/>
    <n v="-1918372"/>
    <s v="EGRESO"/>
    <s v="6-44-1918372EGRESO"/>
    <s v="6-44-1918372EGRESO7"/>
    <e v="#N/A"/>
    <s v="698-000006-44"/>
    <n v="698"/>
    <d v="2022-08-31T00:00:00"/>
    <n v="-1918372"/>
    <n v="7177"/>
    <s v=" PAGO A NOMIN CARDENAS AMARILLO"/>
    <s v="CB 1370-1371"/>
    <n v="0"/>
    <e v="#N/A"/>
    <n v="0"/>
    <e v="#N/A"/>
    <n v="1918372"/>
    <s v="OK"/>
    <s v="ok"/>
    <n v="1"/>
    <n v="36"/>
    <s v=" PAGO A NOMIN CA"/>
  </r>
  <r>
    <s v="6-44"/>
    <n v="-1392487"/>
    <s v="EGRESO"/>
    <s v="6-44-1392487EGRESO"/>
    <s v="6-44-1392487EGRESO1"/>
    <e v="#N/A"/>
    <s v="698-000006-44"/>
    <n v="698"/>
    <d v="2022-08-31T00:00:00"/>
    <n v="-1392487"/>
    <n v="7177"/>
    <s v=" PAGO A NOMIN ORTIZ JIMENEZ NEY"/>
    <s v="CB 1370-1371"/>
    <n v="0"/>
    <e v="#N/A"/>
    <n v="0"/>
    <e v="#N/A"/>
    <n v="1392487"/>
    <s v="OK"/>
    <s v="ok"/>
    <n v="1"/>
    <n v="36"/>
    <s v=" PAGO A NOMIN OR"/>
  </r>
  <r>
    <s v="6-44"/>
    <n v="-1477852"/>
    <s v="EGRESO"/>
    <s v="6-44-1477852EGRESO"/>
    <s v="6-44-1477852EGRESO1"/>
    <e v="#N/A"/>
    <s v="698-000006-44"/>
    <n v="698"/>
    <d v="2022-08-31T00:00:00"/>
    <n v="-1477852"/>
    <n v="7177"/>
    <s v=" PAGO A NOMIN MENDOZA REDONDO R"/>
    <s v="CB 1370-1371"/>
    <n v="0"/>
    <e v="#N/A"/>
    <n v="0"/>
    <e v="#N/A"/>
    <n v="1477852"/>
    <s v="OK"/>
    <s v="ok"/>
    <n v="1"/>
    <n v="36"/>
    <s v=" PAGO A NOMIN ME"/>
  </r>
  <r>
    <s v="6-44"/>
    <n v="-1568504"/>
    <s v="EGRESO"/>
    <s v="6-44-1568504EGRESO"/>
    <s v="6-44-1568504EGRESO1"/>
    <e v="#N/A"/>
    <s v="698-000006-44"/>
    <n v="698"/>
    <d v="2022-08-31T00:00:00"/>
    <n v="-1568504"/>
    <n v="7177"/>
    <s v=" PAGO A NOMIN RODRIGUEZ CASTIBL"/>
    <s v="CB 1370-1371"/>
    <n v="0"/>
    <e v="#N/A"/>
    <n v="0"/>
    <e v="#N/A"/>
    <n v="1568504"/>
    <s v="OK"/>
    <s v="ok"/>
    <n v="1"/>
    <n v="36"/>
    <s v=" PAGO A NOMIN RO"/>
  </r>
  <r>
    <s v="6-44"/>
    <n v="-1859313"/>
    <s v="EGRESO"/>
    <s v="6-44-1859313EGRESO"/>
    <s v="6-44-1859313EGRESO1"/>
    <e v="#N/A"/>
    <s v="698-000006-44"/>
    <n v="698"/>
    <d v="2022-08-31T00:00:00"/>
    <n v="-1859313"/>
    <n v="7177"/>
    <s v=" PAGO A NOMIN BOLA OS MUNEVAR G"/>
    <s v="CB 1370-1371"/>
    <n v="0"/>
    <e v="#N/A"/>
    <n v="0"/>
    <e v="#N/A"/>
    <n v="1859313"/>
    <s v="OK"/>
    <s v="ok"/>
    <n v="1"/>
    <n v="36"/>
    <s v=" PAGO A NOMIN BO"/>
  </r>
  <r>
    <s v="6-44"/>
    <n v="-2418540"/>
    <s v="EGRESO"/>
    <s v="6-44-2418540EGRESO"/>
    <s v="6-44-2418540EGRESO1"/>
    <e v="#N/A"/>
    <s v="698-000006-44"/>
    <n v="698"/>
    <d v="2022-08-31T00:00:00"/>
    <n v="-2418540"/>
    <n v="7177"/>
    <s v=" PAGO A NOMIN POVEDA SALAZAR JE"/>
    <s v="CB 1370-1371"/>
    <n v="0"/>
    <e v="#N/A"/>
    <n v="0"/>
    <e v="#N/A"/>
    <n v="2418540"/>
    <s v="OK"/>
    <s v="ok"/>
    <n v="1"/>
    <n v="36"/>
    <s v=" PAGO A NOMIN PO"/>
  </r>
  <r>
    <s v="6-44"/>
    <n v="-1272540"/>
    <s v="EGRESO"/>
    <s v="6-44-1272540EGRESO"/>
    <s v="6-44-1272540EGRESO2"/>
    <e v="#N/A"/>
    <s v="698-000006-44"/>
    <n v="698"/>
    <d v="2022-08-31T00:00:00"/>
    <n v="-1272540"/>
    <n v="7177"/>
    <s v=" PAGO A NOMIN PACHECO SANTOS FR"/>
    <s v="CB 1370-1371"/>
    <n v="0"/>
    <e v="#N/A"/>
    <n v="0"/>
    <e v="#N/A"/>
    <n v="1272540"/>
    <s v="OK"/>
    <s v="ok"/>
    <n v="1"/>
    <n v="36"/>
    <s v=" PAGO A NOMIN PA"/>
  </r>
  <r>
    <s v="6-44"/>
    <n v="-800157"/>
    <s v="EGRESO"/>
    <s v="6-44-800157EGRESO"/>
    <s v="6-44-800157EGRESO1"/>
    <e v="#N/A"/>
    <s v="698-000006-44"/>
    <n v="698"/>
    <d v="2022-08-31T00:00:00"/>
    <n v="-800157"/>
    <n v="7177"/>
    <s v=" PAGO A NOMIN PEPIN MACHUCA CAR"/>
    <s v="CB 1370-1371"/>
    <n v="0"/>
    <e v="#N/A"/>
    <n v="0"/>
    <e v="#N/A"/>
    <n v="800157"/>
    <s v="OK"/>
    <s v="ok"/>
    <n v="1"/>
    <n v="36"/>
    <s v=" PAGO A NOMIN PE"/>
  </r>
  <r>
    <s v="6-44"/>
    <n v="-1220256"/>
    <s v="EGRESO"/>
    <s v="6-44-1220256EGRESO"/>
    <s v="6-44-1220256EGRESO1"/>
    <e v="#N/A"/>
    <s v="698-000006-44"/>
    <n v="698"/>
    <d v="2022-08-31T00:00:00"/>
    <n v="-1220256"/>
    <n v="7177"/>
    <s v=" PAGO A NOMIN SALAZAR BARRAGAN"/>
    <s v="CB 1370-1371"/>
    <n v="0"/>
    <e v="#N/A"/>
    <n v="0"/>
    <e v="#N/A"/>
    <n v="1220256"/>
    <s v="OK"/>
    <s v="ok"/>
    <n v="1"/>
    <n v="36"/>
    <s v=" PAGO A NOMIN SA"/>
  </r>
  <r>
    <s v="6-44"/>
    <n v="-1273881"/>
    <s v="EGRESO"/>
    <s v="6-44-1273881EGRESO"/>
    <s v="6-44-1273881EGRESO14"/>
    <e v="#N/A"/>
    <s v="698-000006-44"/>
    <n v="698"/>
    <d v="2022-08-31T00:00:00"/>
    <n v="-1273881"/>
    <n v="7177"/>
    <s v=" PAGO A NOMIN QUINTERO ESCAMILL"/>
    <s v="CB 1370-1371"/>
    <n v="0"/>
    <e v="#N/A"/>
    <n v="0"/>
    <e v="#N/A"/>
    <n v="1273881"/>
    <s v="OK"/>
    <s v="ok"/>
    <n v="1"/>
    <n v="36"/>
    <s v=" PAGO A NOMIN QU"/>
  </r>
  <r>
    <s v="6-44"/>
    <n v="-1557739"/>
    <s v="EGRESO"/>
    <s v="6-44-1557739EGRESO"/>
    <s v="6-44-1557739EGRESO6"/>
    <e v="#N/A"/>
    <s v="698-000006-44"/>
    <n v="698"/>
    <d v="2022-08-31T00:00:00"/>
    <n v="-1557739"/>
    <n v="7177"/>
    <s v=" PAGO A NOMIN FIGUEROA GOMEZ ER"/>
    <s v="CB 1370-1371"/>
    <n v="0"/>
    <e v="#N/A"/>
    <n v="0"/>
    <e v="#N/A"/>
    <n v="1557739"/>
    <s v="OK"/>
    <s v="ok"/>
    <n v="1"/>
    <n v="36"/>
    <s v=" PAGO A NOMIN FI"/>
  </r>
  <r>
    <s v="6-44"/>
    <n v="-1286679"/>
    <s v="EGRESO"/>
    <s v="6-44-1286679EGRESO"/>
    <s v="6-44-1286679EGRESO1"/>
    <e v="#N/A"/>
    <s v="698-000006-44"/>
    <n v="698"/>
    <d v="2022-08-31T00:00:00"/>
    <n v="-1286679"/>
    <n v="7177"/>
    <s v=" PAGO A NOMIN GOMEZ RIVERA BRAY"/>
    <s v="CB 1370-1371"/>
    <n v="0"/>
    <e v="#N/A"/>
    <n v="0"/>
    <e v="#N/A"/>
    <n v="1286679"/>
    <s v="OK"/>
    <s v="ok"/>
    <n v="1"/>
    <n v="36"/>
    <s v=" PAGO A NOMIN GO"/>
  </r>
  <r>
    <s v="6-44"/>
    <n v="-1132788"/>
    <s v="EGRESO"/>
    <s v="6-44-1132788EGRESO"/>
    <s v="6-44-1132788EGRESO2"/>
    <e v="#N/A"/>
    <s v="698-000006-44"/>
    <n v="698"/>
    <d v="2022-08-31T00:00:00"/>
    <n v="-1132788"/>
    <n v="7177"/>
    <s v=" PAGO A NOMIN ESQUIVEL PERALES"/>
    <s v="CB 1370-1371"/>
    <n v="0"/>
    <e v="#N/A"/>
    <n v="0"/>
    <e v="#N/A"/>
    <n v="1132788"/>
    <s v="OK"/>
    <s v="ok"/>
    <n v="1"/>
    <n v="36"/>
    <s v=" PAGO A NOMIN ES"/>
  </r>
  <r>
    <s v="6-44"/>
    <n v="-1198172"/>
    <s v="EGRESO"/>
    <s v="6-44-1198172EGRESO"/>
    <s v="6-44-1198172EGRESO43"/>
    <e v="#N/A"/>
    <s v="698-000006-44"/>
    <n v="698"/>
    <d v="2022-08-31T00:00:00"/>
    <n v="-1198172"/>
    <n v="7177"/>
    <s v=" PAGO A NOMIN LASO GUEVARA MARI"/>
    <s v="CB 1370-1371"/>
    <n v="0"/>
    <e v="#N/A"/>
    <n v="0"/>
    <e v="#N/A"/>
    <n v="1198172"/>
    <s v="OK"/>
    <s v="ok"/>
    <n v="1"/>
    <n v="36"/>
    <s v=" PAGO A NOMIN LA"/>
  </r>
  <r>
    <s v="6-44"/>
    <n v="-1396140"/>
    <s v="EGRESO"/>
    <s v="6-44-1396140EGRESO"/>
    <s v="6-44-1396140EGRESO1"/>
    <e v="#N/A"/>
    <s v="698-000006-44"/>
    <n v="698"/>
    <d v="2022-08-31T00:00:00"/>
    <n v="-1396140"/>
    <n v="7177"/>
    <s v=" PAGO A NOMIN CAMACHO LAVERDE J"/>
    <s v="CB 1370-1371"/>
    <n v="0"/>
    <e v="#N/A"/>
    <n v="0"/>
    <e v="#N/A"/>
    <n v="1396140"/>
    <s v="OK"/>
    <s v="ok"/>
    <n v="1"/>
    <n v="36"/>
    <s v=" PAGO A NOMIN CA"/>
  </r>
  <r>
    <s v="6-44"/>
    <n v="-1337126"/>
    <s v="EGRESO"/>
    <s v="6-44-1337126EGRESO"/>
    <s v="6-44-1337126EGRESO1"/>
    <e v="#N/A"/>
    <s v="698-000006-44"/>
    <n v="698"/>
    <d v="2022-08-31T00:00:00"/>
    <n v="-1337126"/>
    <n v="7177"/>
    <s v=" PAGO A NOMIN LINARES CUERVO DA"/>
    <s v="CB 1370-1371"/>
    <n v="0"/>
    <e v="#N/A"/>
    <n v="0"/>
    <e v="#N/A"/>
    <n v="1337126"/>
    <s v="OK"/>
    <s v="ok"/>
    <n v="1"/>
    <n v="36"/>
    <s v=" PAGO A NOMIN LI"/>
  </r>
  <r>
    <s v="6-44"/>
    <n v="-2686313"/>
    <s v="EGRESO"/>
    <s v="6-44-2686313EGRESO"/>
    <s v="6-44-2686313EGRESO1"/>
    <e v="#N/A"/>
    <s v="698-000006-44"/>
    <n v="698"/>
    <d v="2022-08-31T00:00:00"/>
    <n v="-2686313"/>
    <n v="7177"/>
    <s v=" PAGO A NOMIN FONSECA INDABURO"/>
    <s v="CB 1370-1371"/>
    <n v="0"/>
    <e v="#N/A"/>
    <n v="0"/>
    <e v="#N/A"/>
    <n v="2686313"/>
    <s v="OK"/>
    <s v="ok"/>
    <n v="1"/>
    <n v="36"/>
    <s v=" PAGO A NOMIN FO"/>
  </r>
  <r>
    <s v="6-44"/>
    <n v="-1991129"/>
    <s v="EGRESO"/>
    <s v="6-44-1991129EGRESO"/>
    <s v="6-44-1991129EGRESO1"/>
    <e v="#N/A"/>
    <s v="698-000006-44"/>
    <n v="698"/>
    <d v="2022-08-31T00:00:00"/>
    <n v="-1991129"/>
    <n v="7177"/>
    <s v=" PAGO A NOMIN GALBAN GOMEZ RONA"/>
    <s v="CB 1370-1371"/>
    <n v="0"/>
    <e v="#N/A"/>
    <n v="0"/>
    <e v="#N/A"/>
    <n v="1991129"/>
    <s v="OK"/>
    <s v="ok"/>
    <n v="1"/>
    <n v="36"/>
    <s v=" PAGO A NOMIN GA"/>
  </r>
  <r>
    <s v="6-44"/>
    <n v="-1060201"/>
    <s v="EGRESO"/>
    <s v="6-44-1060201EGRESO"/>
    <s v="6-44-1060201EGRESO2"/>
    <e v="#N/A"/>
    <s v="698-000006-44"/>
    <n v="698"/>
    <d v="2022-08-31T00:00:00"/>
    <n v="-1060201"/>
    <n v="7177"/>
    <s v=" PAGO A NOMIN PEREZ MORALES HER"/>
    <s v="CB 1370-1371"/>
    <n v="0"/>
    <e v="#N/A"/>
    <n v="0"/>
    <e v="#N/A"/>
    <n v="1060201"/>
    <s v="OK"/>
    <s v="ok"/>
    <n v="1"/>
    <n v="36"/>
    <s v=" PAGO A NOMIN PE"/>
  </r>
  <r>
    <s v="6-44"/>
    <n v="-1196106"/>
    <s v="EGRESO"/>
    <s v="6-44-1196106EGRESO"/>
    <s v="6-44-1196106EGRESO5"/>
    <e v="#N/A"/>
    <s v="698-000006-44"/>
    <n v="698"/>
    <d v="2022-08-31T00:00:00"/>
    <n v="-1196106"/>
    <n v="7177"/>
    <s v=" PAGO A NOMIN CASTILLO  JORGE R"/>
    <s v="CB 1370-1371"/>
    <n v="0"/>
    <e v="#N/A"/>
    <n v="0"/>
    <e v="#N/A"/>
    <n v="1196106"/>
    <s v="OK"/>
    <s v="ok"/>
    <n v="1"/>
    <n v="36"/>
    <s v=" PAGO A NOMIN CA"/>
  </r>
  <r>
    <s v="6-44"/>
    <n v="-1226913"/>
    <s v="EGRESO"/>
    <s v="6-44-1226913EGRESO"/>
    <s v="6-44-1226913EGRESO1"/>
    <e v="#N/A"/>
    <s v="698-000006-44"/>
    <n v="698"/>
    <d v="2022-08-31T00:00:00"/>
    <n v="-1226913"/>
    <n v="7177"/>
    <s v=" PAGO A NOMIN GUTIERREZ POLOCHE"/>
    <s v="CB 1370-1371"/>
    <n v="0"/>
    <e v="#N/A"/>
    <n v="0"/>
    <e v="#N/A"/>
    <n v="1226913"/>
    <s v="OK"/>
    <s v="ok"/>
    <n v="1"/>
    <n v="36"/>
    <s v=" PAGO A NOMIN GU"/>
  </r>
  <r>
    <s v="6-44"/>
    <n v="-1198172"/>
    <s v="EGRESO"/>
    <s v="6-44-1198172EGRESO"/>
    <s v="6-44-1198172EGRESO44"/>
    <e v="#N/A"/>
    <s v="698-000006-44"/>
    <n v="698"/>
    <d v="2022-08-31T00:00:00"/>
    <n v="-1198172"/>
    <n v="7177"/>
    <s v=" PAGO A NOMIN PORRAS MALAMBO YE"/>
    <s v="CB 1370-1371"/>
    <n v="0"/>
    <e v="#N/A"/>
    <n v="0"/>
    <e v="#N/A"/>
    <n v="1198172"/>
    <s v="OK"/>
    <s v="ok"/>
    <n v="1"/>
    <n v="36"/>
    <s v=" PAGO A NOMIN PO"/>
  </r>
  <r>
    <s v="6-44"/>
    <n v="-1090839"/>
    <s v="EGRESO"/>
    <s v="6-44-1090839EGRESO"/>
    <s v="6-44-1090839EGRESO14"/>
    <e v="#N/A"/>
    <s v="698-000006-44"/>
    <n v="698"/>
    <d v="2022-08-31T00:00:00"/>
    <n v="-1090839"/>
    <n v="7177"/>
    <s v=" PAGO A NOMIN RODRIGUEZ AYALA A"/>
    <s v="CB 1370-1371"/>
    <n v="0"/>
    <e v="#N/A"/>
    <n v="0"/>
    <e v="#N/A"/>
    <n v="1090839"/>
    <s v="OK"/>
    <s v="ok"/>
    <n v="1"/>
    <n v="36"/>
    <s v=" PAGO A NOMIN RO"/>
  </r>
  <r>
    <s v="6-44"/>
    <n v="-1108280"/>
    <s v="EGRESO"/>
    <s v="6-44-1108280EGRESO"/>
    <s v="6-44-1108280EGRESO4"/>
    <e v="#N/A"/>
    <s v="698-000006-44"/>
    <n v="698"/>
    <d v="2022-08-31T00:00:00"/>
    <n v="-1108280"/>
    <n v="7177"/>
    <s v=" PAGO A NOMIN HERNANDEZ CORDERO"/>
    <s v="CB 1370-1371"/>
    <n v="0"/>
    <e v="#N/A"/>
    <n v="0"/>
    <e v="#N/A"/>
    <n v="1108280"/>
    <s v="OK"/>
    <s v="ok"/>
    <n v="1"/>
    <n v="36"/>
    <s v=" PAGO A NOMIN HE"/>
  </r>
  <r>
    <s v="6-44"/>
    <n v="-1142116"/>
    <s v="EGRESO"/>
    <s v="6-44-1142116EGRESO"/>
    <s v="6-44-1142116EGRESO3"/>
    <e v="#N/A"/>
    <s v="698-000006-44"/>
    <n v="698"/>
    <d v="2022-08-31T00:00:00"/>
    <n v="-1142116"/>
    <n v="7177"/>
    <s v=" PAGO A NOMIN MORA SUAREZ CARLO"/>
    <s v="CB 1370-1371"/>
    <n v="0"/>
    <e v="#N/A"/>
    <n v="0"/>
    <e v="#N/A"/>
    <n v="1142116"/>
    <s v="OK"/>
    <s v="ok"/>
    <n v="1"/>
    <n v="36"/>
    <s v=" PAGO A NOMIN MO"/>
  </r>
  <r>
    <s v="6-44"/>
    <n v="-1198172"/>
    <s v="EGRESO"/>
    <s v="6-44-1198172EGRESO"/>
    <s v="6-44-1198172EGRESO45"/>
    <e v="#N/A"/>
    <s v="698-000006-44"/>
    <n v="698"/>
    <d v="2022-08-31T00:00:00"/>
    <n v="-1198172"/>
    <n v="7177"/>
    <s v=" PAGO A NOMIN MENDEZ PRIETO BLA"/>
    <s v="CB 1370-1371"/>
    <n v="0"/>
    <e v="#N/A"/>
    <n v="0"/>
    <e v="#N/A"/>
    <n v="1198172"/>
    <s v="OK"/>
    <s v="ok"/>
    <n v="1"/>
    <n v="36"/>
    <s v=" PAGO A NOMIN ME"/>
  </r>
  <r>
    <s v="6-44"/>
    <n v="-938121"/>
    <s v="EGRESO"/>
    <s v="6-44-938121EGRESO"/>
    <s v="6-44-938121EGRESO1"/>
    <e v="#N/A"/>
    <s v="698-000006-44"/>
    <n v="698"/>
    <d v="2022-08-31T00:00:00"/>
    <n v="-938121"/>
    <n v="7177"/>
    <s v=" PAGO A NOMIN LEGUIZAMON HERNAN"/>
    <s v="CB 1370-1371"/>
    <n v="0"/>
    <e v="#N/A"/>
    <n v="0"/>
    <e v="#N/A"/>
    <n v="938121"/>
    <s v="OK"/>
    <s v="ok"/>
    <n v="1"/>
    <n v="36"/>
    <s v=" PAGO A NOMIN LE"/>
  </r>
  <r>
    <s v="6-44"/>
    <n v="-1085056"/>
    <s v="EGRESO"/>
    <s v="6-44-1085056EGRESO"/>
    <s v="6-44-1085056EGRESO1"/>
    <e v="#N/A"/>
    <s v="698-000006-44"/>
    <n v="698"/>
    <d v="2022-08-31T00:00:00"/>
    <n v="-1085056"/>
    <n v="7177"/>
    <s v=" PAGO A NOMIN PEREZ BARRERA MAR"/>
    <s v="CB 1370-1371"/>
    <n v="0"/>
    <e v="#N/A"/>
    <n v="0"/>
    <e v="#N/A"/>
    <n v="1085056"/>
    <s v="OK"/>
    <s v="ok"/>
    <n v="1"/>
    <n v="36"/>
    <s v=" PAGO A NOMIN PE"/>
  </r>
  <r>
    <s v="6-44"/>
    <n v="-1155957"/>
    <s v="EGRESO"/>
    <s v="6-44-1155957EGRESO"/>
    <s v="6-44-1155957EGRESO1"/>
    <e v="#N/A"/>
    <s v="698-000006-44"/>
    <n v="698"/>
    <d v="2022-08-31T00:00:00"/>
    <n v="-1155957"/>
    <n v="7177"/>
    <s v=" PAGO A NOMIN PIMIENTA CANTILLO"/>
    <s v="CB 1370-1371"/>
    <n v="0"/>
    <e v="#N/A"/>
    <n v="0"/>
    <e v="#N/A"/>
    <n v="1155957"/>
    <s v="OK"/>
    <s v="ok"/>
    <n v="1"/>
    <n v="36"/>
    <s v=" PAGO A NOMIN PI"/>
  </r>
  <r>
    <s v="6-44"/>
    <n v="-1896180"/>
    <s v="EGRESO"/>
    <s v="6-44-1896180EGRESO"/>
    <s v="6-44-1896180EGRESO1"/>
    <e v="#N/A"/>
    <s v="698-000006-44"/>
    <n v="698"/>
    <d v="2022-08-31T00:00:00"/>
    <n v="-1896180"/>
    <n v="7177"/>
    <s v=" PAGO A NOMIN CASTILLO BERNAL A"/>
    <s v="CB 1370-1371"/>
    <n v="0"/>
    <e v="#N/A"/>
    <n v="0"/>
    <e v="#N/A"/>
    <n v="1896180"/>
    <s v="OK"/>
    <s v="ok"/>
    <n v="1"/>
    <n v="36"/>
    <s v=" PAGO A NOMIN CA"/>
  </r>
  <r>
    <s v="6-44"/>
    <n v="-1256998"/>
    <s v="EGRESO"/>
    <s v="6-44-1256998EGRESO"/>
    <s v="6-44-1256998EGRESO1"/>
    <e v="#N/A"/>
    <s v="698-000006-44"/>
    <n v="698"/>
    <d v="2022-08-31T00:00:00"/>
    <n v="-1256998"/>
    <n v="7177"/>
    <s v=" PAGO A NOMIN OYOLA  WILSON HER"/>
    <s v="CB 1370-1371"/>
    <n v="0"/>
    <e v="#N/A"/>
    <n v="0"/>
    <e v="#N/A"/>
    <n v="1256998"/>
    <s v="OK"/>
    <s v="ok"/>
    <n v="1"/>
    <n v="36"/>
    <s v=" PAGO A NOMIN OY"/>
  </r>
  <r>
    <s v="6-44"/>
    <n v="-1084078"/>
    <s v="EGRESO"/>
    <s v="6-44-1084078EGRESO"/>
    <s v="6-44-1084078EGRESO1"/>
    <e v="#N/A"/>
    <s v="698-000006-44"/>
    <n v="698"/>
    <d v="2022-08-31T00:00:00"/>
    <n v="-1084078"/>
    <n v="7177"/>
    <s v=" PAGO A NOMIN AYALA  MELBA JOHA"/>
    <s v="CB 1370-1371"/>
    <n v="0"/>
    <e v="#N/A"/>
    <n v="0"/>
    <e v="#N/A"/>
    <n v="1084078"/>
    <s v="OK"/>
    <s v="ok"/>
    <n v="1"/>
    <n v="36"/>
    <s v=" PAGO A NOMIN AY"/>
  </r>
  <r>
    <s v="6-44"/>
    <n v="-1273881"/>
    <s v="EGRESO"/>
    <s v="6-44-1273881EGRESO"/>
    <s v="6-44-1273881EGRESO15"/>
    <e v="#N/A"/>
    <s v="698-000006-44"/>
    <n v="698"/>
    <d v="2022-08-31T00:00:00"/>
    <n v="-1273881"/>
    <n v="7177"/>
    <s v=" PAGO A NOMIN BANQUET BANQUETT"/>
    <s v="CB 1370-1371"/>
    <n v="0"/>
    <e v="#N/A"/>
    <n v="0"/>
    <e v="#N/A"/>
    <n v="1273881"/>
    <s v="OK"/>
    <s v="ok"/>
    <n v="1"/>
    <n v="36"/>
    <s v=" PAGO A NOMIN BA"/>
  </r>
  <r>
    <s v="6-44"/>
    <n v="-1448297"/>
    <s v="EGRESO"/>
    <s v="6-44-1448297EGRESO"/>
    <s v="6-44-1448297EGRESO5"/>
    <e v="#N/A"/>
    <s v="698-000006-44"/>
    <n v="698"/>
    <d v="2022-08-31T00:00:00"/>
    <n v="-1448297"/>
    <n v="7177"/>
    <s v=" PAGO A NOMIN AGUILAR AGUILAR G"/>
    <s v="CB 1370-1371"/>
    <n v="0"/>
    <e v="#N/A"/>
    <n v="0"/>
    <e v="#N/A"/>
    <n v="1448297"/>
    <s v="OK"/>
    <s v="ok"/>
    <n v="1"/>
    <n v="36"/>
    <s v=" PAGO A NOMIN AG"/>
  </r>
  <r>
    <s v="6-44"/>
    <n v="-1179765"/>
    <s v="EGRESO"/>
    <s v="6-44-1179765EGRESO"/>
    <s v="6-44-1179765EGRESO3"/>
    <e v="#N/A"/>
    <s v="698-000006-44"/>
    <n v="698"/>
    <d v="2022-08-31T00:00:00"/>
    <n v="-1179765"/>
    <n v="7177"/>
    <s v=" PAGO A NOMIN HERNANDEZ VIASUS"/>
    <s v="CB 1370-1371"/>
    <n v="0"/>
    <e v="#N/A"/>
    <n v="0"/>
    <e v="#N/A"/>
    <n v="1179765"/>
    <s v="OK"/>
    <s v="ok"/>
    <n v="1"/>
    <n v="36"/>
    <s v=" PAGO A NOMIN HE"/>
  </r>
  <r>
    <s v="6-44"/>
    <n v="-1264579"/>
    <s v="EGRESO"/>
    <s v="6-44-1264579EGRESO"/>
    <s v="6-44-1264579EGRESO1"/>
    <e v="#N/A"/>
    <s v="698-000006-44"/>
    <n v="698"/>
    <d v="2022-08-31T00:00:00"/>
    <n v="-1264579"/>
    <n v="7177"/>
    <s v=" PAGO A NOMIN CASTA O VELANDIA"/>
    <s v="CB 1370-1371"/>
    <n v="0"/>
    <e v="#N/A"/>
    <n v="0"/>
    <e v="#N/A"/>
    <n v="1264579"/>
    <s v="OK"/>
    <s v="ok"/>
    <n v="1"/>
    <n v="36"/>
    <s v=" PAGO A NOMIN CA"/>
  </r>
  <r>
    <s v="6-44"/>
    <n v="-2577096"/>
    <s v="EGRESO"/>
    <s v="6-44-2577096EGRESO"/>
    <s v="6-44-2577096EGRESO2"/>
    <e v="#N/A"/>
    <s v="698-000006-44"/>
    <n v="698"/>
    <d v="2022-08-31T00:00:00"/>
    <n v="-2577096"/>
    <n v="7177"/>
    <s v=" PAGO A NOMIN PINEDA GIRALDO JH"/>
    <s v="CB 1370-1371"/>
    <n v="0"/>
    <e v="#N/A"/>
    <n v="0"/>
    <e v="#N/A"/>
    <n v="2577096"/>
    <s v="OK"/>
    <s v="ok"/>
    <n v="1"/>
    <n v="36"/>
    <s v=" PAGO A NOMIN PI"/>
  </r>
  <r>
    <s v="6-44"/>
    <n v="-2195963"/>
    <s v="EGRESO"/>
    <s v="6-44-2195963EGRESO"/>
    <s v="6-44-2195963EGRESO1"/>
    <e v="#N/A"/>
    <s v="698-000006-44"/>
    <n v="698"/>
    <d v="2022-08-31T00:00:00"/>
    <n v="-2195963"/>
    <n v="7177"/>
    <s v=" PAGO A NOMIN LOPEZ CARRILLO YI"/>
    <s v="CB 1370-1371"/>
    <n v="0"/>
    <e v="#N/A"/>
    <n v="0"/>
    <e v="#N/A"/>
    <n v="2195963"/>
    <s v="OK"/>
    <s v="ok"/>
    <n v="1"/>
    <n v="36"/>
    <s v=" PAGO A NOMIN LO"/>
  </r>
  <r>
    <s v="6-44"/>
    <n v="-1001795"/>
    <s v="EGRESO"/>
    <s v="6-44-1001795EGRESO"/>
    <s v="6-44-1001795EGRESO2"/>
    <e v="#N/A"/>
    <s v="698-000006-44"/>
    <n v="698"/>
    <d v="2022-08-31T00:00:00"/>
    <n v="-1001795"/>
    <n v="7177"/>
    <s v=" PAGO A NOMIN BARRIOS  ELBER AN"/>
    <s v="CB 1370-1371"/>
    <n v="0"/>
    <e v="#N/A"/>
    <n v="0"/>
    <e v="#N/A"/>
    <n v="1001795"/>
    <s v="OK"/>
    <s v="ok"/>
    <n v="1"/>
    <n v="36"/>
    <s v=" PAGO A NOMIN BA"/>
  </r>
  <r>
    <s v="6-44"/>
    <n v="-1272540"/>
    <s v="EGRESO"/>
    <s v="6-44-1272540EGRESO"/>
    <s v="6-44-1272540EGRESO3"/>
    <e v="#N/A"/>
    <s v="698-000006-44"/>
    <n v="698"/>
    <d v="2022-08-31T00:00:00"/>
    <n v="-1272540"/>
    <n v="7177"/>
    <s v=" PAGO A NOMIN MENDEZ SANCHEZ PA"/>
    <s v="CB 1370-1371"/>
    <n v="0"/>
    <e v="#N/A"/>
    <n v="0"/>
    <e v="#N/A"/>
    <n v="1272540"/>
    <s v="OK"/>
    <s v="ok"/>
    <n v="1"/>
    <n v="36"/>
    <s v=" PAGO A NOMIN ME"/>
  </r>
  <r>
    <s v="6-44"/>
    <n v="-1037172"/>
    <s v="EGRESO"/>
    <s v="6-44-1037172EGRESO"/>
    <s v="6-44-1037172EGRESO13"/>
    <e v="#N/A"/>
    <s v="698-000006-44"/>
    <n v="698"/>
    <d v="2022-08-31T00:00:00"/>
    <n v="-1037172"/>
    <n v="7177"/>
    <s v=" PAGO A NOMIN MENDOZA MARTINEZ"/>
    <s v="CB 1370-1371"/>
    <n v="0"/>
    <e v="#N/A"/>
    <n v="0"/>
    <e v="#N/A"/>
    <n v="1037172"/>
    <s v="OK"/>
    <s v="ok"/>
    <n v="1"/>
    <n v="36"/>
    <s v=" PAGO A NOMIN ME"/>
  </r>
  <r>
    <s v="6-44"/>
    <n v="-1344145"/>
    <s v="EGRESO"/>
    <s v="6-44-1344145EGRESO"/>
    <s v="6-44-1344145EGRESO1"/>
    <e v="#N/A"/>
    <s v="698-000006-44"/>
    <n v="698"/>
    <d v="2022-08-31T00:00:00"/>
    <n v="-1344145"/>
    <n v="7177"/>
    <s v=" PAGO A NOMIN JUNCA CORTES ALEX"/>
    <s v="CB 1370-1371"/>
    <n v="0"/>
    <e v="#N/A"/>
    <n v="0"/>
    <e v="#N/A"/>
    <n v="1344145"/>
    <s v="OK"/>
    <s v="ok"/>
    <n v="1"/>
    <n v="36"/>
    <s v=" PAGO A NOMIN JU"/>
  </r>
  <r>
    <s v="6-44"/>
    <n v="-3453751"/>
    <s v="EGRESO"/>
    <s v="6-44-3453751EGRESO"/>
    <s v="6-44-3453751EGRESO1"/>
    <e v="#N/A"/>
    <s v="698-000006-44"/>
    <n v="698"/>
    <d v="2022-08-31T00:00:00"/>
    <n v="-3453751"/>
    <n v="7177"/>
    <s v=" PAGO A NOMIN CHACON SANABRIA G"/>
    <s v="CB 1370-1371"/>
    <n v="0"/>
    <e v="#N/A"/>
    <n v="0"/>
    <e v="#N/A"/>
    <n v="3453751"/>
    <s v="OK"/>
    <s v="ok"/>
    <n v="1"/>
    <n v="36"/>
    <s v=" PAGO A NOMIN CH"/>
  </r>
  <r>
    <s v="6-44"/>
    <n v="-2081910"/>
    <s v="EGRESO"/>
    <s v="6-44-2081910EGRESO"/>
    <s v="6-44-2081910EGRESO2"/>
    <e v="#N/A"/>
    <s v="698-000006-44"/>
    <n v="698"/>
    <d v="2022-08-31T00:00:00"/>
    <n v="-2081910"/>
    <n v="7177"/>
    <s v=" PAGO A NOMIN ROJAS BRI EZ ANGE"/>
    <s v="CB 1370-1371"/>
    <n v="0"/>
    <e v="#N/A"/>
    <n v="0"/>
    <e v="#N/A"/>
    <n v="2081910"/>
    <s v="OK"/>
    <s v="ok"/>
    <n v="1"/>
    <n v="36"/>
    <s v=" PAGO A NOMIN RO"/>
  </r>
  <r>
    <s v="6-44"/>
    <n v="-1198172"/>
    <s v="EGRESO"/>
    <s v="6-44-1198172EGRESO"/>
    <s v="6-44-1198172EGRESO46"/>
    <e v="#N/A"/>
    <s v="698-000006-44"/>
    <n v="698"/>
    <d v="2022-08-31T00:00:00"/>
    <n v="-1198172"/>
    <n v="7177"/>
    <s v=" PAGO A NOMIN CASTA EDA  GLORIA"/>
    <s v="CB 1370-1371"/>
    <n v="0"/>
    <e v="#N/A"/>
    <n v="0"/>
    <e v="#N/A"/>
    <n v="1198172"/>
    <s v="OK"/>
    <s v="ok"/>
    <n v="1"/>
    <n v="36"/>
    <s v=" PAGO A NOMIN CA"/>
  </r>
  <r>
    <s v="6-44"/>
    <n v="-1288157"/>
    <s v="EGRESO"/>
    <s v="6-44-1288157EGRESO"/>
    <s v="6-44-1288157EGRESO1"/>
    <e v="#N/A"/>
    <s v="698-000006-44"/>
    <n v="698"/>
    <d v="2022-08-31T00:00:00"/>
    <n v="-1288157"/>
    <n v="7177"/>
    <s v=" PAGO A NOMIN PRIETO CASTELLANO"/>
    <s v="CB 1370-1371"/>
    <n v="0"/>
    <e v="#N/A"/>
    <n v="0"/>
    <e v="#N/A"/>
    <n v="1288157"/>
    <s v="OK"/>
    <s v="ok"/>
    <n v="1"/>
    <n v="36"/>
    <s v=" PAGO A NOMIN PR"/>
  </r>
  <r>
    <s v="6-44"/>
    <n v="-1198484"/>
    <s v="EGRESO"/>
    <s v="6-44-1198484EGRESO"/>
    <s v="6-44-1198484EGRESO1"/>
    <e v="#N/A"/>
    <s v="698-000006-44"/>
    <n v="698"/>
    <d v="2022-08-31T00:00:00"/>
    <n v="-1198484"/>
    <n v="7177"/>
    <s v=" PAGO A NOMIN AYALA GONGORA GER"/>
    <s v="CB 1370-1371"/>
    <n v="0"/>
    <e v="#N/A"/>
    <n v="0"/>
    <e v="#N/A"/>
    <n v="1198484"/>
    <s v="OK"/>
    <s v="ok"/>
    <n v="1"/>
    <n v="36"/>
    <s v=" PAGO A NOMIN AY"/>
  </r>
  <r>
    <s v="6-44"/>
    <n v="-1037172"/>
    <s v="EGRESO"/>
    <s v="6-44-1037172EGRESO"/>
    <s v="6-44-1037172EGRESO14"/>
    <e v="#N/A"/>
    <s v="698-000006-44"/>
    <n v="698"/>
    <d v="2022-08-31T00:00:00"/>
    <n v="-1037172"/>
    <n v="7177"/>
    <s v=" PAGO A NOMIN ROZO CAPERA JOSE"/>
    <s v="CB 1370-1371"/>
    <n v="0"/>
    <e v="#N/A"/>
    <n v="0"/>
    <e v="#N/A"/>
    <n v="1037172"/>
    <s v="OK"/>
    <s v="ok"/>
    <n v="1"/>
    <n v="36"/>
    <s v=" PAGO A NOMIN RO"/>
  </r>
  <r>
    <s v="6-44"/>
    <n v="-1196106"/>
    <s v="EGRESO"/>
    <s v="6-44-1196106EGRESO"/>
    <s v="6-44-1196106EGRESO6"/>
    <e v="#N/A"/>
    <s v="698-000006-44"/>
    <n v="698"/>
    <d v="2022-08-31T00:00:00"/>
    <n v="-1196106"/>
    <n v="7177"/>
    <s v=" PAGO A NOMIN REALES MORA LUIS"/>
    <s v="CB 1370-1371"/>
    <n v="0"/>
    <e v="#N/A"/>
    <n v="0"/>
    <e v="#N/A"/>
    <n v="1196106"/>
    <s v="OK"/>
    <s v="ok"/>
    <n v="1"/>
    <n v="36"/>
    <s v=" PAGO A NOMIN RE"/>
  </r>
  <r>
    <s v="6-44"/>
    <n v="-1470372"/>
    <s v="EGRESO"/>
    <s v="6-44-1470372EGRESO"/>
    <s v="6-44-1470372EGRESO2"/>
    <e v="#N/A"/>
    <s v="698-000006-44"/>
    <n v="698"/>
    <d v="2022-08-31T00:00:00"/>
    <n v="-1470372"/>
    <n v="7177"/>
    <s v=" PAGO A NOMIN SANCHEZ PATI O JH"/>
    <s v="CB 1370-1371"/>
    <n v="0"/>
    <e v="#N/A"/>
    <n v="0"/>
    <e v="#N/A"/>
    <n v="1470372"/>
    <s v="OK"/>
    <s v="ok"/>
    <n v="1"/>
    <n v="36"/>
    <s v=" PAGO A NOMIN SA"/>
  </r>
  <r>
    <s v="6-44"/>
    <n v="-414869"/>
    <s v="EGRESO"/>
    <s v="6-44-414869EGRESO"/>
    <s v="6-44-414869EGRESO5"/>
    <e v="#N/A"/>
    <s v="698-000006-44"/>
    <n v="698"/>
    <d v="2022-08-31T00:00:00"/>
    <n v="-414869"/>
    <n v="7177"/>
    <s v=" PAGO A NOMIN ACEVEDO TORAL YOM"/>
    <s v="CB 1370-1371"/>
    <n v="0"/>
    <e v="#N/A"/>
    <n v="0"/>
    <e v="#N/A"/>
    <n v="414869"/>
    <s v="OK"/>
    <s v="ok"/>
    <n v="1"/>
    <n v="36"/>
    <s v=" PAGO A NOMIN AC"/>
  </r>
  <r>
    <s v="6-44"/>
    <n v="-1193489"/>
    <s v="EGRESO"/>
    <s v="6-44-1193489EGRESO"/>
    <s v="6-44-1193489EGRESO2"/>
    <e v="#N/A"/>
    <s v="698-000006-44"/>
    <n v="698"/>
    <d v="2022-08-31T00:00:00"/>
    <n v="-1193489"/>
    <n v="7177"/>
    <s v=" PAGO A NOMIN VENEGAS  MARIA YA"/>
    <s v="CB 1370-1371"/>
    <n v="0"/>
    <e v="#N/A"/>
    <n v="0"/>
    <e v="#N/A"/>
    <n v="1193489"/>
    <s v="OK"/>
    <s v="ok"/>
    <n v="1"/>
    <n v="36"/>
    <s v=" PAGO A NOMIN VE"/>
  </r>
  <r>
    <s v="6-44"/>
    <n v="-1144504"/>
    <s v="EGRESO"/>
    <s v="6-44-1144504EGRESO"/>
    <s v="6-44-1144504EGRESO38"/>
    <e v="#N/A"/>
    <s v="698-000006-44"/>
    <n v="698"/>
    <d v="2022-08-31T00:00:00"/>
    <n v="-1144504"/>
    <n v="7177"/>
    <s v=" PAGO A NOMIN AGUAS SORIA YICEL"/>
    <s v="CB 1370-1371"/>
    <n v="0"/>
    <e v="#N/A"/>
    <n v="0"/>
    <e v="#N/A"/>
    <n v="1144504"/>
    <s v="OK"/>
    <s v="ok"/>
    <n v="1"/>
    <n v="36"/>
    <s v=" PAGO A NOMIN AG"/>
  </r>
  <r>
    <s v="6-44"/>
    <n v="-1330670"/>
    <s v="EGRESO"/>
    <s v="6-44-1330670EGRESO"/>
    <s v="6-44-1330670EGRESO1"/>
    <e v="#N/A"/>
    <s v="698-000006-44"/>
    <n v="698"/>
    <d v="2022-08-31T00:00:00"/>
    <n v="-1330670"/>
    <n v="7177"/>
    <s v=" PAGO A NOMIN LOMBANA BARBOSA A"/>
    <s v="CB 1370-1371"/>
    <n v="0"/>
    <e v="#N/A"/>
    <n v="0"/>
    <e v="#N/A"/>
    <n v="1330670"/>
    <s v="OK"/>
    <s v="ok"/>
    <n v="1"/>
    <n v="36"/>
    <s v=" PAGO A NOMIN LO"/>
  </r>
  <r>
    <s v="6-44"/>
    <n v="-1187284"/>
    <s v="EGRESO"/>
    <s v="6-44-1187284EGRESO"/>
    <s v="6-44-1187284EGRESO2"/>
    <e v="#N/A"/>
    <s v="698-000006-44"/>
    <n v="698"/>
    <d v="2022-08-31T00:00:00"/>
    <n v="-1187284"/>
    <n v="7177"/>
    <s v=" PAGO A NOMIN BERMUDEZ ALFONSO"/>
    <s v="CB 1370-1371"/>
    <n v="0"/>
    <e v="#N/A"/>
    <n v="0"/>
    <e v="#N/A"/>
    <n v="1187284"/>
    <s v="OK"/>
    <s v="ok"/>
    <n v="1"/>
    <n v="36"/>
    <s v=" PAGO A NOMIN BE"/>
  </r>
  <r>
    <s v="6-44"/>
    <n v="-453202"/>
    <s v="EGRESO"/>
    <s v="6-44-453202EGRESO"/>
    <s v="6-44-453202EGRESO4"/>
    <e v="#N/A"/>
    <s v="698-000006-44"/>
    <n v="698"/>
    <d v="2022-08-31T00:00:00"/>
    <n v="-453202"/>
    <n v="7177"/>
    <s v=" PAGO A NOMIN OSPINA CHAUTA CAR"/>
    <s v="CB 1370-1371"/>
    <n v="0"/>
    <e v="#N/A"/>
    <n v="0"/>
    <e v="#N/A"/>
    <n v="453202"/>
    <s v="OK"/>
    <s v="ok"/>
    <n v="1"/>
    <n v="36"/>
    <s v=" PAGO A NOMIN OS"/>
  </r>
  <r>
    <s v="6-44"/>
    <n v="-1674247"/>
    <s v="EGRESO"/>
    <s v="6-44-1674247EGRESO"/>
    <s v="6-44-1674247EGRESO1"/>
    <e v="#N/A"/>
    <s v="698-000006-44"/>
    <n v="698"/>
    <d v="2022-08-31T00:00:00"/>
    <n v="-1674247"/>
    <n v="7177"/>
    <s v=" PAGO A NOMIN VALEGA PACHECO DI"/>
    <s v="CB 1370-1371"/>
    <n v="0"/>
    <e v="#N/A"/>
    <n v="0"/>
    <e v="#N/A"/>
    <n v="1674247"/>
    <s v="OK"/>
    <s v="ok"/>
    <n v="1"/>
    <n v="36"/>
    <s v=" PAGO A NOMIN VA"/>
  </r>
  <r>
    <s v="6-44"/>
    <n v="-2577096"/>
    <s v="EGRESO"/>
    <s v="6-44-2577096EGRESO"/>
    <s v="6-44-2577096EGRESO3"/>
    <e v="#N/A"/>
    <s v="698-000006-44"/>
    <n v="698"/>
    <d v="2022-08-31T00:00:00"/>
    <n v="-2577096"/>
    <n v="7177"/>
    <s v=" PAGO A NOMIN MU OZ CASTIBLANCO"/>
    <s v="CB 1370-1371"/>
    <n v="0"/>
    <e v="#N/A"/>
    <n v="0"/>
    <e v="#N/A"/>
    <n v="2577096"/>
    <s v="OK"/>
    <s v="ok"/>
    <n v="1"/>
    <n v="36"/>
    <s v=" PAGO A NOMIN MU"/>
  </r>
  <r>
    <s v="6-44"/>
    <n v="-1163599"/>
    <s v="EGRESO"/>
    <s v="6-44-1163599EGRESO"/>
    <s v="6-44-1163599EGRESO4"/>
    <e v="#N/A"/>
    <s v="698-000006-44"/>
    <n v="698"/>
    <d v="2022-08-31T00:00:00"/>
    <n v="-1163599"/>
    <n v="7177"/>
    <s v=" PAGO A NOMIN GUARNIZO RIVAS AN"/>
    <s v="CB 1370-1371"/>
    <n v="0"/>
    <e v="#N/A"/>
    <n v="0"/>
    <e v="#N/A"/>
    <n v="1163599"/>
    <s v="OK"/>
    <s v="ok"/>
    <n v="1"/>
    <n v="36"/>
    <s v=" PAGO A NOMIN GU"/>
  </r>
  <r>
    <s v="6-44"/>
    <n v="-965245"/>
    <s v="EGRESO"/>
    <s v="6-44-965245EGRESO"/>
    <s v="6-44-965245EGRESO1"/>
    <e v="#N/A"/>
    <s v="698-000006-44"/>
    <n v="698"/>
    <d v="2022-08-31T00:00:00"/>
    <n v="-965245"/>
    <n v="7177"/>
    <s v=" PAGO A NOMIN QUIROZ ESTRADA YO"/>
    <s v="CB 1370-1371"/>
    <n v="0"/>
    <e v="#N/A"/>
    <n v="0"/>
    <e v="#N/A"/>
    <n v="965245"/>
    <s v="OK"/>
    <s v="ok"/>
    <n v="1"/>
    <n v="36"/>
    <s v=" PAGO A NOMIN QU"/>
  </r>
  <r>
    <s v="6-44"/>
    <n v="-1144504"/>
    <s v="EGRESO"/>
    <s v="6-44-1144504EGRESO"/>
    <s v="6-44-1144504EGRESO39"/>
    <e v="#N/A"/>
    <s v="698-000006-44"/>
    <n v="698"/>
    <d v="2022-08-31T00:00:00"/>
    <n v="-1144504"/>
    <n v="7177"/>
    <s v=" PAGO A NOMIN MEDINA LEGRO JHON"/>
    <s v="CB 1370-1371"/>
    <n v="0"/>
    <e v="#N/A"/>
    <n v="0"/>
    <e v="#N/A"/>
    <n v="1144504"/>
    <s v="OK"/>
    <s v="ok"/>
    <n v="1"/>
    <n v="36"/>
    <s v=" PAGO A NOMIN ME"/>
  </r>
  <r>
    <s v="6-44"/>
    <n v="-3604805"/>
    <s v="EGRESO"/>
    <s v="6-44-3604805EGRESO"/>
    <s v="6-44-3604805EGRESO1"/>
    <e v="#N/A"/>
    <s v="698-000006-44"/>
    <n v="698"/>
    <d v="2022-08-31T00:00:00"/>
    <n v="-3604805"/>
    <n v="7177"/>
    <s v=" PAGO A NOMIN RUIZ VARGAS EDGAR"/>
    <s v="CB 1370-1371"/>
    <n v="0"/>
    <e v="#N/A"/>
    <n v="0"/>
    <e v="#N/A"/>
    <n v="3604805"/>
    <s v="OK"/>
    <s v="ok"/>
    <n v="1"/>
    <n v="36"/>
    <s v=" PAGO A NOMIN RU"/>
  </r>
  <r>
    <s v="6-44"/>
    <n v="-1198172"/>
    <s v="EGRESO"/>
    <s v="6-44-1198172EGRESO"/>
    <s v="6-44-1198172EGRESO47"/>
    <e v="#N/A"/>
    <s v="698-000006-44"/>
    <n v="698"/>
    <d v="2022-08-31T00:00:00"/>
    <n v="-1198172"/>
    <n v="7177"/>
    <s v=" PAGO A NOMIN PEREZ HERNANDEZ Y"/>
    <s v="CB 1370-1371"/>
    <n v="0"/>
    <e v="#N/A"/>
    <n v="0"/>
    <e v="#N/A"/>
    <n v="1198172"/>
    <s v="OK"/>
    <s v="ok"/>
    <n v="1"/>
    <n v="36"/>
    <s v=" PAGO A NOMIN PE"/>
  </r>
  <r>
    <s v="6-44"/>
    <n v="-1199514"/>
    <s v="EGRESO"/>
    <s v="6-44-1199514EGRESO"/>
    <s v="6-44-1199514EGRESO1"/>
    <e v="#N/A"/>
    <s v="698-000006-44"/>
    <n v="698"/>
    <d v="2022-08-31T00:00:00"/>
    <n v="-1199514"/>
    <n v="7177"/>
    <s v=" PAGO A NOMIN OSORIO MORA YENIT"/>
    <s v="CB 1370-1371"/>
    <n v="0"/>
    <e v="#N/A"/>
    <n v="0"/>
    <e v="#N/A"/>
    <n v="1199514"/>
    <s v="OK"/>
    <s v="ok"/>
    <n v="1"/>
    <n v="36"/>
    <s v=" PAGO A NOMIN OS"/>
  </r>
  <r>
    <s v="6-44"/>
    <n v="-2086560"/>
    <s v="EGRESO"/>
    <s v="6-44-2086560EGRESO"/>
    <s v="6-44-2086560EGRESO10"/>
    <e v="#N/A"/>
    <s v="698-000006-44"/>
    <n v="698"/>
    <d v="2022-08-31T00:00:00"/>
    <n v="-2086560"/>
    <n v="7177"/>
    <s v=" PAGO A NOMIN HERNANDEZ PRECIAD"/>
    <s v="CB 1370-1371"/>
    <n v="0"/>
    <e v="#N/A"/>
    <n v="0"/>
    <e v="#N/A"/>
    <n v="2086560"/>
    <s v="OK"/>
    <s v="ok"/>
    <n v="1"/>
    <n v="36"/>
    <s v=" PAGO A NOMIN HE"/>
  </r>
  <r>
    <s v="6-44"/>
    <n v="-3998480"/>
    <s v="EGRESO"/>
    <s v="6-44-3998480EGRESO"/>
    <s v="6-44-3998480EGRESO2"/>
    <e v="#N/A"/>
    <s v="698-000006-44"/>
    <n v="698"/>
    <d v="2022-08-31T00:00:00"/>
    <n v="-3998480"/>
    <n v="7177"/>
    <s v=" PAGO A NOMIN SHORT CAMPOS EDGA"/>
    <s v="CB 1370-1371"/>
    <n v="0"/>
    <e v="#N/A"/>
    <n v="0"/>
    <e v="#N/A"/>
    <n v="3998480"/>
    <s v="OK"/>
    <s v="ok"/>
    <n v="1"/>
    <n v="36"/>
    <s v=" PAGO A NOMIN SH"/>
  </r>
  <r>
    <s v="6-44"/>
    <n v="-1448297"/>
    <s v="EGRESO"/>
    <s v="6-44-1448297EGRESO"/>
    <s v="6-44-1448297EGRESO6"/>
    <e v="#N/A"/>
    <s v="698-000006-44"/>
    <n v="698"/>
    <d v="2022-08-31T00:00:00"/>
    <n v="-1448297"/>
    <n v="7177"/>
    <s v=" PAGO A NOMIN ESTRADA BENITEZ F"/>
    <s v="CB 1370-1371"/>
    <n v="0"/>
    <e v="#N/A"/>
    <n v="0"/>
    <e v="#N/A"/>
    <n v="1448297"/>
    <s v="OK"/>
    <s v="ok"/>
    <n v="1"/>
    <n v="36"/>
    <s v=" PAGO A NOMIN ES"/>
  </r>
  <r>
    <s v="6-44"/>
    <n v="-1603355"/>
    <s v="EGRESO"/>
    <s v="6-44-1603355EGRESO"/>
    <s v="6-44-1603355EGRESO7"/>
    <e v="#N/A"/>
    <s v="698-000006-44"/>
    <n v="698"/>
    <d v="2022-08-31T00:00:00"/>
    <n v="-1603355"/>
    <n v="7177"/>
    <s v=" PAGO A NOMIN MANCERA VILORIA J"/>
    <s v="CB 1370-1371"/>
    <n v="0"/>
    <e v="#N/A"/>
    <n v="0"/>
    <e v="#N/A"/>
    <n v="1603355"/>
    <s v="OK"/>
    <s v="ok"/>
    <n v="1"/>
    <n v="36"/>
    <s v=" PAGO A NOMIN MA"/>
  </r>
  <r>
    <s v="6-44"/>
    <n v="-1805555"/>
    <s v="EGRESO"/>
    <s v="6-44-1805555EGRESO"/>
    <s v="6-44-1805555EGRESO1"/>
    <e v="#N/A"/>
    <s v="698-000006-44"/>
    <n v="698"/>
    <d v="2022-08-31T00:00:00"/>
    <n v="-1805555"/>
    <n v="7177"/>
    <s v=" PAGO A NOMIN CARO CUERVO VICTO"/>
    <s v="CB 1370-1371"/>
    <n v="0"/>
    <e v="#N/A"/>
    <n v="0"/>
    <e v="#N/A"/>
    <n v="1805555"/>
    <s v="OK"/>
    <s v="ok"/>
    <n v="1"/>
    <n v="36"/>
    <s v=" PAGO A NOMIN CA"/>
  </r>
  <r>
    <s v="6-44"/>
    <n v="-2086560"/>
    <s v="EGRESO"/>
    <s v="6-44-2086560EGRESO"/>
    <s v="6-44-2086560EGRESO11"/>
    <e v="#N/A"/>
    <s v="698-000006-44"/>
    <n v="698"/>
    <d v="2022-08-31T00:00:00"/>
    <n v="-2086560"/>
    <n v="7177"/>
    <s v=" PAGO A NOMIN CARO PULIDO JESUS"/>
    <s v="CB 1370-1371"/>
    <n v="0"/>
    <e v="#N/A"/>
    <n v="0"/>
    <e v="#N/A"/>
    <n v="2086560"/>
    <s v="OK"/>
    <s v="ok"/>
    <n v="1"/>
    <n v="36"/>
    <s v=" PAGO A NOMIN CA"/>
  </r>
  <r>
    <s v="6-44"/>
    <n v="-1198172"/>
    <s v="EGRESO"/>
    <s v="6-44-1198172EGRESO"/>
    <s v="6-44-1198172EGRESO48"/>
    <e v="#N/A"/>
    <s v="698-000006-44"/>
    <n v="698"/>
    <d v="2022-08-31T00:00:00"/>
    <n v="-1198172"/>
    <n v="7177"/>
    <s v=" PAGO A NOMIN BETANCOURT ESCOBA"/>
    <s v="CB 1370-1371"/>
    <n v="0"/>
    <e v="#N/A"/>
    <n v="0"/>
    <e v="#N/A"/>
    <n v="1198172"/>
    <s v="OK"/>
    <s v="ok"/>
    <n v="1"/>
    <n v="36"/>
    <s v=" PAGO A NOMIN BE"/>
  </r>
  <r>
    <s v="6-44"/>
    <n v="-1518065"/>
    <s v="EGRESO"/>
    <s v="6-44-1518065EGRESO"/>
    <s v="6-44-1518065EGRESO1"/>
    <e v="#N/A"/>
    <s v="698-000006-44"/>
    <n v="698"/>
    <d v="2022-08-31T00:00:00"/>
    <n v="-1518065"/>
    <n v="7177"/>
    <s v=" PAGO A NOMIN MORENO RUIZ JAVIE"/>
    <s v="CB 1370-1371"/>
    <n v="0"/>
    <e v="#N/A"/>
    <n v="0"/>
    <e v="#N/A"/>
    <n v="1518065"/>
    <s v="OK"/>
    <s v="ok"/>
    <n v="1"/>
    <n v="36"/>
    <s v=" PAGO A NOMIN MO"/>
  </r>
  <r>
    <s v="6-44"/>
    <n v="-1818793"/>
    <s v="EGRESO"/>
    <s v="6-44-1818793EGRESO"/>
    <s v="6-44-1818793EGRESO2"/>
    <e v="#N/A"/>
    <s v="698-000006-44"/>
    <n v="698"/>
    <d v="2022-08-31T00:00:00"/>
    <n v="-1818793"/>
    <n v="7177"/>
    <s v=" PAGO A NOMIN SEGURA FONSECA AN"/>
    <s v="CB 1370-1371"/>
    <n v="0"/>
    <e v="#N/A"/>
    <n v="0"/>
    <e v="#N/A"/>
    <n v="1818793"/>
    <s v="OK"/>
    <s v="ok"/>
    <n v="1"/>
    <n v="36"/>
    <s v=" PAGO A NOMIN SE"/>
  </r>
  <r>
    <s v="6-44"/>
    <n v="-966806"/>
    <s v="EGRESO"/>
    <s v="6-44-966806EGRESO"/>
    <s v="6-44-966806EGRESO2"/>
    <e v="#N/A"/>
    <s v="698-000006-44"/>
    <n v="698"/>
    <d v="2022-08-31T00:00:00"/>
    <n v="-966806"/>
    <n v="7177"/>
    <s v=" PAGO A NOMIN LINARES  YOHN ALE"/>
    <s v="CB 1370-1371"/>
    <n v="0"/>
    <e v="#N/A"/>
    <n v="0"/>
    <e v="#N/A"/>
    <n v="966806"/>
    <s v="OK"/>
    <s v="ok"/>
    <n v="1"/>
    <n v="36"/>
    <s v=" PAGO A NOMIN LI"/>
  </r>
  <r>
    <s v="6-44"/>
    <n v="-2628440"/>
    <s v="EGRESO"/>
    <s v="6-44-2628440EGRESO"/>
    <s v="6-44-2628440EGRESO3"/>
    <e v="#N/A"/>
    <s v="698-000006-44"/>
    <n v="698"/>
    <d v="2022-08-31T00:00:00"/>
    <n v="-2628440"/>
    <n v="7177"/>
    <s v=" PAGO A NOMIN RODRIGUEZ RUIZ JA"/>
    <s v="CB 1370-1371"/>
    <n v="0"/>
    <e v="#N/A"/>
    <n v="0"/>
    <e v="#N/A"/>
    <n v="2628440"/>
    <s v="OK"/>
    <s v="ok"/>
    <n v="1"/>
    <n v="36"/>
    <s v=" PAGO A NOMIN RO"/>
  </r>
  <r>
    <s v="6-44"/>
    <n v="-1723653"/>
    <s v="EGRESO"/>
    <s v="6-44-1723653EGRESO"/>
    <s v="6-44-1723653EGRESO2"/>
    <e v="#N/A"/>
    <s v="698-000006-44"/>
    <n v="698"/>
    <d v="2022-08-31T00:00:00"/>
    <n v="-1723653"/>
    <n v="7177"/>
    <s v=" PAGO A NOMIN JIMENEZ MARTINEZ"/>
    <s v="CB 1370-1371"/>
    <n v="0"/>
    <e v="#N/A"/>
    <n v="0"/>
    <e v="#N/A"/>
    <n v="1723653"/>
    <s v="OK"/>
    <s v="ok"/>
    <n v="1"/>
    <n v="36"/>
    <s v=" PAGO A NOMIN JI"/>
  </r>
  <r>
    <s v="6-44"/>
    <n v="-1148322"/>
    <s v="EGRESO"/>
    <s v="6-44-1148322EGRESO"/>
    <s v="6-44-1148322EGRESO1"/>
    <e v="#N/A"/>
    <s v="698-000006-44"/>
    <n v="698"/>
    <d v="2022-08-31T00:00:00"/>
    <n v="-1148322"/>
    <n v="7177"/>
    <s v=" PAGO A NOMIN PAEZ HERNANDEZ ED"/>
    <s v="CB 1370-1371"/>
    <n v="0"/>
    <e v="#N/A"/>
    <n v="0"/>
    <e v="#N/A"/>
    <n v="1148322"/>
    <s v="OK"/>
    <s v="ok"/>
    <n v="1"/>
    <n v="36"/>
    <s v=" PAGO A NOMIN PA"/>
  </r>
  <r>
    <s v="6-44"/>
    <n v="-1784212"/>
    <s v="EGRESO"/>
    <s v="6-44-1784212EGRESO"/>
    <s v="6-44-1784212EGRESO1"/>
    <e v="#N/A"/>
    <s v="698-000006-44"/>
    <n v="698"/>
    <d v="2022-08-31T00:00:00"/>
    <n v="-1784212"/>
    <n v="7177"/>
    <s v=" PAGO A NOMIN PE A ROMERO NELFI"/>
    <s v="CB 1370-1371"/>
    <n v="0"/>
    <e v="#N/A"/>
    <n v="0"/>
    <e v="#N/A"/>
    <n v="1784212"/>
    <s v="OK"/>
    <s v="ok"/>
    <n v="1"/>
    <n v="36"/>
    <s v=" PAGO A NOMIN PE"/>
  </r>
  <r>
    <s v="6-44"/>
    <n v="-1055747"/>
    <s v="EGRESO"/>
    <s v="6-44-1055747EGRESO"/>
    <s v="6-44-1055747EGRESO1"/>
    <e v="#N/A"/>
    <s v="698-000006-44"/>
    <n v="698"/>
    <d v="2022-08-31T00:00:00"/>
    <n v="-1055747"/>
    <n v="7177"/>
    <s v=" PAGO A NOMIN CARDENAS LEAL BEA"/>
    <s v="CB 1370-1371"/>
    <n v="0"/>
    <e v="#N/A"/>
    <n v="0"/>
    <e v="#N/A"/>
    <n v="1055747"/>
    <s v="OK"/>
    <s v="ok"/>
    <n v="1"/>
    <n v="36"/>
    <s v=" PAGO A NOMIN CA"/>
  </r>
  <r>
    <s v="6-44"/>
    <n v="-1401340"/>
    <s v="EGRESO"/>
    <s v="6-44-1401340EGRESO"/>
    <s v="6-44-1401340EGRESO2"/>
    <e v="#N/A"/>
    <s v="698-000006-44"/>
    <n v="698"/>
    <d v="2022-08-31T00:00:00"/>
    <n v="-1401340"/>
    <n v="7177"/>
    <s v=" PAGO A NOMIN GORDILLO DIAZ TEW"/>
    <s v="CB 1370-1371"/>
    <n v="0"/>
    <e v="#N/A"/>
    <n v="0"/>
    <e v="#N/A"/>
    <n v="1401340"/>
    <s v="OK"/>
    <s v="ok"/>
    <n v="1"/>
    <n v="36"/>
    <s v=" PAGO A NOMIN GO"/>
  </r>
  <r>
    <s v="6-44"/>
    <n v="-2470686"/>
    <s v="EGRESO"/>
    <s v="6-44-2470686EGRESO"/>
    <s v="6-44-2470686EGRESO1"/>
    <e v="#N/A"/>
    <s v="698-000006-44"/>
    <n v="698"/>
    <d v="2022-08-31T00:00:00"/>
    <n v="-2470686"/>
    <n v="7177"/>
    <s v=" PAGO A NOMIN MESA CAMPOS EDWIN"/>
    <s v="CB 1370-1371"/>
    <n v="0"/>
    <e v="#N/A"/>
    <n v="0"/>
    <e v="#N/A"/>
    <n v="2470686"/>
    <s v="OK"/>
    <s v="ok"/>
    <n v="1"/>
    <n v="36"/>
    <s v=" PAGO A NOMIN ME"/>
  </r>
  <r>
    <s v="6-44"/>
    <n v="-1318503"/>
    <s v="EGRESO"/>
    <s v="6-44-1318503EGRESO"/>
    <s v="6-44-1318503EGRESO1"/>
    <e v="#N/A"/>
    <s v="698-000006-44"/>
    <n v="698"/>
    <d v="2022-08-31T00:00:00"/>
    <n v="-1318503"/>
    <n v="7177"/>
    <s v=" PAGO A NOMIN MEJIA VILLARREAL"/>
    <s v="CB 1370-1371"/>
    <n v="0"/>
    <e v="#N/A"/>
    <n v="0"/>
    <e v="#N/A"/>
    <n v="1318503"/>
    <s v="OK"/>
    <s v="ok"/>
    <n v="1"/>
    <n v="36"/>
    <s v=" PAGO A NOMIN ME"/>
  </r>
  <r>
    <s v="6-44"/>
    <n v="-1547741"/>
    <s v="EGRESO"/>
    <s v="6-44-1547741EGRESO"/>
    <s v="6-44-1547741EGRESO1"/>
    <e v="#N/A"/>
    <s v="698-000006-44"/>
    <n v="698"/>
    <d v="2022-08-31T00:00:00"/>
    <n v="-1547741"/>
    <n v="7177"/>
    <s v=" PAGO A NOMIN BONILLA VIDAL ROD"/>
    <s v="CB 1370-1371"/>
    <n v="0"/>
    <e v="#N/A"/>
    <n v="0"/>
    <e v="#N/A"/>
    <n v="1547741"/>
    <s v="OK"/>
    <s v="ok"/>
    <n v="1"/>
    <n v="36"/>
    <s v=" PAGO A NOMIN BO"/>
  </r>
  <r>
    <s v="6-44"/>
    <n v="-1094311"/>
    <s v="EGRESO"/>
    <s v="6-44-1094311EGRESO"/>
    <s v="6-44-1094311EGRESO1"/>
    <e v="#N/A"/>
    <s v="698-000006-44"/>
    <n v="698"/>
    <d v="2022-08-31T00:00:00"/>
    <n v="-1094311"/>
    <n v="7177"/>
    <s v=" PAGO A NOMIN GODOY MELGAREJO M"/>
    <s v="CB 1370-1371"/>
    <n v="0"/>
    <e v="#N/A"/>
    <n v="0"/>
    <e v="#N/A"/>
    <n v="1094311"/>
    <s v="OK"/>
    <s v="ok"/>
    <n v="1"/>
    <n v="36"/>
    <s v=" PAGO A NOMIN GO"/>
  </r>
  <r>
    <s v="6-44"/>
    <n v="-1037172"/>
    <s v="EGRESO"/>
    <s v="6-44-1037172EGRESO"/>
    <s v="6-44-1037172EGRESO15"/>
    <e v="#N/A"/>
    <s v="698-000006-44"/>
    <n v="698"/>
    <d v="2022-08-31T00:00:00"/>
    <n v="-1037172"/>
    <n v="7177"/>
    <s v=" PAGO A NOMIN NAVAS MIRANDA OSC"/>
    <s v="CB 1370-1371"/>
    <n v="0"/>
    <e v="#N/A"/>
    <n v="0"/>
    <e v="#N/A"/>
    <n v="1037172"/>
    <s v="OK"/>
    <s v="ok"/>
    <n v="1"/>
    <n v="36"/>
    <s v=" PAGO A NOMIN NA"/>
  </r>
  <r>
    <s v="6-44"/>
    <n v="-2273259"/>
    <s v="EGRESO"/>
    <s v="6-44-2273259EGRESO"/>
    <s v="6-44-2273259EGRESO1"/>
    <e v="#N/A"/>
    <s v="698-000006-44"/>
    <n v="698"/>
    <d v="2022-08-31T00:00:00"/>
    <n v="-2273259"/>
    <n v="7177"/>
    <s v=" PAGO A NOMIN RAMOS  VICTOR HUG"/>
    <s v="CB 1370-1371"/>
    <n v="0"/>
    <e v="#N/A"/>
    <n v="0"/>
    <e v="#N/A"/>
    <n v="2273259"/>
    <s v="OK"/>
    <s v="ok"/>
    <n v="1"/>
    <n v="36"/>
    <s v=" PAGO A NOMIN RA"/>
  </r>
  <r>
    <s v="6-44"/>
    <n v="-1898115"/>
    <s v="EGRESO"/>
    <s v="6-44-1898115EGRESO"/>
    <s v="6-44-1898115EGRESO10"/>
    <e v="#N/A"/>
    <s v="698-000006-44"/>
    <n v="698"/>
    <d v="2022-08-31T00:00:00"/>
    <n v="-1898115"/>
    <n v="7177"/>
    <s v=" PAGO A NOMIN CASTA EDA BALLEST"/>
    <s v="CB 1370-1371"/>
    <n v="0"/>
    <e v="#N/A"/>
    <n v="0"/>
    <e v="#N/A"/>
    <n v="1898115"/>
    <s v="OK"/>
    <s v="ok"/>
    <n v="1"/>
    <n v="36"/>
    <s v=" PAGO A NOMIN CA"/>
  </r>
  <r>
    <s v="6-44"/>
    <n v="-1235864"/>
    <s v="EGRESO"/>
    <s v="6-44-1235864EGRESO"/>
    <s v="6-44-1235864EGRESO1"/>
    <e v="#N/A"/>
    <s v="698-000006-44"/>
    <n v="698"/>
    <d v="2022-08-31T00:00:00"/>
    <n v="-1235864"/>
    <n v="7177"/>
    <s v=" PAGO A NOMIN HUERTAS  LADY JOH"/>
    <s v="CB 1370-1371"/>
    <n v="0"/>
    <e v="#N/A"/>
    <n v="0"/>
    <e v="#N/A"/>
    <n v="1235864"/>
    <s v="OK"/>
    <s v="ok"/>
    <n v="1"/>
    <n v="36"/>
    <s v=" PAGO A NOMIN HU"/>
  </r>
  <r>
    <s v="6-44"/>
    <n v="-1144504"/>
    <s v="EGRESO"/>
    <s v="6-44-1144504EGRESO"/>
    <s v="6-44-1144504EGRESO40"/>
    <e v="#N/A"/>
    <s v="698-000006-44"/>
    <n v="698"/>
    <d v="2022-08-31T00:00:00"/>
    <n v="-1144504"/>
    <n v="7177"/>
    <s v=" PAGO A NOMIN CARDENAS AVILA ED"/>
    <s v="CB 1370-1371"/>
    <n v="0"/>
    <e v="#N/A"/>
    <n v="0"/>
    <e v="#N/A"/>
    <n v="1144504"/>
    <s v="OK"/>
    <s v="ok"/>
    <n v="1"/>
    <n v="36"/>
    <s v=" PAGO A NOMIN CA"/>
  </r>
  <r>
    <s v="6-44"/>
    <n v="-1434837"/>
    <s v="EGRESO"/>
    <s v="6-44-1434837EGRESO"/>
    <s v="6-44-1434837EGRESO1"/>
    <e v="#N/A"/>
    <s v="698-000006-44"/>
    <n v="698"/>
    <d v="2022-08-31T00:00:00"/>
    <n v="-1434837"/>
    <n v="7177"/>
    <s v=" PAGO A NOMIN CORTES  JORGE"/>
    <s v="CB 1370-1371"/>
    <n v="0"/>
    <e v="#N/A"/>
    <n v="0"/>
    <e v="#N/A"/>
    <n v="1434837"/>
    <s v="OK"/>
    <s v="ok"/>
    <n v="1"/>
    <n v="36"/>
    <s v=" PAGO A NOMIN CO"/>
  </r>
  <r>
    <s v="6-44"/>
    <n v="-1144504"/>
    <s v="EGRESO"/>
    <s v="6-44-1144504EGRESO"/>
    <s v="6-44-1144504EGRESO41"/>
    <e v="#N/A"/>
    <s v="698-000006-44"/>
    <n v="698"/>
    <d v="2022-08-31T00:00:00"/>
    <n v="-1144504"/>
    <n v="7177"/>
    <s v=" PAGO A NOMIN PUERTO MONTEJO ER"/>
    <s v="CB 1370-1371"/>
    <n v="0"/>
    <e v="#N/A"/>
    <n v="0"/>
    <e v="#N/A"/>
    <n v="1144504"/>
    <s v="OK"/>
    <s v="ok"/>
    <n v="1"/>
    <n v="36"/>
    <s v=" PAGO A NOMIN PU"/>
  </r>
  <r>
    <s v="6-44"/>
    <n v="-1198172"/>
    <s v="EGRESO"/>
    <s v="6-44-1198172EGRESO"/>
    <s v="6-44-1198172EGRESO49"/>
    <e v="#N/A"/>
    <s v="698-000006-44"/>
    <n v="698"/>
    <d v="2022-08-31T00:00:00"/>
    <n v="-1198172"/>
    <n v="7177"/>
    <s v=" PAGO A NOMIN ATENCIA BALDOVINO"/>
    <s v="CB 1370-1371"/>
    <n v="0"/>
    <e v="#N/A"/>
    <n v="0"/>
    <e v="#N/A"/>
    <n v="1198172"/>
    <s v="OK"/>
    <s v="ok"/>
    <n v="1"/>
    <n v="36"/>
    <s v=" PAGO A NOMIN AT"/>
  </r>
  <r>
    <s v="6-44"/>
    <n v="-1368372"/>
    <s v="EGRESO"/>
    <s v="6-44-1368372EGRESO"/>
    <s v="6-44-1368372EGRESO4"/>
    <e v="#N/A"/>
    <s v="698-000006-44"/>
    <n v="698"/>
    <d v="2022-08-31T00:00:00"/>
    <n v="-1368372"/>
    <n v="7177"/>
    <s v=" PAGO A NOMIN HERNANDEZ MURILLO"/>
    <s v="CB 1370-1371"/>
    <n v="0"/>
    <e v="#N/A"/>
    <n v="0"/>
    <e v="#N/A"/>
    <n v="1368372"/>
    <s v="OK"/>
    <s v="ok"/>
    <n v="1"/>
    <n v="36"/>
    <s v=" PAGO A NOMIN HE"/>
  </r>
  <r>
    <s v="6-44"/>
    <n v="-954397"/>
    <s v="EGRESO"/>
    <s v="6-44-954397EGRESO"/>
    <s v="6-44-954397EGRESO1"/>
    <e v="#N/A"/>
    <s v="698-000006-44"/>
    <n v="698"/>
    <d v="2022-08-31T00:00:00"/>
    <n v="-954397"/>
    <n v="7177"/>
    <s v=" PAGO A NOMIN ARCILA OSPINA MAR"/>
    <s v="CB 1370-1371"/>
    <n v="0"/>
    <e v="#N/A"/>
    <n v="0"/>
    <e v="#N/A"/>
    <n v="954397"/>
    <s v="OK"/>
    <s v="ok"/>
    <n v="1"/>
    <n v="36"/>
    <s v=" PAGO A NOMIN AR"/>
  </r>
  <r>
    <s v="6-44"/>
    <n v="-1672549"/>
    <s v="EGRESO"/>
    <s v="6-44-1672549EGRESO"/>
    <s v="6-44-1672549EGRESO1"/>
    <e v="#N/A"/>
    <s v="698-000006-44"/>
    <n v="698"/>
    <d v="2022-08-31T00:00:00"/>
    <n v="-1672549"/>
    <n v="7177"/>
    <s v=" PAGO A NOMIN GONZALEZ GONZALEZ"/>
    <s v="CB 1370-1371"/>
    <n v="0"/>
    <e v="#N/A"/>
    <n v="0"/>
    <e v="#N/A"/>
    <n v="1672549"/>
    <s v="OK"/>
    <s v="ok"/>
    <n v="1"/>
    <n v="36"/>
    <s v=" PAGO A NOMIN GO"/>
  </r>
  <r>
    <s v="6-44"/>
    <n v="-1721587"/>
    <s v="EGRESO"/>
    <s v="6-44-1721587EGRESO"/>
    <s v="6-44-1721587EGRESO1"/>
    <e v="#N/A"/>
    <s v="698-000006-44"/>
    <n v="698"/>
    <d v="2022-08-31T00:00:00"/>
    <n v="-1721587"/>
    <n v="7177"/>
    <s v=" PAGO A NOMIN CHALA DUARTE JOSE"/>
    <s v="CB 1370-1371"/>
    <n v="0"/>
    <e v="#N/A"/>
    <n v="0"/>
    <e v="#N/A"/>
    <n v="1721587"/>
    <s v="OK"/>
    <s v="ok"/>
    <n v="1"/>
    <n v="36"/>
    <s v=" PAGO A NOMIN CH"/>
  </r>
  <r>
    <s v="6-44"/>
    <n v="-1198172"/>
    <s v="EGRESO"/>
    <s v="6-44-1198172EGRESO"/>
    <s v="6-44-1198172EGRESO50"/>
    <e v="#N/A"/>
    <s v="698-000006-44"/>
    <n v="698"/>
    <d v="2022-08-31T00:00:00"/>
    <n v="-1198172"/>
    <n v="7177"/>
    <s v=" PAGO A NOMIN ESTUPI AN LASSO J"/>
    <s v="CB 1370-1371"/>
    <n v="0"/>
    <e v="#N/A"/>
    <n v="0"/>
    <e v="#N/A"/>
    <n v="1198172"/>
    <s v="OK"/>
    <s v="ok"/>
    <n v="1"/>
    <n v="36"/>
    <s v=" PAGO A NOMIN ES"/>
  </r>
  <r>
    <s v="6-44"/>
    <n v="-1233055"/>
    <s v="EGRESO"/>
    <s v="6-44-1233055EGRESO"/>
    <s v="6-44-1233055EGRESO11"/>
    <e v="#N/A"/>
    <s v="698-000006-44"/>
    <n v="698"/>
    <d v="2022-08-31T00:00:00"/>
    <n v="-1233055"/>
    <n v="7177"/>
    <s v=" PAGO A NOMIN CASTIBLANCO  JHON"/>
    <s v="CB 1370-1371"/>
    <n v="0"/>
    <e v="#N/A"/>
    <n v="0"/>
    <e v="#N/A"/>
    <n v="1233055"/>
    <s v="OK"/>
    <s v="ok"/>
    <n v="1"/>
    <n v="36"/>
    <s v=" PAGO A NOMIN CA"/>
  </r>
  <r>
    <s v="6-44"/>
    <n v="-1166588"/>
    <s v="EGRESO"/>
    <s v="6-44-1166588EGRESO"/>
    <s v="6-44-1166588EGRESO1"/>
    <e v="#N/A"/>
    <s v="698-000006-44"/>
    <n v="698"/>
    <d v="2022-08-31T00:00:00"/>
    <n v="-1166588"/>
    <n v="7177"/>
    <s v=" PAGO A NOMIN LOPEZ AGUILAR JHO"/>
    <s v="CB 1370-1371"/>
    <n v="0"/>
    <e v="#N/A"/>
    <n v="0"/>
    <e v="#N/A"/>
    <n v="1166588"/>
    <s v="OK"/>
    <s v="ok"/>
    <n v="1"/>
    <n v="36"/>
    <s v=" PAGO A NOMIN LO"/>
  </r>
  <r>
    <s v="6-44"/>
    <n v="-1109933"/>
    <s v="EGRESO"/>
    <s v="6-44-1109933EGRESO"/>
    <s v="6-44-1109933EGRESO6"/>
    <e v="#N/A"/>
    <s v="698-000006-44"/>
    <n v="698"/>
    <d v="2022-08-31T00:00:00"/>
    <n v="-1109933"/>
    <n v="7177"/>
    <s v=" PAGO A NOMIN VIRGUEZ PORRAS DE"/>
    <s v="CB 1370-1371"/>
    <n v="0"/>
    <e v="#N/A"/>
    <n v="0"/>
    <e v="#N/A"/>
    <n v="1109933"/>
    <s v="OK"/>
    <s v="ok"/>
    <n v="1"/>
    <n v="36"/>
    <s v=" PAGO A NOMIN VI"/>
  </r>
  <r>
    <s v="6-44"/>
    <n v="-1161533"/>
    <s v="EGRESO"/>
    <s v="6-44-1161533EGRESO"/>
    <s v="6-44-1161533EGRESO1"/>
    <e v="#N/A"/>
    <s v="698-000006-44"/>
    <n v="698"/>
    <d v="2022-08-31T00:00:00"/>
    <n v="-1161533"/>
    <n v="7177"/>
    <s v=" PAGO A NOMIN UMBARILA SOGAMOSO"/>
    <s v="CB 1370-1371"/>
    <n v="0"/>
    <e v="#N/A"/>
    <n v="0"/>
    <e v="#N/A"/>
    <n v="1161533"/>
    <s v="OK"/>
    <s v="ok"/>
    <n v="1"/>
    <n v="36"/>
    <s v=" PAGO A NOMIN UM"/>
  </r>
  <r>
    <s v="6-44"/>
    <n v="-2116000"/>
    <s v="EGRESO"/>
    <s v="6-44-2116000EGRESO"/>
    <s v="6-44-2116000EGRESO1"/>
    <e v="#N/A"/>
    <s v="698-000006-44"/>
    <n v="698"/>
    <d v="2022-08-31T00:00:00"/>
    <n v="-2116000"/>
    <n v="7177"/>
    <s v=" PAGO A NOMIN GAMA AVENDA O EDG"/>
    <s v="CB 1370-1371"/>
    <n v="0"/>
    <e v="#N/A"/>
    <n v="0"/>
    <e v="#N/A"/>
    <n v="2116000"/>
    <s v="OK"/>
    <s v="ok"/>
    <n v="1"/>
    <n v="36"/>
    <s v=" PAGO A NOMIN GA"/>
  </r>
  <r>
    <s v="6-44"/>
    <n v="-2472742"/>
    <s v="EGRESO"/>
    <s v="6-44-2472742EGRESO"/>
    <s v="6-44-2472742EGRESO1"/>
    <e v="#N/A"/>
    <s v="698-000006-44"/>
    <n v="698"/>
    <d v="2022-08-31T00:00:00"/>
    <n v="-2472742"/>
    <n v="7177"/>
    <s v=" PAGO A NOMIN REY CA ON ARMANDO"/>
    <s v="CB 1370-1371"/>
    <n v="0"/>
    <e v="#N/A"/>
    <n v="0"/>
    <e v="#N/A"/>
    <n v="2472742"/>
    <s v="OK"/>
    <s v="ok"/>
    <n v="1"/>
    <n v="36"/>
    <s v=" PAGO A NOMIN RE"/>
  </r>
  <r>
    <s v="6-44"/>
    <n v="-1195784"/>
    <s v="EGRESO"/>
    <s v="6-44-1195784EGRESO"/>
    <s v="6-44-1195784EGRESO1"/>
    <e v="#N/A"/>
    <s v="698-000006-44"/>
    <n v="698"/>
    <d v="2022-08-31T00:00:00"/>
    <n v="-1195784"/>
    <n v="7177"/>
    <s v=" PAGO A NOMIN RANGEL CASTRO CAR"/>
    <s v="CB 1370-1371"/>
    <n v="0"/>
    <e v="#N/A"/>
    <n v="0"/>
    <e v="#N/A"/>
    <n v="1195784"/>
    <s v="OK"/>
    <s v="ok"/>
    <n v="1"/>
    <n v="36"/>
    <s v=" PAGO A NOMIN RA"/>
  </r>
  <r>
    <s v="6-44"/>
    <n v="-1078442"/>
    <s v="EGRESO"/>
    <s v="6-44-1078442EGRESO"/>
    <s v="6-44-1078442EGRESO1"/>
    <e v="#N/A"/>
    <s v="698-000006-44"/>
    <n v="698"/>
    <d v="2022-08-31T00:00:00"/>
    <n v="-1078442"/>
    <n v="7177"/>
    <s v=" PAGO A NOMIN BARRERA AMAYA LUI"/>
    <s v="CB 1370-1371"/>
    <n v="0"/>
    <e v="#N/A"/>
    <n v="0"/>
    <e v="#N/A"/>
    <n v="1078442"/>
    <s v="OK"/>
    <s v="ok"/>
    <n v="1"/>
    <n v="36"/>
    <s v=" PAGO A NOMIN BA"/>
  </r>
  <r>
    <s v="6-44"/>
    <n v="-1159674"/>
    <s v="EGRESO"/>
    <s v="6-44-1159674EGRESO"/>
    <s v="6-44-1159674EGRESO1"/>
    <e v="#N/A"/>
    <s v="698-000006-44"/>
    <n v="698"/>
    <d v="2022-08-31T00:00:00"/>
    <n v="-1159674"/>
    <n v="7177"/>
    <s v=" PAGO A NOMIN VALDERRAMA BOLA O"/>
    <s v="CB 1370-1371"/>
    <n v="0"/>
    <e v="#N/A"/>
    <n v="0"/>
    <e v="#N/A"/>
    <n v="1159674"/>
    <s v="OK"/>
    <s v="ok"/>
    <n v="1"/>
    <n v="36"/>
    <s v=" PAGO A NOMIN VA"/>
  </r>
  <r>
    <s v="6-44"/>
    <n v="-1185522"/>
    <s v="EGRESO"/>
    <s v="6-44-1185522EGRESO"/>
    <s v="6-44-1185522EGRESO1"/>
    <e v="#N/A"/>
    <s v="698-000006-44"/>
    <n v="698"/>
    <d v="2022-08-31T00:00:00"/>
    <n v="-1185522"/>
    <n v="7177"/>
    <s v=" PAGO A NOMIN PACHON CAMARGO MO"/>
    <s v="CB 1370-1371"/>
    <n v="0"/>
    <e v="#N/A"/>
    <n v="0"/>
    <e v="#N/A"/>
    <n v="1185522"/>
    <s v="OK"/>
    <s v="ok"/>
    <n v="1"/>
    <n v="36"/>
    <s v=" PAGO A NOMIN PA"/>
  </r>
  <r>
    <s v="6-44"/>
    <n v="-1198172"/>
    <s v="EGRESO"/>
    <s v="6-44-1198172EGRESO"/>
    <s v="6-44-1198172EGRESO51"/>
    <e v="#N/A"/>
    <s v="698-000006-44"/>
    <n v="698"/>
    <d v="2022-08-31T00:00:00"/>
    <n v="-1198172"/>
    <n v="7177"/>
    <s v=" PAGO A NOMIN MARTINEZ GONZALEZ"/>
    <s v="CB 1370-1371"/>
    <n v="0"/>
    <e v="#N/A"/>
    <n v="0"/>
    <e v="#N/A"/>
    <n v="1198172"/>
    <s v="OK"/>
    <s v="ok"/>
    <n v="1"/>
    <n v="36"/>
    <s v=" PAGO A NOMIN MA"/>
  </r>
  <r>
    <s v="6-44"/>
    <n v="-1207894"/>
    <s v="EGRESO"/>
    <s v="6-44-1207894EGRESO"/>
    <s v="6-44-1207894EGRESO1"/>
    <e v="#N/A"/>
    <s v="698-000006-44"/>
    <n v="698"/>
    <d v="2022-08-31T00:00:00"/>
    <n v="-1207894"/>
    <n v="7177"/>
    <s v=" PAGO A NOMIN TORO YARA LEIDY T"/>
    <s v="CB 1370-1371"/>
    <n v="0"/>
    <e v="#N/A"/>
    <n v="0"/>
    <e v="#N/A"/>
    <n v="1207894"/>
    <s v="OK"/>
    <s v="ok"/>
    <n v="1"/>
    <n v="36"/>
    <s v=" PAGO A NOMIN TO"/>
  </r>
  <r>
    <s v="6-44"/>
    <n v="-1221153"/>
    <s v="EGRESO"/>
    <s v="6-44-1221153EGRESO"/>
    <s v="6-44-1221153EGRESO1"/>
    <e v="#N/A"/>
    <s v="698-000006-44"/>
    <n v="698"/>
    <d v="2022-08-31T00:00:00"/>
    <n v="-1221153"/>
    <n v="7177"/>
    <s v=" PAGO A NOMIN MARIN GOMEZ JAIME"/>
    <s v="CB 1370-1371"/>
    <n v="0"/>
    <e v="#N/A"/>
    <n v="0"/>
    <e v="#N/A"/>
    <n v="1221153"/>
    <s v="OK"/>
    <s v="ok"/>
    <n v="1"/>
    <n v="36"/>
    <s v=" PAGO A NOMIN MA"/>
  </r>
  <r>
    <s v="6-44"/>
    <n v="-1245735"/>
    <s v="EGRESO"/>
    <s v="6-44-1245735EGRESO"/>
    <s v="6-44-1245735EGRESO1"/>
    <e v="#N/A"/>
    <s v="698-000006-44"/>
    <n v="698"/>
    <d v="2022-08-31T00:00:00"/>
    <n v="-1245735"/>
    <n v="7177"/>
    <s v=" PAGO A NOMIN PADILLA CASTILLO"/>
    <s v="CB 1370-1371"/>
    <n v="0"/>
    <e v="#N/A"/>
    <n v="0"/>
    <e v="#N/A"/>
    <n v="1245735"/>
    <s v="OK"/>
    <s v="ok"/>
    <n v="1"/>
    <n v="36"/>
    <s v=" PAGO A NOMIN PA"/>
  </r>
  <r>
    <s v="6-44"/>
    <n v="-1273881"/>
    <s v="EGRESO"/>
    <s v="6-44-1273881EGRESO"/>
    <s v="6-44-1273881EGRESO16"/>
    <e v="#N/A"/>
    <s v="698-000006-44"/>
    <n v="698"/>
    <d v="2022-08-31T00:00:00"/>
    <n v="-1273881"/>
    <n v="7177"/>
    <s v=" PAGO A NOMIN QUINTERO ZAPATA J"/>
    <s v="CB 1370-1371"/>
    <n v="0"/>
    <e v="#N/A"/>
    <n v="0"/>
    <e v="#N/A"/>
    <n v="1273881"/>
    <s v="OK"/>
    <s v="ok"/>
    <n v="1"/>
    <n v="36"/>
    <s v=" PAGO A NOMIN QU"/>
  </r>
  <r>
    <s v="6-44"/>
    <n v="-1296280"/>
    <s v="EGRESO"/>
    <s v="6-44-1296280EGRESO"/>
    <s v="6-44-1296280EGRESO3"/>
    <e v="#N/A"/>
    <s v="698-000006-44"/>
    <n v="698"/>
    <d v="2022-08-31T00:00:00"/>
    <n v="-1296280"/>
    <n v="7177"/>
    <s v=" PAGO A NOMIN RICARDO MESTRA WI"/>
    <s v="CB 1370-1371"/>
    <n v="0"/>
    <e v="#N/A"/>
    <n v="0"/>
    <e v="#N/A"/>
    <n v="1296280"/>
    <s v="OK"/>
    <s v="ok"/>
    <n v="1"/>
    <n v="36"/>
    <s v=" PAGO A NOMIN RI"/>
  </r>
  <r>
    <s v="6-44"/>
    <n v="-1472760"/>
    <s v="EGRESO"/>
    <s v="6-44-1472760EGRESO"/>
    <s v="6-44-1472760EGRESO9"/>
    <e v="#N/A"/>
    <s v="698-000006-44"/>
    <n v="698"/>
    <d v="2022-08-31T00:00:00"/>
    <n v="-1472760"/>
    <n v="7177"/>
    <s v=" PAGO A NOMIN CHARRY PARRA CARL"/>
    <s v="CB 1370-1371"/>
    <n v="0"/>
    <e v="#N/A"/>
    <n v="0"/>
    <e v="#N/A"/>
    <n v="1472760"/>
    <s v="OK"/>
    <s v="ok"/>
    <n v="1"/>
    <n v="36"/>
    <s v=" PAGO A NOMIN CH"/>
  </r>
  <r>
    <s v="6-44"/>
    <n v="-1620090"/>
    <s v="EGRESO"/>
    <s v="6-44-1620090EGRESO"/>
    <s v="6-44-1620090EGRESO1"/>
    <e v="#N/A"/>
    <s v="698-000006-44"/>
    <n v="698"/>
    <d v="2022-08-31T00:00:00"/>
    <n v="-1620090"/>
    <n v="7177"/>
    <s v=" PAGO A NOMIN CEDE O CHAPARRO L"/>
    <s v="CB 1370-1371"/>
    <n v="0"/>
    <e v="#N/A"/>
    <n v="0"/>
    <e v="#N/A"/>
    <n v="1620090"/>
    <s v="OK"/>
    <s v="ok"/>
    <n v="1"/>
    <n v="36"/>
    <s v=" PAGO A NOMIN CE"/>
  </r>
  <r>
    <s v="6-44"/>
    <n v="-1838683"/>
    <s v="EGRESO"/>
    <s v="6-44-1838683EGRESO"/>
    <s v="6-44-1838683EGRESO1"/>
    <e v="#N/A"/>
    <s v="698-000006-44"/>
    <n v="698"/>
    <d v="2022-08-31T00:00:00"/>
    <n v="-1838683"/>
    <n v="7177"/>
    <s v=" PAGO A NOMIN CUELLAR VELASCO H"/>
    <s v="CB 1370-1371"/>
    <n v="0"/>
    <e v="#N/A"/>
    <n v="0"/>
    <e v="#N/A"/>
    <n v="1838683"/>
    <s v="OK"/>
    <s v="ok"/>
    <n v="1"/>
    <n v="36"/>
    <s v=" PAGO A NOMIN CU"/>
  </r>
  <r>
    <s v="6-44"/>
    <n v="-8405000"/>
    <s v="EGRESO"/>
    <s v="6-44-8405000EGRESO"/>
    <s v="6-44-8405000EGRESO1"/>
    <e v="#N/A"/>
    <s v="698-000006-44"/>
    <n v="698"/>
    <d v="2022-08-31T00:00:00"/>
    <n v="-8405000"/>
    <n v="7177"/>
    <s v=" PAGO A NOMIN CHAVARRO PATAQUIV"/>
    <s v="CB 1370-1371"/>
    <n v="0"/>
    <e v="#N/A"/>
    <n v="0"/>
    <e v="#N/A"/>
    <n v="8405000"/>
    <s v="OK"/>
    <s v="ok"/>
    <n v="1"/>
    <n v="36"/>
    <s v=" PAGO A NOMIN CH"/>
  </r>
  <r>
    <s v="6-44"/>
    <n v="-793606"/>
    <s v="EGRESO"/>
    <s v="6-44-793606EGRESO"/>
    <s v="6-44-793606EGRESO1"/>
    <e v="#N/A"/>
    <s v="698-000006-44"/>
    <n v="698"/>
    <d v="2022-08-31T00:00:00"/>
    <n v="-793606"/>
    <n v="7177"/>
    <s v=" PAGO A NOMIN GUEVARA AGUILAR C"/>
    <s v="CB 1370-1371"/>
    <n v="0"/>
    <e v="#N/A"/>
    <n v="0"/>
    <e v="#N/A"/>
    <n v="793606"/>
    <s v="OK"/>
    <s v="ok"/>
    <n v="1"/>
    <n v="36"/>
    <s v=" PAGO A NOMIN GU"/>
  </r>
  <r>
    <s v="6-44"/>
    <n v="-1198172"/>
    <s v="EGRESO"/>
    <s v="6-44-1198172EGRESO"/>
    <s v="6-44-1198172EGRESO52"/>
    <e v="#N/A"/>
    <s v="698-000006-44"/>
    <n v="698"/>
    <d v="2022-08-31T00:00:00"/>
    <n v="-1198172"/>
    <n v="7177"/>
    <s v=" PAGO A NOMIN LONGAS GONZALEZ S"/>
    <s v="CB 1370-1371"/>
    <n v="0"/>
    <e v="#N/A"/>
    <n v="0"/>
    <e v="#N/A"/>
    <n v="1198172"/>
    <s v="OK"/>
    <s v="ok"/>
    <n v="1"/>
    <n v="36"/>
    <s v=" PAGO A NOMIN LO"/>
  </r>
  <r>
    <s v="6-44"/>
    <n v="-1602903"/>
    <s v="EGRESO"/>
    <s v="6-44-1602903EGRESO"/>
    <s v="6-44-1602903EGRESO2"/>
    <e v="#N/A"/>
    <s v="698-000006-44"/>
    <n v="698"/>
    <d v="2022-08-31T00:00:00"/>
    <n v="-1602903"/>
    <n v="7177"/>
    <s v=" PAGO A NOMIN ALFONSO PERALTA W"/>
    <s v="CB 1370-1371"/>
    <n v="0"/>
    <e v="#N/A"/>
    <n v="0"/>
    <e v="#N/A"/>
    <n v="1602903"/>
    <s v="OK"/>
    <s v="ok"/>
    <n v="1"/>
    <n v="36"/>
    <s v=" PAGO A NOMIN AL"/>
  </r>
  <r>
    <s v="6-44"/>
    <n v="-20639056"/>
    <s v="EGRESO"/>
    <s v="6-44-20639056EGRESO"/>
    <s v="6-44-20639056EGRESO1"/>
    <e v="#N/A"/>
    <s v="698-000006-44"/>
    <n v="698"/>
    <d v="2022-08-31T00:00:00"/>
    <n v="-20639056"/>
    <n v="7177"/>
    <s v=" PAGO A NOMIN LOZADA ORTIZ GUST"/>
    <s v="CB 1370-1371"/>
    <n v="0"/>
    <e v="#N/A"/>
    <n v="0"/>
    <e v="#N/A"/>
    <n v="20639056"/>
    <s v="OK"/>
    <s v="ok"/>
    <n v="1"/>
    <n v="36"/>
    <s v=" PAGO A NOMIN LO"/>
  </r>
  <r>
    <s v="6-44"/>
    <n v="-1090839"/>
    <s v="EGRESO"/>
    <s v="6-44-1090839EGRESO"/>
    <s v="6-44-1090839EGRESO15"/>
    <e v="#N/A"/>
    <s v="698-000006-44"/>
    <n v="698"/>
    <d v="2022-08-31T00:00:00"/>
    <n v="-1090839"/>
    <n v="7177"/>
    <s v=" PAGO A NOMIN VALENCIA TORRES F"/>
    <s v="CB 1370-1371"/>
    <n v="0"/>
    <e v="#N/A"/>
    <n v="0"/>
    <e v="#N/A"/>
    <n v="1090839"/>
    <s v="OK"/>
    <s v="ok"/>
    <n v="1"/>
    <n v="36"/>
    <s v=" PAGO A NOMIN VA"/>
  </r>
  <r>
    <s v="6-44"/>
    <n v="-2472961"/>
    <s v="EGRESO"/>
    <s v="6-44-2472961EGRESO"/>
    <s v="6-44-2472961EGRESO1"/>
    <e v="#N/A"/>
    <s v="698-000006-44"/>
    <n v="698"/>
    <d v="2022-08-31T00:00:00"/>
    <n v="-2472961"/>
    <n v="7177"/>
    <s v=" PAGO A NOMIN CASTELLANOS TORRE"/>
    <s v="CB 1370-1371"/>
    <n v="0"/>
    <e v="#N/A"/>
    <n v="0"/>
    <e v="#N/A"/>
    <n v="2472961"/>
    <s v="OK"/>
    <s v="ok"/>
    <n v="1"/>
    <n v="36"/>
    <s v=" PAGO A NOMIN CA"/>
  </r>
  <r>
    <s v="6-44"/>
    <n v="-1198172"/>
    <s v="EGRESO"/>
    <s v="6-44-1198172EGRESO"/>
    <s v="6-44-1198172EGRESO53"/>
    <e v="#N/A"/>
    <s v="698-000006-44"/>
    <n v="698"/>
    <d v="2022-08-31T00:00:00"/>
    <n v="-1198172"/>
    <n v="7177"/>
    <s v=" PAGO A NOMIN NI O PLATA JOHN A"/>
    <s v="CB 1370-1371"/>
    <n v="0"/>
    <e v="#N/A"/>
    <n v="0"/>
    <e v="#N/A"/>
    <n v="1198172"/>
    <s v="OK"/>
    <s v="ok"/>
    <n v="1"/>
    <n v="36"/>
    <s v=" PAGO A NOMIN NI"/>
  </r>
  <r>
    <s v="6-44"/>
    <n v="-917802"/>
    <s v="EGRESO"/>
    <s v="6-44-917802EGRESO"/>
    <s v="6-44-917802EGRESO1"/>
    <e v="#N/A"/>
    <s v="698-000006-44"/>
    <n v="698"/>
    <d v="2022-08-31T00:00:00"/>
    <n v="-917802"/>
    <n v="7177"/>
    <s v=" PAGO A NOMIN GUERRERO ORTIZ LE"/>
    <s v="CB 1370-1371"/>
    <n v="0"/>
    <e v="#N/A"/>
    <n v="0"/>
    <e v="#N/A"/>
    <n v="917802"/>
    <s v="OK"/>
    <s v="ok"/>
    <n v="1"/>
    <n v="36"/>
    <s v=" PAGO A NOMIN GU"/>
  </r>
  <r>
    <s v="6-44"/>
    <n v="-755339"/>
    <s v="EGRESO"/>
    <s v="6-44-755339EGRESO"/>
    <s v="6-44-755339EGRESO2"/>
    <e v="#N/A"/>
    <s v="698-000006-44"/>
    <n v="698"/>
    <d v="2022-08-31T00:00:00"/>
    <n v="-755339"/>
    <n v="7177"/>
    <s v=" PAGO A NOMIN ORJUELA RODRIGUEZ"/>
    <s v="CB 1370-1371"/>
    <n v="0"/>
    <e v="#N/A"/>
    <n v="0"/>
    <e v="#N/A"/>
    <n v="755339"/>
    <s v="OK"/>
    <s v="ok"/>
    <n v="1"/>
    <n v="36"/>
    <s v=" PAGO A NOMIN OR"/>
  </r>
  <r>
    <s v="6-44"/>
    <n v="-1090839"/>
    <s v="EGRESO"/>
    <s v="6-44-1090839EGRESO"/>
    <s v="6-44-1090839EGRESO16"/>
    <e v="#N/A"/>
    <s v="698-000006-44"/>
    <n v="698"/>
    <d v="2022-08-31T00:00:00"/>
    <n v="-1090839"/>
    <n v="7177"/>
    <s v=" PAGO A NOMIN HERAS MORENO ESTE"/>
    <s v="CB 1370-1371"/>
    <n v="0"/>
    <e v="#N/A"/>
    <n v="0"/>
    <e v="#N/A"/>
    <n v="1090839"/>
    <s v="OK"/>
    <s v="ok"/>
    <n v="1"/>
    <n v="36"/>
    <s v=" PAGO A NOMIN HE"/>
  </r>
  <r>
    <s v="6-44"/>
    <n v="-1723653"/>
    <s v="EGRESO"/>
    <s v="6-44-1723653EGRESO"/>
    <s v="6-44-1723653EGRESO3"/>
    <e v="#N/A"/>
    <s v="698-000006-44"/>
    <n v="698"/>
    <d v="2022-08-31T00:00:00"/>
    <n v="-1723653"/>
    <n v="7177"/>
    <s v=" PAGO A NOMIN AROCA CAPERA WILM"/>
    <s v="CB 1370-1371"/>
    <n v="0"/>
    <e v="#N/A"/>
    <n v="0"/>
    <e v="#N/A"/>
    <n v="1723653"/>
    <s v="OK"/>
    <s v="ok"/>
    <n v="1"/>
    <n v="36"/>
    <s v=" PAGO A NOMIN AR"/>
  </r>
  <r>
    <s v="6-44"/>
    <n v="-875449"/>
    <s v="EGRESO"/>
    <s v="6-44-875449EGRESO"/>
    <s v="6-44-875449EGRESO1"/>
    <e v="#N/A"/>
    <s v="698-000006-44"/>
    <n v="698"/>
    <d v="2022-08-31T00:00:00"/>
    <n v="-875449"/>
    <n v="7177"/>
    <s v=" PAGO A NOMIN BETANCOURT SEPULV"/>
    <s v="CB 1370-1371"/>
    <n v="0"/>
    <e v="#N/A"/>
    <n v="0"/>
    <e v="#N/A"/>
    <n v="875449"/>
    <s v="OK"/>
    <s v="ok"/>
    <n v="1"/>
    <n v="36"/>
    <s v=" PAGO A NOMIN BE"/>
  </r>
  <r>
    <s v="6-44"/>
    <n v="-1063497"/>
    <s v="EGRESO"/>
    <s v="6-44-1063497EGRESO"/>
    <s v="6-44-1063497EGRESO1"/>
    <e v="#N/A"/>
    <s v="698-000006-44"/>
    <n v="698"/>
    <d v="2022-08-31T00:00:00"/>
    <n v="-1063497"/>
    <n v="7177"/>
    <s v=" PAGO A NOMIN HURTADO CUBILLOS"/>
    <s v="CB 1370-1371"/>
    <n v="0"/>
    <e v="#N/A"/>
    <n v="0"/>
    <e v="#N/A"/>
    <n v="1063497"/>
    <s v="OK"/>
    <s v="ok"/>
    <n v="1"/>
    <n v="36"/>
    <s v=" PAGO A NOMIN HU"/>
  </r>
  <r>
    <s v="6-44"/>
    <n v="-3792418"/>
    <s v="EGRESO"/>
    <s v="6-44-3792418EGRESO"/>
    <s v="6-44-3792418EGRESO1"/>
    <e v="#N/A"/>
    <s v="698-000006-44"/>
    <n v="698"/>
    <d v="2022-08-31T00:00:00"/>
    <n v="-3792418"/>
    <n v="7177"/>
    <s v=" PAGO A NOMIN CORDERO ARANGO JH"/>
    <s v="CB 1370-1371"/>
    <n v="0"/>
    <e v="#N/A"/>
    <n v="0"/>
    <e v="#N/A"/>
    <n v="3792418"/>
    <s v="OK"/>
    <s v="ok"/>
    <n v="1"/>
    <n v="36"/>
    <s v=" PAGO A NOMIN CO"/>
  </r>
  <r>
    <s v="6-44"/>
    <n v="-1676695"/>
    <s v="EGRESO"/>
    <s v="6-44-1676695EGRESO"/>
    <s v="6-44-1676695EGRESO11"/>
    <e v="#N/A"/>
    <s v="698-000006-44"/>
    <n v="698"/>
    <d v="2022-08-31T00:00:00"/>
    <n v="-1676695"/>
    <n v="7177"/>
    <s v=" PAGO A NOMIN URREA  FABIO NELS"/>
    <s v="CB 1370-1371"/>
    <n v="0"/>
    <e v="#N/A"/>
    <n v="0"/>
    <e v="#N/A"/>
    <n v="1676695"/>
    <s v="OK"/>
    <s v="ok"/>
    <n v="1"/>
    <n v="36"/>
    <s v=" PAGO A NOMIN UR"/>
  </r>
  <r>
    <s v="6-44"/>
    <n v="-2848177"/>
    <s v="EGRESO"/>
    <s v="6-44-2848177EGRESO"/>
    <s v="6-44-2848177EGRESO1"/>
    <e v="#N/A"/>
    <s v="698-000006-44"/>
    <n v="698"/>
    <d v="2022-08-31T00:00:00"/>
    <n v="-2848177"/>
    <n v="7177"/>
    <s v=" PAGO A NOMIN BECERRA CASTRO DI"/>
    <s v="CB 1370-1371"/>
    <n v="0"/>
    <e v="#N/A"/>
    <n v="0"/>
    <e v="#N/A"/>
    <n v="2848177"/>
    <s v="OK"/>
    <s v="ok"/>
    <n v="1"/>
    <n v="36"/>
    <s v=" PAGO A NOMIN BE"/>
  </r>
  <r>
    <s v="6-44"/>
    <n v="-1125313"/>
    <s v="EGRESO"/>
    <s v="6-44-1125313EGRESO"/>
    <s v="6-44-1125313EGRESO1"/>
    <e v="#N/A"/>
    <s v="698-000006-44"/>
    <n v="698"/>
    <d v="2022-08-31T00:00:00"/>
    <n v="-1125313"/>
    <n v="7177"/>
    <s v=" PAGO A NOMIN GRUESO CARDENAS J"/>
    <s v="CB 1370-1371"/>
    <n v="0"/>
    <e v="#N/A"/>
    <n v="0"/>
    <e v="#N/A"/>
    <n v="1125313"/>
    <s v="OK"/>
    <s v="ok"/>
    <n v="1"/>
    <n v="36"/>
    <s v=" PAGO A NOMIN GR"/>
  </r>
  <r>
    <s v="6-44"/>
    <n v="-1405172"/>
    <s v="EGRESO"/>
    <s v="6-44-1405172EGRESO"/>
    <s v="6-44-1405172EGRESO3"/>
    <e v="#N/A"/>
    <s v="698-000006-44"/>
    <n v="698"/>
    <d v="2022-08-31T00:00:00"/>
    <n v="-1405172"/>
    <n v="7177"/>
    <s v=" PAGO A NOMIN OSPINA FANDI O OS"/>
    <s v="CB 1370-1371"/>
    <n v="0"/>
    <e v="#N/A"/>
    <n v="0"/>
    <e v="#N/A"/>
    <n v="1405172"/>
    <s v="OK"/>
    <s v="ok"/>
    <n v="1"/>
    <n v="36"/>
    <s v=" PAGO A NOMIN OS"/>
  </r>
  <r>
    <s v="6-44"/>
    <n v="-1311448"/>
    <s v="EGRESO"/>
    <s v="6-44-1311448EGRESO"/>
    <s v="6-44-1311448EGRESO2"/>
    <e v="#N/A"/>
    <s v="698-000006-44"/>
    <n v="698"/>
    <d v="2022-08-31T00:00:00"/>
    <n v="-1311448"/>
    <n v="7177"/>
    <s v=" PAGO A NOMIN SAENZ TRIVI O JHO"/>
    <s v="CB 1370-1371"/>
    <n v="0"/>
    <e v="#N/A"/>
    <n v="0"/>
    <e v="#N/A"/>
    <n v="1311448"/>
    <s v="OK"/>
    <s v="ok"/>
    <n v="1"/>
    <n v="36"/>
    <s v=" PAGO A NOMIN SA"/>
  </r>
  <r>
    <s v="6-44"/>
    <n v="-1144504"/>
    <s v="EGRESO"/>
    <s v="6-44-1144504EGRESO"/>
    <s v="6-44-1144504EGRESO42"/>
    <e v="#N/A"/>
    <s v="698-000006-44"/>
    <n v="698"/>
    <d v="2022-08-31T00:00:00"/>
    <n v="-1144504"/>
    <n v="7177"/>
    <s v=" PAGO A NOMIN NAVAS MINA JEFFER"/>
    <s v="CB 1370-1371"/>
    <n v="0"/>
    <e v="#N/A"/>
    <n v="0"/>
    <e v="#N/A"/>
    <n v="1144504"/>
    <s v="OK"/>
    <s v="ok"/>
    <n v="1"/>
    <n v="36"/>
    <s v=" PAGO A NOMIN NA"/>
  </r>
  <r>
    <s v="6-44"/>
    <n v="-4634327"/>
    <s v="EGRESO"/>
    <s v="6-44-4634327EGRESO"/>
    <s v="6-44-4634327EGRESO1"/>
    <e v="#N/A"/>
    <s v="698-000006-44"/>
    <n v="698"/>
    <d v="2022-08-31T00:00:00"/>
    <n v="-4634327"/>
    <n v="7177"/>
    <s v=" PAGO A NOMIN RIOS ROMERO RICAR"/>
    <s v="CB 1370-1371"/>
    <n v="0"/>
    <e v="#N/A"/>
    <n v="0"/>
    <e v="#N/A"/>
    <n v="4634327"/>
    <s v="OK"/>
    <s v="ok"/>
    <n v="1"/>
    <n v="36"/>
    <s v=" PAGO A NOMIN RI"/>
  </r>
  <r>
    <s v="6-44"/>
    <n v="-1267635"/>
    <s v="EGRESO"/>
    <s v="6-44-1267635EGRESO"/>
    <s v="6-44-1267635EGRESO1"/>
    <e v="#N/A"/>
    <s v="698-000006-44"/>
    <n v="698"/>
    <d v="2022-08-31T00:00:00"/>
    <n v="-1267635"/>
    <n v="7177"/>
    <s v=" PAGO A NOMIN CUERVO HERNANDEZ"/>
    <s v="CB 1370-1371"/>
    <n v="0"/>
    <e v="#N/A"/>
    <n v="0"/>
    <e v="#N/A"/>
    <n v="1267635"/>
    <s v="OK"/>
    <s v="ok"/>
    <n v="1"/>
    <n v="36"/>
    <s v=" PAGO A NOMIN CU"/>
  </r>
  <r>
    <s v="6-44"/>
    <n v="-2020379"/>
    <s v="EGRESO"/>
    <s v="6-44-2020379EGRESO"/>
    <s v="6-44-2020379EGRESO1"/>
    <e v="#N/A"/>
    <s v="698-000006-44"/>
    <n v="698"/>
    <d v="2022-08-31T00:00:00"/>
    <n v="-2020379"/>
    <n v="7177"/>
    <s v=" PAGO A NOMIN TORRES MONTERO JO"/>
    <s v="CB 1370-1371"/>
    <n v="0"/>
    <e v="#N/A"/>
    <n v="0"/>
    <e v="#N/A"/>
    <n v="2020379"/>
    <s v="OK"/>
    <s v="ok"/>
    <n v="1"/>
    <n v="36"/>
    <s v=" PAGO A NOMIN TO"/>
  </r>
  <r>
    <s v="6-44"/>
    <n v="-1140050"/>
    <s v="EGRESO"/>
    <s v="6-44-1140050EGRESO"/>
    <s v="6-44-1140050EGRESO3"/>
    <e v="#N/A"/>
    <s v="698-000006-44"/>
    <n v="698"/>
    <d v="2022-08-31T00:00:00"/>
    <n v="-1140050"/>
    <n v="7177"/>
    <s v=" PAGO A NOMIN HERNANDEZ BORDA F"/>
    <s v="CB 1370-1371"/>
    <n v="0"/>
    <e v="#N/A"/>
    <n v="0"/>
    <e v="#N/A"/>
    <n v="1140050"/>
    <s v="OK"/>
    <s v="ok"/>
    <n v="1"/>
    <n v="36"/>
    <s v=" PAGO A NOMIN HE"/>
  </r>
  <r>
    <s v="6-44"/>
    <n v="-1073295"/>
    <s v="EGRESO"/>
    <s v="6-44-1073295EGRESO"/>
    <s v="6-44-1073295EGRESO1"/>
    <e v="#N/A"/>
    <s v="698-000006-44"/>
    <n v="698"/>
    <d v="2022-08-31T00:00:00"/>
    <n v="-1073295"/>
    <n v="7177"/>
    <s v=" PAGO A NOMIN CAPADOR HERNANDEZ"/>
    <s v="CB 1370-1371"/>
    <n v="0"/>
    <e v="#N/A"/>
    <n v="0"/>
    <e v="#N/A"/>
    <n v="1073295"/>
    <s v="OK"/>
    <s v="ok"/>
    <n v="1"/>
    <n v="36"/>
    <s v=" PAGO A NOMIN CA"/>
  </r>
  <r>
    <s v="6-44"/>
    <n v="-1142438"/>
    <s v="EGRESO"/>
    <s v="6-44-1142438EGRESO"/>
    <s v="6-44-1142438EGRESO5"/>
    <e v="#N/A"/>
    <s v="698-000006-44"/>
    <n v="698"/>
    <d v="2022-08-31T00:00:00"/>
    <n v="-1142438"/>
    <n v="7177"/>
    <s v=" PAGO A NOMIN ALVARADO BUITRAGO"/>
    <s v="CB 1370-1371"/>
    <n v="0"/>
    <e v="#N/A"/>
    <n v="0"/>
    <e v="#N/A"/>
    <n v="1142438"/>
    <s v="OK"/>
    <s v="ok"/>
    <n v="1"/>
    <n v="36"/>
    <s v=" PAGO A NOMIN AL"/>
  </r>
  <r>
    <s v="6-44"/>
    <n v="-3538220"/>
    <s v="EGRESO"/>
    <s v="6-44-3538220EGRESO"/>
    <s v="6-44-3538220EGRESO1"/>
    <e v="#N/A"/>
    <s v="698-000006-44"/>
    <n v="698"/>
    <d v="2022-08-31T00:00:00"/>
    <n v="-3538220"/>
    <n v="7177"/>
    <s v=" PAGO A NOMIN MU OZ AGUDELO PED"/>
    <s v="CB 1370-1371"/>
    <n v="0"/>
    <e v="#N/A"/>
    <n v="0"/>
    <e v="#N/A"/>
    <n v="3538220"/>
    <s v="OK"/>
    <s v="ok"/>
    <n v="1"/>
    <n v="36"/>
    <s v=" PAGO A NOMIN MU"/>
  </r>
  <r>
    <s v="6-44"/>
    <n v="-2027852"/>
    <s v="EGRESO"/>
    <s v="6-44-2027852EGRESO"/>
    <s v="6-44-2027852EGRESO3"/>
    <e v="#N/A"/>
    <s v="698-000006-44"/>
    <n v="698"/>
    <d v="2022-08-31T00:00:00"/>
    <n v="-2027852"/>
    <n v="7177"/>
    <s v=" PAGO A NOMIN LATORRE LOPEZ AID"/>
    <s v="CB 1370-1371"/>
    <n v="0"/>
    <e v="#N/A"/>
    <n v="0"/>
    <e v="#N/A"/>
    <n v="2027852"/>
    <s v="OK"/>
    <s v="ok"/>
    <n v="1"/>
    <n v="36"/>
    <s v=" PAGO A NOMIN LA"/>
  </r>
  <r>
    <s v="6-44"/>
    <n v="-1198172"/>
    <s v="EGRESO"/>
    <s v="6-44-1198172EGRESO"/>
    <s v="6-44-1198172EGRESO54"/>
    <e v="#N/A"/>
    <s v="698-000006-44"/>
    <n v="698"/>
    <d v="2022-08-31T00:00:00"/>
    <n v="-1198172"/>
    <n v="7177"/>
    <s v=" PAGO A NOMIN RUDA RAMIREZ PEDR"/>
    <s v="CB 1370-1371"/>
    <n v="0"/>
    <e v="#N/A"/>
    <n v="0"/>
    <e v="#N/A"/>
    <n v="1198172"/>
    <s v="OK"/>
    <s v="ok"/>
    <n v="1"/>
    <n v="36"/>
    <s v=" PAGO A NOMIN RU"/>
  </r>
  <r>
    <s v="6-44"/>
    <n v="-1219759"/>
    <s v="EGRESO"/>
    <s v="6-44-1219759EGRESO"/>
    <s v="6-44-1219759EGRESO1"/>
    <e v="#N/A"/>
    <s v="698-000006-44"/>
    <n v="698"/>
    <d v="2022-08-31T00:00:00"/>
    <n v="-1219759"/>
    <n v="7177"/>
    <s v=" PAGO A NOMIN MERCADO MARCHENA"/>
    <s v="CB 1370-1371"/>
    <n v="0"/>
    <e v="#N/A"/>
    <n v="0"/>
    <e v="#N/A"/>
    <n v="1219759"/>
    <s v="OK"/>
    <s v="ok"/>
    <n v="1"/>
    <n v="36"/>
    <s v=" PAGO A NOMIN ME"/>
  </r>
  <r>
    <s v="6-44"/>
    <n v="-1473040"/>
    <s v="EGRESO"/>
    <s v="6-44-1473040EGRESO"/>
    <s v="6-44-1473040EGRESO1"/>
    <e v="#N/A"/>
    <s v="698-000006-44"/>
    <n v="698"/>
    <d v="2022-08-31T00:00:00"/>
    <n v="-1473040"/>
    <n v="7177"/>
    <s v=" PAGO A NOMIN GONZALEZ OROZCO A"/>
    <s v="CB 1370-1371"/>
    <n v="0"/>
    <e v="#N/A"/>
    <n v="0"/>
    <e v="#N/A"/>
    <n v="1473040"/>
    <s v="OK"/>
    <s v="ok"/>
    <n v="1"/>
    <n v="36"/>
    <s v=" PAGO A NOMIN GO"/>
  </r>
  <r>
    <s v="6-44"/>
    <n v="-1952193"/>
    <s v="EGRESO"/>
    <s v="6-44-1952193EGRESO"/>
    <s v="6-44-1952193EGRESO4"/>
    <e v="#N/A"/>
    <s v="698-000006-44"/>
    <n v="698"/>
    <d v="2022-08-31T00:00:00"/>
    <n v="-1952193"/>
    <n v="7177"/>
    <s v=" PAGO A NOMIN ALFARO DIAZ JOSE"/>
    <s v="CB 1370-1371"/>
    <n v="0"/>
    <e v="#N/A"/>
    <n v="0"/>
    <e v="#N/A"/>
    <n v="1952193"/>
    <s v="OK"/>
    <s v="ok"/>
    <n v="1"/>
    <n v="36"/>
    <s v=" PAGO A NOMIN AL"/>
  </r>
  <r>
    <s v="6-44"/>
    <n v="-895916"/>
    <s v="EGRESO"/>
    <s v="6-44-895916EGRESO"/>
    <s v="6-44-895916EGRESO1"/>
    <e v="#N/A"/>
    <s v="698-000006-44"/>
    <n v="698"/>
    <d v="2022-08-31T00:00:00"/>
    <n v="-895916"/>
    <n v="7177"/>
    <s v=" PAGO A NOMIN VASQUEZ PUERTAS Y"/>
    <s v="CB 1370-1371"/>
    <n v="0"/>
    <e v="#N/A"/>
    <n v="0"/>
    <e v="#N/A"/>
    <n v="895916"/>
    <s v="OK"/>
    <s v="ok"/>
    <n v="1"/>
    <n v="36"/>
    <s v=" PAGO A NOMIN VA"/>
  </r>
  <r>
    <s v="6-44"/>
    <n v="-1144504"/>
    <s v="EGRESO"/>
    <s v="6-44-1144504EGRESO"/>
    <s v="6-44-1144504EGRESO43"/>
    <e v="#N/A"/>
    <s v="698-000006-44"/>
    <n v="698"/>
    <d v="2022-08-31T00:00:00"/>
    <n v="-1144504"/>
    <n v="7177"/>
    <s v=" PAGO A NOMIN PUERTO PE A DANIE"/>
    <s v="CB 1370-1371"/>
    <n v="0"/>
    <e v="#N/A"/>
    <n v="0"/>
    <e v="#N/A"/>
    <n v="1144504"/>
    <s v="OK"/>
    <s v="ok"/>
    <n v="1"/>
    <n v="36"/>
    <s v=" PAGO A NOMIN PU"/>
  </r>
  <r>
    <s v="6-44"/>
    <n v="-2283025"/>
    <s v="EGRESO"/>
    <s v="6-44-2283025EGRESO"/>
    <s v="6-44-2283025EGRESO7"/>
    <e v="#N/A"/>
    <s v="698-000006-44"/>
    <n v="698"/>
    <d v="2022-08-31T00:00:00"/>
    <n v="-2283025"/>
    <n v="7177"/>
    <s v=" PAGO A NOMIN RUGE PACHON RICAR"/>
    <s v="CB 1370-1371"/>
    <n v="0"/>
    <e v="#N/A"/>
    <n v="0"/>
    <e v="#N/A"/>
    <n v="2283025"/>
    <s v="OK"/>
    <s v="ok"/>
    <n v="1"/>
    <n v="36"/>
    <s v=" PAGO A NOMIN RU"/>
  </r>
  <r>
    <s v="6-44"/>
    <n v="-1198172"/>
    <s v="EGRESO"/>
    <s v="6-44-1198172EGRESO"/>
    <s v="6-44-1198172EGRESO55"/>
    <e v="#N/A"/>
    <s v="698-000006-44"/>
    <n v="698"/>
    <d v="2022-08-31T00:00:00"/>
    <n v="-1198172"/>
    <n v="7177"/>
    <s v=" PAGO A NOMIN GONZALEZ RODRIGUE"/>
    <s v="CB 1370-1371"/>
    <n v="0"/>
    <e v="#N/A"/>
    <n v="0"/>
    <e v="#N/A"/>
    <n v="1198172"/>
    <s v="OK"/>
    <s v="ok"/>
    <n v="1"/>
    <n v="36"/>
    <s v=" PAGO A NOMIN GO"/>
  </r>
  <r>
    <s v="6-44"/>
    <n v="-1230989"/>
    <s v="EGRESO"/>
    <s v="6-44-1230989EGRESO"/>
    <s v="6-44-1230989EGRESO2"/>
    <e v="#N/A"/>
    <s v="698-000006-44"/>
    <n v="698"/>
    <d v="2022-08-31T00:00:00"/>
    <n v="-1230989"/>
    <n v="7177"/>
    <s v=" PAGO A NOMIN MILLAN YAGUARA JO"/>
    <s v="CB 1370-1371"/>
    <n v="0"/>
    <e v="#N/A"/>
    <n v="0"/>
    <e v="#N/A"/>
    <n v="1230989"/>
    <s v="OK"/>
    <s v="ok"/>
    <n v="1"/>
    <n v="36"/>
    <s v=" PAGO A NOMIN MI"/>
  </r>
  <r>
    <s v="6-44"/>
    <n v="-1328514"/>
    <s v="EGRESO"/>
    <s v="6-44-1328514EGRESO"/>
    <s v="6-44-1328514EGRESO1"/>
    <e v="#N/A"/>
    <s v="698-000006-44"/>
    <n v="698"/>
    <d v="2022-08-31T00:00:00"/>
    <n v="-1328514"/>
    <n v="7177"/>
    <s v=" PAGO A NOMIN SERRANO CORREDOR"/>
    <s v="CB 1370-1371"/>
    <n v="0"/>
    <e v="#N/A"/>
    <n v="0"/>
    <e v="#N/A"/>
    <n v="1328514"/>
    <s v="OK"/>
    <s v="ok"/>
    <n v="1"/>
    <n v="36"/>
    <s v=" PAGO A NOMIN SE"/>
  </r>
  <r>
    <s v="6-44"/>
    <n v="-3695334"/>
    <s v="EGRESO"/>
    <s v="6-44-3695334EGRESO"/>
    <s v="6-44-3695334EGRESO1"/>
    <e v="#N/A"/>
    <s v="698-000006-44"/>
    <n v="698"/>
    <d v="2022-08-31T00:00:00"/>
    <n v="-3695334"/>
    <n v="7177"/>
    <s v=" PAGO A NOMIN AVILA ROMERO EDGA"/>
    <s v="CB 1370-1371"/>
    <n v="0"/>
    <e v="#N/A"/>
    <n v="0"/>
    <e v="#N/A"/>
    <n v="3695334"/>
    <s v="OK"/>
    <s v="ok"/>
    <n v="1"/>
    <n v="36"/>
    <s v=" PAGO A NOMIN AV"/>
  </r>
  <r>
    <s v="6-44"/>
    <n v="-1060201"/>
    <s v="EGRESO"/>
    <s v="6-44-1060201EGRESO"/>
    <s v="6-44-1060201EGRESO3"/>
    <e v="#N/A"/>
    <s v="698-000006-44"/>
    <n v="698"/>
    <d v="2022-08-31T00:00:00"/>
    <n v="-1060201"/>
    <n v="7177"/>
    <s v=" PAGO A NOMIN GARZON GARCIA PRI"/>
    <s v="CB 1370-1371"/>
    <n v="0"/>
    <e v="#N/A"/>
    <n v="0"/>
    <e v="#N/A"/>
    <n v="1060201"/>
    <s v="OK"/>
    <s v="ok"/>
    <n v="1"/>
    <n v="36"/>
    <s v=" PAGO A NOMIN GA"/>
  </r>
  <r>
    <s v="6-44"/>
    <n v="-1481651"/>
    <s v="EGRESO"/>
    <s v="6-44-1481651EGRESO"/>
    <s v="6-44-1481651EGRESO1"/>
    <e v="#N/A"/>
    <s v="698-000006-44"/>
    <n v="698"/>
    <d v="2022-08-31T00:00:00"/>
    <n v="-1481651"/>
    <n v="7177"/>
    <s v=" PAGO A NOMIN PAEZ OSPINA ROGER"/>
    <s v="CB 1370-1371"/>
    <n v="0"/>
    <e v="#N/A"/>
    <n v="0"/>
    <e v="#N/A"/>
    <n v="1481651"/>
    <s v="OK"/>
    <s v="ok"/>
    <n v="1"/>
    <n v="36"/>
    <s v=" PAGO A NOMIN PA"/>
  </r>
  <r>
    <s v="6-44"/>
    <n v="-1144504"/>
    <s v="EGRESO"/>
    <s v="6-44-1144504EGRESO"/>
    <s v="6-44-1144504EGRESO44"/>
    <e v="#N/A"/>
    <s v="698-000006-44"/>
    <n v="698"/>
    <d v="2022-08-31T00:00:00"/>
    <n v="-1144504"/>
    <n v="7177"/>
    <s v=" PAGO A NOMIN CORREDOR VARGAS E"/>
    <s v="CB 1370-1371"/>
    <n v="0"/>
    <e v="#N/A"/>
    <n v="0"/>
    <e v="#N/A"/>
    <n v="1144504"/>
    <s v="OK"/>
    <s v="ok"/>
    <n v="1"/>
    <n v="36"/>
    <s v=" PAGO A NOMIN CO"/>
  </r>
  <r>
    <s v="6-44"/>
    <n v="-961144"/>
    <s v="EGRESO"/>
    <s v="6-44-961144EGRESO"/>
    <s v="6-44-961144EGRESO1"/>
    <e v="#N/A"/>
    <s v="698-000006-44"/>
    <n v="698"/>
    <d v="2022-08-31T00:00:00"/>
    <n v="-961144"/>
    <n v="7177"/>
    <s v=" PAGO A NOMIN JOYA MU OZ OLGA P"/>
    <s v="CB 1370-1371"/>
    <n v="0"/>
    <e v="#N/A"/>
    <n v="0"/>
    <e v="#N/A"/>
    <n v="961144"/>
    <s v="OK"/>
    <s v="ok"/>
    <n v="1"/>
    <n v="36"/>
    <s v=" PAGO A NOMIN JO"/>
  </r>
  <r>
    <s v="6-44"/>
    <n v="-1198172"/>
    <s v="EGRESO"/>
    <s v="6-44-1198172EGRESO"/>
    <s v="6-44-1198172EGRESO56"/>
    <e v="#N/A"/>
    <s v="698-000006-44"/>
    <n v="698"/>
    <d v="2022-08-31T00:00:00"/>
    <n v="-1198172"/>
    <n v="7177"/>
    <s v=" PAGO A NOMIN GALVIS PATI O WIL"/>
    <s v="CB 1370-1371"/>
    <n v="0"/>
    <e v="#N/A"/>
    <n v="0"/>
    <e v="#N/A"/>
    <n v="1198172"/>
    <s v="OK"/>
    <s v="ok"/>
    <n v="1"/>
    <n v="36"/>
    <s v=" PAGO A NOMIN GA"/>
  </r>
  <r>
    <s v="6-44"/>
    <n v="-1273881"/>
    <s v="EGRESO"/>
    <s v="6-44-1273881EGRESO"/>
    <s v="6-44-1273881EGRESO17"/>
    <e v="#N/A"/>
    <s v="698-000006-44"/>
    <n v="698"/>
    <d v="2022-08-31T00:00:00"/>
    <n v="-1273881"/>
    <n v="7177"/>
    <s v=" PAGO A NOMIN CARDENAS ROMERO D"/>
    <s v="CB 1370-1371"/>
    <n v="0"/>
    <e v="#N/A"/>
    <n v="0"/>
    <e v="#N/A"/>
    <n v="1273881"/>
    <s v="OK"/>
    <s v="ok"/>
    <n v="1"/>
    <n v="36"/>
    <s v=" PAGO A NOMIN CA"/>
  </r>
  <r>
    <s v="6-44"/>
    <n v="-2215310"/>
    <s v="EGRESO"/>
    <s v="6-44-2215310EGRESO"/>
    <s v="6-44-2215310EGRESO4"/>
    <e v="#N/A"/>
    <s v="698-000006-44"/>
    <n v="698"/>
    <d v="2022-08-31T00:00:00"/>
    <n v="-2215310"/>
    <n v="7177"/>
    <s v=" PAGO A NOMIN QUIROGA ROMERO DI"/>
    <s v="CB 1370-1371"/>
    <n v="0"/>
    <e v="#N/A"/>
    <n v="0"/>
    <e v="#N/A"/>
    <n v="2215310"/>
    <s v="OK"/>
    <s v="ok"/>
    <n v="1"/>
    <n v="36"/>
    <s v=" PAGO A NOMIN QU"/>
  </r>
  <r>
    <s v="6-44"/>
    <n v="-1557739"/>
    <s v="EGRESO"/>
    <s v="6-44-1557739EGRESO"/>
    <s v="6-44-1557739EGRESO7"/>
    <e v="#N/A"/>
    <s v="698-000006-44"/>
    <n v="698"/>
    <d v="2022-08-31T00:00:00"/>
    <n v="-1557739"/>
    <n v="7177"/>
    <s v=" PAGO A NOMIN ESPITIA PEREZ ALE"/>
    <s v="CB 1370-1371"/>
    <n v="0"/>
    <e v="#N/A"/>
    <n v="0"/>
    <e v="#N/A"/>
    <n v="1557739"/>
    <s v="OK"/>
    <s v="ok"/>
    <n v="1"/>
    <n v="36"/>
    <s v=" PAGO A NOMIN ES"/>
  </r>
  <r>
    <s v="6-44"/>
    <n v="-1052361"/>
    <s v="EGRESO"/>
    <s v="6-44-1052361EGRESO"/>
    <s v="6-44-1052361EGRESO1"/>
    <e v="#N/A"/>
    <s v="698-000006-44"/>
    <n v="698"/>
    <d v="2022-08-31T00:00:00"/>
    <n v="-1052361"/>
    <n v="7177"/>
    <s v=" PAGO A NOMIN GUANUME MONROY LU"/>
    <s v="CB 1370-1371"/>
    <n v="0"/>
    <e v="#N/A"/>
    <n v="0"/>
    <e v="#N/A"/>
    <n v="1052361"/>
    <s v="OK"/>
    <s v="ok"/>
    <n v="1"/>
    <n v="36"/>
    <s v=" PAGO A NOMIN GU"/>
  </r>
  <r>
    <s v="6-44"/>
    <n v="-1142438"/>
    <s v="EGRESO"/>
    <s v="6-44-1142438EGRESO"/>
    <s v="6-44-1142438EGRESO6"/>
    <e v="#N/A"/>
    <s v="698-000006-44"/>
    <n v="698"/>
    <d v="2022-08-31T00:00:00"/>
    <n v="-1142438"/>
    <n v="7177"/>
    <s v=" PAGO A NOMIN GONZALEZ PARRA JH"/>
    <s v="CB 1370-1371"/>
    <n v="0"/>
    <e v="#N/A"/>
    <n v="0"/>
    <e v="#N/A"/>
    <n v="1142438"/>
    <s v="OK"/>
    <s v="ok"/>
    <n v="1"/>
    <n v="36"/>
    <s v=" PAGO A NOMIN GO"/>
  </r>
  <r>
    <s v="6-44"/>
    <n v="-1198484"/>
    <s v="EGRESO"/>
    <s v="6-44-1198484EGRESO"/>
    <s v="6-44-1198484EGRESO2"/>
    <e v="#N/A"/>
    <s v="698-000006-44"/>
    <n v="698"/>
    <d v="2022-08-31T00:00:00"/>
    <n v="-1198484"/>
    <n v="7177"/>
    <s v=" PAGO A NOMIN GARNICA CARDENAS"/>
    <s v="CB 1370-1371"/>
    <n v="0"/>
    <e v="#N/A"/>
    <n v="0"/>
    <e v="#N/A"/>
    <n v="1198484"/>
    <s v="OK"/>
    <s v="ok"/>
    <n v="1"/>
    <n v="36"/>
    <s v=" PAGO A NOMIN GA"/>
  </r>
  <r>
    <s v="6-44"/>
    <n v="-1233055"/>
    <s v="EGRESO"/>
    <s v="6-44-1233055EGRESO"/>
    <s v="6-44-1233055EGRESO12"/>
    <e v="#N/A"/>
    <s v="698-000006-44"/>
    <n v="698"/>
    <d v="2022-08-31T00:00:00"/>
    <n v="-1233055"/>
    <n v="7177"/>
    <s v=" PAGO A NOMIN CASTILLO ZAMBRANO"/>
    <s v="CB 1370-1371"/>
    <n v="0"/>
    <e v="#N/A"/>
    <n v="0"/>
    <e v="#N/A"/>
    <n v="1233055"/>
    <s v="OK"/>
    <s v="ok"/>
    <n v="1"/>
    <n v="36"/>
    <s v=" PAGO A NOMIN CA"/>
  </r>
  <r>
    <s v="6-44"/>
    <n v="-1487972"/>
    <s v="EGRESO"/>
    <s v="6-44-1487972EGRESO"/>
    <s v="6-44-1487972EGRESO2"/>
    <e v="#N/A"/>
    <s v="698-000006-44"/>
    <n v="698"/>
    <d v="2022-08-31T00:00:00"/>
    <n v="-1487972"/>
    <n v="7177"/>
    <s v=" PAGO A NOMIN MORA RUIZ OSCAR J"/>
    <s v="CB 1370-1371"/>
    <n v="0"/>
    <e v="#N/A"/>
    <n v="0"/>
    <e v="#N/A"/>
    <n v="1487972"/>
    <s v="OK"/>
    <s v="ok"/>
    <n v="1"/>
    <n v="36"/>
    <s v=" PAGO A NOMIN MO"/>
  </r>
  <r>
    <s v="6-44"/>
    <n v="-1947456"/>
    <s v="EGRESO"/>
    <s v="6-44-1947456EGRESO"/>
    <s v="6-44-1947456EGRESO1"/>
    <e v="#N/A"/>
    <s v="698-000006-44"/>
    <n v="698"/>
    <d v="2022-08-31T00:00:00"/>
    <n v="-1947456"/>
    <n v="7177"/>
    <s v=" PAGO A NOMIN PARRA MEDINA HERN"/>
    <s v="CB 1370-1371"/>
    <n v="0"/>
    <e v="#N/A"/>
    <n v="0"/>
    <e v="#N/A"/>
    <n v="1947456"/>
    <s v="OK"/>
    <s v="ok"/>
    <n v="1"/>
    <n v="36"/>
    <s v=" PAGO A NOMIN PA"/>
  </r>
  <r>
    <s v="6-44"/>
    <n v="-1681042"/>
    <s v="EGRESO"/>
    <s v="6-44-1681042EGRESO"/>
    <s v="6-44-1681042EGRESO1"/>
    <e v="#N/A"/>
    <s v="698-000006-44"/>
    <n v="698"/>
    <d v="2022-08-31T00:00:00"/>
    <n v="-1681042"/>
    <n v="7177"/>
    <s v=" PAGO A NOMIN MORALES ABELLO DE"/>
    <s v="CB 1370-1371"/>
    <n v="0"/>
    <e v="#N/A"/>
    <n v="0"/>
    <e v="#N/A"/>
    <n v="1681042"/>
    <s v="OK"/>
    <s v="ok"/>
    <n v="1"/>
    <n v="36"/>
    <s v=" PAGO A NOMIN MO"/>
  </r>
  <r>
    <s v="6-44"/>
    <n v="-1611401"/>
    <s v="EGRESO"/>
    <s v="6-44-1611401EGRESO"/>
    <s v="6-44-1611401EGRESO1"/>
    <e v="#N/A"/>
    <s v="698-000006-44"/>
    <n v="698"/>
    <d v="2022-08-31T00:00:00"/>
    <n v="-1611401"/>
    <n v="7177"/>
    <s v=" PAGO A NOMIN LOPEZ HUERTAS JOH"/>
    <s v="CB 1370-1371"/>
    <n v="0"/>
    <e v="#N/A"/>
    <n v="0"/>
    <e v="#N/A"/>
    <n v="1611401"/>
    <s v="OK"/>
    <s v="ok"/>
    <n v="1"/>
    <n v="36"/>
    <s v=" PAGO A NOMIN LO"/>
  </r>
  <r>
    <s v="6-44"/>
    <n v="-1918372"/>
    <s v="EGRESO"/>
    <s v="6-44-1918372EGRESO"/>
    <s v="6-44-1918372EGRESO8"/>
    <e v="#N/A"/>
    <s v="698-000006-44"/>
    <n v="698"/>
    <d v="2022-08-31T00:00:00"/>
    <n v="-1918372"/>
    <n v="7177"/>
    <s v=" PAGO A NOMIN FUQUENE CARPETA J"/>
    <s v="CB 1370-1371"/>
    <n v="0"/>
    <e v="#N/A"/>
    <n v="0"/>
    <e v="#N/A"/>
    <n v="1918372"/>
    <s v="OK"/>
    <s v="ok"/>
    <n v="1"/>
    <n v="36"/>
    <s v=" PAGO A NOMIN FU"/>
  </r>
  <r>
    <s v="6-44"/>
    <n v="-2086560"/>
    <s v="EGRESO"/>
    <s v="6-44-2086560EGRESO"/>
    <s v="6-44-2086560EGRESO12"/>
    <e v="#N/A"/>
    <s v="698-000006-44"/>
    <n v="698"/>
    <d v="2022-08-31T00:00:00"/>
    <n v="-2086560"/>
    <n v="7177"/>
    <s v=" PAGO A NOMIN GALEANO DUE AS GI"/>
    <s v="CB 1370-1371"/>
    <n v="0"/>
    <e v="#N/A"/>
    <n v="0"/>
    <e v="#N/A"/>
    <n v="2086560"/>
    <s v="OK"/>
    <s v="ok"/>
    <n v="1"/>
    <n v="36"/>
    <s v=" PAGO A NOMIN GA"/>
  </r>
  <r>
    <s v="6-44"/>
    <n v="-1470694"/>
    <s v="EGRESO"/>
    <s v="6-44-1470694EGRESO"/>
    <s v="6-44-1470694EGRESO4"/>
    <e v="#N/A"/>
    <s v="698-000006-44"/>
    <n v="698"/>
    <d v="2022-08-31T00:00:00"/>
    <n v="-1470694"/>
    <n v="7177"/>
    <s v=" PAGO A NOMIN RUIZ SANCHEZ LEON"/>
    <s v="CB 1370-1371"/>
    <n v="0"/>
    <e v="#N/A"/>
    <n v="0"/>
    <e v="#N/A"/>
    <n v="1470694"/>
    <s v="OK"/>
    <s v="ok"/>
    <n v="1"/>
    <n v="36"/>
    <s v=" PAGO A NOMIN RU"/>
  </r>
  <r>
    <s v="6-44"/>
    <n v="-1279832"/>
    <s v="EGRESO"/>
    <s v="6-44-1279832EGRESO"/>
    <s v="6-44-1279832EGRESO2"/>
    <e v="#N/A"/>
    <s v="698-000006-44"/>
    <n v="698"/>
    <d v="2022-08-31T00:00:00"/>
    <n v="-1279832"/>
    <n v="7177"/>
    <s v=" PAGO A NOMIN MONAR MELO MARLON"/>
    <s v="CB 1370-1371"/>
    <n v="0"/>
    <e v="#N/A"/>
    <n v="0"/>
    <e v="#N/A"/>
    <n v="1279832"/>
    <s v="OK"/>
    <s v="ok"/>
    <n v="1"/>
    <n v="36"/>
    <s v=" PAGO A NOMIN MO"/>
  </r>
  <r>
    <s v="6-44"/>
    <n v="-2061988"/>
    <s v="EGRESO"/>
    <s v="6-44-2061988EGRESO"/>
    <s v="6-44-2061988EGRESO1"/>
    <e v="#N/A"/>
    <s v="698-000006-44"/>
    <n v="698"/>
    <d v="2022-08-31T00:00:00"/>
    <n v="-2061988"/>
    <n v="7177"/>
    <s v=" PAGO A NOMIN LACHE DIAZ GERMAN"/>
    <s v="CB 1370-1371"/>
    <n v="0"/>
    <e v="#N/A"/>
    <n v="0"/>
    <e v="#N/A"/>
    <n v="2061988"/>
    <s v="OK"/>
    <s v="ok"/>
    <n v="1"/>
    <n v="36"/>
    <s v=" PAGO A NOMIN LA"/>
  </r>
  <r>
    <s v="6-44"/>
    <n v="-1351287"/>
    <s v="EGRESO"/>
    <s v="6-44-1351287EGRESO"/>
    <s v="6-44-1351287EGRESO5"/>
    <e v="#N/A"/>
    <s v="698-000006-44"/>
    <n v="698"/>
    <d v="2022-08-31T00:00:00"/>
    <n v="-1351287"/>
    <n v="7177"/>
    <s v=" PAGO A NOMIN SANTANA SAENZ JHO"/>
    <s v="CB 1370-1371"/>
    <n v="0"/>
    <e v="#N/A"/>
    <n v="0"/>
    <e v="#N/A"/>
    <n v="1351287"/>
    <s v="OK"/>
    <s v="ok"/>
    <n v="1"/>
    <n v="36"/>
    <s v=" PAGO A NOMIN SA"/>
  </r>
  <r>
    <s v="6-44"/>
    <n v="-1650314"/>
    <s v="EGRESO"/>
    <s v="6-44-1650314EGRESO"/>
    <s v="6-44-1650314EGRESO3"/>
    <e v="#N/A"/>
    <s v="698-000006-44"/>
    <n v="698"/>
    <d v="2022-08-31T00:00:00"/>
    <n v="-1650314"/>
    <n v="7177"/>
    <s v=" PAGO A NOMIN SANDOVAL LEAL VIC"/>
    <s v="CB 1370-1371"/>
    <n v="0"/>
    <e v="#N/A"/>
    <n v="0"/>
    <e v="#N/A"/>
    <n v="1650314"/>
    <s v="OK"/>
    <s v="ok"/>
    <n v="1"/>
    <n v="36"/>
    <s v=" PAGO A NOMIN SA"/>
  </r>
  <r>
    <s v="6-44"/>
    <n v="-2086560"/>
    <s v="EGRESO"/>
    <s v="6-44-2086560EGRESO"/>
    <s v="6-44-2086560EGRESO13"/>
    <e v="#N/A"/>
    <s v="698-000006-44"/>
    <n v="698"/>
    <d v="2022-08-31T00:00:00"/>
    <n v="-2086560"/>
    <n v="7177"/>
    <s v=" PAGO A NOMIN GARAVITO GOMEZ ED"/>
    <s v="CB 1370-1371"/>
    <n v="0"/>
    <e v="#N/A"/>
    <n v="0"/>
    <e v="#N/A"/>
    <n v="2086560"/>
    <s v="OK"/>
    <s v="ok"/>
    <n v="1"/>
    <n v="36"/>
    <s v=" PAGO A NOMIN GA"/>
  </r>
  <r>
    <s v="6-44"/>
    <n v="-3114136"/>
    <s v="EGRESO"/>
    <s v="6-44-3114136EGRESO"/>
    <s v="6-44-3114136EGRESO1"/>
    <e v="#N/A"/>
    <s v="698-000006-44"/>
    <n v="698"/>
    <d v="2022-08-31T00:00:00"/>
    <n v="-3114136"/>
    <n v="7177"/>
    <s v=" PAGO A NOMIN SANDOVAL GONZALEZ"/>
    <s v="CB 1370-1371"/>
    <n v="0"/>
    <e v="#N/A"/>
    <n v="0"/>
    <e v="#N/A"/>
    <n v="3114136"/>
    <s v="OK"/>
    <s v="ok"/>
    <n v="1"/>
    <n v="36"/>
    <s v=" PAGO A NOMIN SA"/>
  </r>
  <r>
    <s v="6-44"/>
    <n v="-2754711"/>
    <s v="EGRESO"/>
    <s v="6-44-2754711EGRESO"/>
    <s v="6-44-2754711EGRESO1"/>
    <e v="#N/A"/>
    <s v="698-000006-44"/>
    <n v="698"/>
    <d v="2022-08-31T00:00:00"/>
    <n v="-2754711"/>
    <n v="7177"/>
    <s v=" PAGO A NOMIN PIRACHICAN MORALE"/>
    <s v="CB 1370-1371"/>
    <n v="0"/>
    <e v="#N/A"/>
    <n v="0"/>
    <e v="#N/A"/>
    <n v="2754711"/>
    <s v="OK"/>
    <s v="ok"/>
    <n v="1"/>
    <n v="36"/>
    <s v=" PAGO A NOMIN PI"/>
  </r>
  <r>
    <s v="6-44"/>
    <n v="-1397473"/>
    <s v="EGRESO"/>
    <s v="6-44-1397473EGRESO"/>
    <s v="6-44-1397473EGRESO1"/>
    <e v="#N/A"/>
    <s v="698-000006-44"/>
    <n v="698"/>
    <d v="2022-08-31T00:00:00"/>
    <n v="-1397473"/>
    <n v="7177"/>
    <s v=" PAGO A NOMIN COBOS LOPEZ BRAYA"/>
    <s v="CB 1370-1371"/>
    <n v="0"/>
    <e v="#N/A"/>
    <n v="0"/>
    <e v="#N/A"/>
    <n v="1397473"/>
    <s v="OK"/>
    <s v="ok"/>
    <n v="1"/>
    <n v="36"/>
    <s v=" PAGO A NOMIN CO"/>
  </r>
  <r>
    <s v="6-44"/>
    <n v="-1650314"/>
    <s v="EGRESO"/>
    <s v="6-44-1650314EGRESO"/>
    <s v="6-44-1650314EGRESO4"/>
    <e v="#N/A"/>
    <s v="698-000006-44"/>
    <n v="698"/>
    <d v="2022-08-31T00:00:00"/>
    <n v="-1650314"/>
    <n v="7177"/>
    <s v=" PAGO A NOMIN RODRIGUEZ MADRID"/>
    <s v="CB 1370-1371"/>
    <n v="0"/>
    <e v="#N/A"/>
    <n v="0"/>
    <e v="#N/A"/>
    <n v="1650314"/>
    <s v="OK"/>
    <s v="ok"/>
    <n v="1"/>
    <n v="36"/>
    <s v=" PAGO A NOMIN RO"/>
  </r>
  <r>
    <s v="6-44"/>
    <n v="-2662055"/>
    <s v="EGRESO"/>
    <s v="6-44-2662055EGRESO"/>
    <s v="6-44-2662055EGRESO1"/>
    <e v="#N/A"/>
    <s v="698-000006-44"/>
    <n v="698"/>
    <d v="2022-08-31T00:00:00"/>
    <n v="-2662055"/>
    <n v="7177"/>
    <s v=" PAGO A NOMIN RODRIGUEZ RODRIGU"/>
    <s v="CB 1370-1371"/>
    <n v="0"/>
    <e v="#N/A"/>
    <n v="0"/>
    <e v="#N/A"/>
    <n v="2662055"/>
    <s v="OK"/>
    <s v="ok"/>
    <n v="1"/>
    <n v="36"/>
    <s v=" PAGO A NOMIN RO"/>
  </r>
  <r>
    <s v="6-44"/>
    <n v="-1125122"/>
    <s v="EGRESO"/>
    <s v="6-44-1125122EGRESO"/>
    <s v="6-44-1125122EGRESO1"/>
    <e v="#N/A"/>
    <s v="698-000006-44"/>
    <n v="698"/>
    <d v="2022-08-31T00:00:00"/>
    <n v="-1125122"/>
    <n v="7177"/>
    <s v=" PAGO A NOMIN CUCAITA GALINDO J"/>
    <s v="CB 1370-1371"/>
    <n v="0"/>
    <e v="#N/A"/>
    <n v="0"/>
    <e v="#N/A"/>
    <n v="1125122"/>
    <s v="OK"/>
    <s v="ok"/>
    <n v="1"/>
    <n v="36"/>
    <s v=" PAGO A NOMIN CU"/>
  </r>
  <r>
    <s v="6-44"/>
    <n v="-755339"/>
    <s v="EGRESO"/>
    <s v="6-44-755339EGRESO"/>
    <s v="6-44-755339EGRESO3"/>
    <e v="#N/A"/>
    <s v="698-000006-44"/>
    <n v="698"/>
    <d v="2022-08-31T00:00:00"/>
    <n v="-755339"/>
    <n v="7177"/>
    <s v=" PAGO A NOMIN CAMARGO RODRIGUEZ"/>
    <s v="CB 1370-1371"/>
    <n v="0"/>
    <e v="#N/A"/>
    <n v="0"/>
    <e v="#N/A"/>
    <n v="755339"/>
    <s v="OK"/>
    <s v="ok"/>
    <n v="1"/>
    <n v="36"/>
    <s v=" PAGO A NOMIN CA"/>
  </r>
  <r>
    <s v="6-44"/>
    <n v="-2217981"/>
    <s v="EGRESO"/>
    <s v="6-44-2217981EGRESO"/>
    <s v="6-44-2217981EGRESO1"/>
    <e v="#N/A"/>
    <s v="698-000006-44"/>
    <n v="698"/>
    <d v="2022-08-31T00:00:00"/>
    <n v="-2217981"/>
    <n v="7177"/>
    <s v=" PAGO A NOMIN FABRA VERGARA CAR"/>
    <s v="CB 1370-1371"/>
    <n v="0"/>
    <e v="#N/A"/>
    <n v="0"/>
    <e v="#N/A"/>
    <n v="2217981"/>
    <s v="OK"/>
    <s v="ok"/>
    <n v="1"/>
    <n v="36"/>
    <s v=" PAGO A NOMIN FA"/>
  </r>
  <r>
    <s v="6-44"/>
    <n v="-1163599"/>
    <s v="EGRESO"/>
    <s v="6-44-1163599EGRESO"/>
    <s v="6-44-1163599EGRESO5"/>
    <e v="#N/A"/>
    <s v="698-000006-44"/>
    <n v="698"/>
    <d v="2022-08-31T00:00:00"/>
    <n v="-1163599"/>
    <n v="7177"/>
    <s v=" PAGO A NOMIN ALVAREZ FONSECA I"/>
    <s v="CB 1370-1371"/>
    <n v="0"/>
    <e v="#N/A"/>
    <n v="0"/>
    <e v="#N/A"/>
    <n v="1163599"/>
    <s v="OK"/>
    <s v="ok"/>
    <n v="1"/>
    <n v="36"/>
    <s v=" PAGO A NOMIN AL"/>
  </r>
  <r>
    <s v="6-44"/>
    <n v="-1243336"/>
    <s v="EGRESO"/>
    <s v="6-44-1243336EGRESO"/>
    <s v="6-44-1243336EGRESO4"/>
    <e v="#N/A"/>
    <s v="698-000006-44"/>
    <n v="698"/>
    <d v="2022-08-31T00:00:00"/>
    <n v="-1243336"/>
    <n v="7177"/>
    <s v=" PAGO A NOMIN RADA VARGAS YONIS"/>
    <s v="CB 1370-1371"/>
    <n v="0"/>
    <e v="#N/A"/>
    <n v="0"/>
    <e v="#N/A"/>
    <n v="1243336"/>
    <s v="OK"/>
    <s v="ok"/>
    <n v="1"/>
    <n v="36"/>
    <s v=" PAGO A NOMIN RA"/>
  </r>
  <r>
    <s v="6-44"/>
    <n v="-1581889"/>
    <s v="EGRESO"/>
    <s v="6-44-1581889EGRESO"/>
    <s v="6-44-1581889EGRESO3"/>
    <e v="#N/A"/>
    <s v="698-000006-44"/>
    <n v="698"/>
    <d v="2022-08-31T00:00:00"/>
    <n v="-1581889"/>
    <n v="7177"/>
    <s v=" PAGO A NOMIN PRIETO  CARLOS AL"/>
    <s v="CB 1370-1371"/>
    <n v="0"/>
    <e v="#N/A"/>
    <n v="0"/>
    <e v="#N/A"/>
    <n v="1581889"/>
    <s v="OK"/>
    <s v="ok"/>
    <n v="1"/>
    <n v="36"/>
    <s v=" PAGO A NOMIN PR"/>
  </r>
  <r>
    <s v="6-44"/>
    <n v="-601077"/>
    <s v="EGRESO"/>
    <s v="6-44-601077EGRESO"/>
    <s v="6-44-601077EGRESO3"/>
    <e v="#N/A"/>
    <s v="698-000006-44"/>
    <n v="698"/>
    <d v="2022-08-31T00:00:00"/>
    <n v="-601077"/>
    <n v="7177"/>
    <s v=" PAGO A NOMIN BERMUDEZ ARIAS JH"/>
    <s v="CB 1370-1371"/>
    <n v="0"/>
    <e v="#N/A"/>
    <n v="0"/>
    <e v="#N/A"/>
    <n v="601077"/>
    <s v="OK"/>
    <s v="ok"/>
    <n v="1"/>
    <n v="36"/>
    <s v=" PAGO A NOMIN BE"/>
  </r>
  <r>
    <s v="6-44"/>
    <n v="-1388889"/>
    <s v="EGRESO"/>
    <s v="6-44-1388889EGRESO"/>
    <s v="6-44-1388889EGRESO1"/>
    <e v="#N/A"/>
    <s v="698-000006-44"/>
    <n v="698"/>
    <d v="2022-08-31T00:00:00"/>
    <n v="-1388889"/>
    <n v="7177"/>
    <s v=" PAGO A NOMIN GUZMAN BALLESTERO"/>
    <s v="CB 1370-1371"/>
    <n v="0"/>
    <e v="#N/A"/>
    <n v="0"/>
    <e v="#N/A"/>
    <n v="1388889"/>
    <s v="OK"/>
    <s v="ok"/>
    <n v="1"/>
    <n v="36"/>
    <s v=" PAGO A NOMIN GU"/>
  </r>
  <r>
    <s v="6-44"/>
    <n v="-1198172"/>
    <s v="EGRESO"/>
    <s v="6-44-1198172EGRESO"/>
    <s v="6-44-1198172EGRESO57"/>
    <e v="#N/A"/>
    <s v="698-000006-44"/>
    <n v="698"/>
    <d v="2022-08-31T00:00:00"/>
    <n v="-1198172"/>
    <n v="7177"/>
    <s v=" PAGO A NOMIN HENAO MORENO MARI"/>
    <s v="CB 1370-1371"/>
    <n v="0"/>
    <e v="#N/A"/>
    <n v="0"/>
    <e v="#N/A"/>
    <n v="1198172"/>
    <s v="OK"/>
    <s v="ok"/>
    <n v="1"/>
    <n v="36"/>
    <s v=" PAGO A NOMIN HE"/>
  </r>
  <r>
    <s v="6-44"/>
    <n v="-1724748"/>
    <s v="EGRESO"/>
    <s v="6-44-1724748EGRESO"/>
    <s v="6-44-1724748EGRESO1"/>
    <e v="#N/A"/>
    <s v="698-000006-44"/>
    <n v="698"/>
    <d v="2022-08-31T00:00:00"/>
    <n v="-1724748"/>
    <n v="7177"/>
    <s v=" PAGO A NOMIN MOTTA MONSALVE JO"/>
    <s v="CB 1370-1371"/>
    <n v="0"/>
    <e v="#N/A"/>
    <n v="0"/>
    <e v="#N/A"/>
    <n v="1724748"/>
    <s v="OK"/>
    <s v="ok"/>
    <n v="1"/>
    <n v="36"/>
    <s v=" PAGO A NOMIN MO"/>
  </r>
  <r>
    <s v="6-44"/>
    <n v="-1001536"/>
    <s v="EGRESO"/>
    <s v="6-44-1001536EGRESO"/>
    <s v="6-44-1001536EGRESO1"/>
    <e v="#N/A"/>
    <s v="698-000006-44"/>
    <n v="698"/>
    <d v="2022-08-31T00:00:00"/>
    <n v="-1001536"/>
    <n v="7177"/>
    <s v=" PAGO A NOMIN HERNANDEZ APONTE"/>
    <s v="CB 1370-1371"/>
    <n v="0"/>
    <e v="#N/A"/>
    <n v="0"/>
    <e v="#N/A"/>
    <n v="1001536"/>
    <s v="OK"/>
    <s v="ok"/>
    <n v="1"/>
    <n v="36"/>
    <s v=" PAGO A NOMIN HE"/>
  </r>
  <r>
    <s v="6-44"/>
    <n v="-1272540"/>
    <s v="EGRESO"/>
    <s v="6-44-1272540EGRESO"/>
    <s v="6-44-1272540EGRESO4"/>
    <e v="#N/A"/>
    <s v="698-000006-44"/>
    <n v="698"/>
    <d v="2022-08-31T00:00:00"/>
    <n v="-1272540"/>
    <n v="7177"/>
    <s v=" PAGO A NOMIN RODRIGUEZ FERNAND"/>
    <s v="CB 1370-1371"/>
    <n v="0"/>
    <e v="#N/A"/>
    <n v="0"/>
    <e v="#N/A"/>
    <n v="1272540"/>
    <s v="OK"/>
    <s v="ok"/>
    <n v="1"/>
    <n v="36"/>
    <s v=" PAGO A NOMIN RO"/>
  </r>
  <r>
    <s v="6-44"/>
    <n v="-1198172"/>
    <s v="EGRESO"/>
    <s v="6-44-1198172EGRESO"/>
    <s v="6-44-1198172EGRESO58"/>
    <e v="#N/A"/>
    <s v="698-000006-44"/>
    <n v="698"/>
    <d v="2022-08-31T00:00:00"/>
    <n v="-1198172"/>
    <n v="7177"/>
    <s v=" PAGO A NOMIN CARDENAS SANCHEZ"/>
    <s v="CB 1370-1371"/>
    <n v="0"/>
    <e v="#N/A"/>
    <n v="0"/>
    <e v="#N/A"/>
    <n v="1198172"/>
    <s v="OK"/>
    <s v="ok"/>
    <n v="1"/>
    <n v="36"/>
    <s v=" PAGO A NOMIN CA"/>
  </r>
  <r>
    <s v="6-44"/>
    <n v="-1233055"/>
    <s v="EGRESO"/>
    <s v="6-44-1233055EGRESO"/>
    <s v="6-44-1233055EGRESO13"/>
    <e v="#N/A"/>
    <s v="698-000006-44"/>
    <n v="698"/>
    <d v="2022-08-31T00:00:00"/>
    <n v="-1233055"/>
    <n v="7177"/>
    <s v=" PAGO A NOMIN ORTIZ PACHECO LUC"/>
    <s v="CB 1370-1371"/>
    <n v="0"/>
    <e v="#N/A"/>
    <n v="0"/>
    <e v="#N/A"/>
    <n v="1233055"/>
    <s v="OK"/>
    <s v="ok"/>
    <n v="1"/>
    <n v="36"/>
    <s v=" PAGO A NOMIN OR"/>
  </r>
  <r>
    <s v="6-44"/>
    <n v="-1109933"/>
    <s v="EGRESO"/>
    <s v="6-44-1109933EGRESO"/>
    <s v="6-44-1109933EGRESO7"/>
    <e v="#N/A"/>
    <s v="698-000006-44"/>
    <n v="698"/>
    <d v="2022-08-31T00:00:00"/>
    <n v="-1109933"/>
    <n v="7177"/>
    <s v=" PAGO A NOMIN PAJOY DIAZ JEISSO"/>
    <s v="CB 1370-1371"/>
    <n v="0"/>
    <e v="#N/A"/>
    <n v="0"/>
    <e v="#N/A"/>
    <n v="1109933"/>
    <s v="OK"/>
    <s v="ok"/>
    <n v="1"/>
    <n v="36"/>
    <s v=" PAGO A NOMIN PA"/>
  </r>
  <r>
    <s v="6-44"/>
    <n v="-1144504"/>
    <s v="EGRESO"/>
    <s v="6-44-1144504EGRESO"/>
    <s v="6-44-1144504EGRESO45"/>
    <e v="#N/A"/>
    <s v="698-000006-44"/>
    <n v="698"/>
    <d v="2022-08-31T00:00:00"/>
    <n v="-1144504"/>
    <n v="7177"/>
    <s v=" PAGO A NOMIN CAPERA PE UELA SA"/>
    <s v="CB 1370-1371"/>
    <n v="0"/>
    <e v="#N/A"/>
    <n v="0"/>
    <e v="#N/A"/>
    <n v="1144504"/>
    <s v="OK"/>
    <s v="ok"/>
    <n v="1"/>
    <n v="36"/>
    <s v=" PAGO A NOMIN CA"/>
  </r>
  <r>
    <s v="6-44"/>
    <n v="-1182987"/>
    <s v="EGRESO"/>
    <s v="6-44-1182987EGRESO"/>
    <s v="6-44-1182987EGRESO1"/>
    <e v="#N/A"/>
    <s v="698-000006-44"/>
    <n v="698"/>
    <d v="2022-08-31T00:00:00"/>
    <n v="-1182987"/>
    <n v="7177"/>
    <s v=" PAGO A NOMIN CA ON  LUZ MARINA"/>
    <s v="CB 1370-1371"/>
    <n v="0"/>
    <e v="#N/A"/>
    <n v="0"/>
    <e v="#N/A"/>
    <n v="1182987"/>
    <s v="OK"/>
    <s v="ok"/>
    <n v="1"/>
    <n v="36"/>
    <s v=" PAGO A NOMIN CA"/>
  </r>
  <r>
    <s v="6-44"/>
    <n v="-1243336"/>
    <s v="EGRESO"/>
    <s v="6-44-1243336EGRESO"/>
    <s v="6-44-1243336EGRESO5"/>
    <e v="#N/A"/>
    <s v="698-000006-44"/>
    <n v="698"/>
    <d v="2022-08-31T00:00:00"/>
    <n v="-1243336"/>
    <n v="7177"/>
    <s v=" PAGO A NOMIN DEVIA VELANDIA HA"/>
    <s v="CB 1370-1371"/>
    <n v="0"/>
    <e v="#N/A"/>
    <n v="0"/>
    <e v="#N/A"/>
    <n v="1243336"/>
    <s v="OK"/>
    <s v="ok"/>
    <n v="1"/>
    <n v="36"/>
    <s v=" PAGO A NOMIN DE"/>
  </r>
  <r>
    <s v="6-44"/>
    <n v="-1083027"/>
    <s v="EGRESO"/>
    <s v="6-44-1083027EGRESO"/>
    <s v="6-44-1083027EGRESO2"/>
    <e v="#N/A"/>
    <s v="698-000006-44"/>
    <n v="698"/>
    <d v="2022-08-31T00:00:00"/>
    <n v="-1083027"/>
    <n v="7177"/>
    <s v=" PAGO A NOMIN GARCIA ALMONACID"/>
    <s v="CB 1370-1371"/>
    <n v="0"/>
    <e v="#N/A"/>
    <n v="0"/>
    <e v="#N/A"/>
    <n v="1083027"/>
    <s v="OK"/>
    <s v="ok"/>
    <n v="1"/>
    <n v="36"/>
    <s v=" PAGO A NOMIN GA"/>
  </r>
  <r>
    <s v="6-44"/>
    <n v="-1581889"/>
    <s v="EGRESO"/>
    <s v="6-44-1581889EGRESO"/>
    <s v="6-44-1581889EGRESO4"/>
    <e v="#N/A"/>
    <s v="698-000006-44"/>
    <n v="698"/>
    <d v="2022-08-31T00:00:00"/>
    <n v="-1581889"/>
    <n v="7177"/>
    <s v=" PAGO A NOMIN GUEVARA RINCON OS"/>
    <s v="CB 1370-1371"/>
    <n v="0"/>
    <e v="#N/A"/>
    <n v="0"/>
    <e v="#N/A"/>
    <n v="1581889"/>
    <s v="OK"/>
    <s v="ok"/>
    <n v="1"/>
    <n v="36"/>
    <s v=" PAGO A NOMIN GU"/>
  </r>
  <r>
    <s v="6-44"/>
    <n v="-1158887"/>
    <s v="EGRESO"/>
    <s v="6-44-1158887EGRESO"/>
    <s v="6-44-1158887EGRESO1"/>
    <e v="#N/A"/>
    <s v="698-000006-44"/>
    <n v="698"/>
    <d v="2022-08-31T00:00:00"/>
    <n v="-1158887"/>
    <n v="7177"/>
    <s v=" PAGO A NOMIN CHILANGUAY  LUZ B"/>
    <s v="CB 1370-1371"/>
    <n v="0"/>
    <e v="#N/A"/>
    <n v="0"/>
    <e v="#N/A"/>
    <n v="1158887"/>
    <s v="OK"/>
    <s v="ok"/>
    <n v="1"/>
    <n v="36"/>
    <s v=" PAGO A NOMIN CH"/>
  </r>
  <r>
    <s v="6-44"/>
    <n v="-1245003"/>
    <s v="EGRESO"/>
    <s v="6-44-1245003EGRESO"/>
    <s v="6-44-1245003EGRESO1"/>
    <e v="#N/A"/>
    <s v="698-000006-44"/>
    <n v="698"/>
    <d v="2022-08-31T00:00:00"/>
    <n v="-1245003"/>
    <n v="7177"/>
    <s v=" PAGO A NOMIN RODRIGUEZ GARZON"/>
    <s v="CB 1370-1371"/>
    <n v="0"/>
    <e v="#N/A"/>
    <n v="0"/>
    <e v="#N/A"/>
    <n v="1245003"/>
    <s v="OK"/>
    <s v="ok"/>
    <n v="1"/>
    <n v="36"/>
    <s v=" PAGO A NOMIN RO"/>
  </r>
  <r>
    <s v="6-44"/>
    <n v="-1348619"/>
    <s v="EGRESO"/>
    <s v="6-44-1348619EGRESO"/>
    <s v="6-44-1348619EGRESO1"/>
    <e v="#N/A"/>
    <s v="698-000006-44"/>
    <n v="698"/>
    <d v="2022-08-31T00:00:00"/>
    <n v="-1348619"/>
    <n v="7177"/>
    <s v=" PAGO A NOMIN BONILLA FONSECA J"/>
    <s v="CB 1370-1371"/>
    <n v="0"/>
    <e v="#N/A"/>
    <n v="0"/>
    <e v="#N/A"/>
    <n v="1348619"/>
    <s v="OK"/>
    <s v="ok"/>
    <n v="1"/>
    <n v="36"/>
    <s v=" PAGO A NOMIN BO"/>
  </r>
  <r>
    <s v="6-44"/>
    <n v="-1616094"/>
    <s v="EGRESO"/>
    <s v="6-44-1616094EGRESO"/>
    <s v="6-44-1616094EGRESO1"/>
    <e v="#N/A"/>
    <s v="698-000006-44"/>
    <n v="698"/>
    <d v="2022-08-31T00:00:00"/>
    <n v="-1616094"/>
    <n v="7177"/>
    <s v=" PAGO A NOMIN DIAZ ARAGON PEDRO"/>
    <s v="CB 1370-1371"/>
    <n v="0"/>
    <e v="#N/A"/>
    <n v="0"/>
    <e v="#N/A"/>
    <n v="1616094"/>
    <s v="OK"/>
    <s v="ok"/>
    <n v="1"/>
    <n v="36"/>
    <s v=" PAGO A NOMIN DI"/>
  </r>
  <r>
    <s v="6-44"/>
    <n v="-2015343"/>
    <s v="EGRESO"/>
    <s v="6-44-2015343EGRESO"/>
    <s v="6-44-2015343EGRESO1"/>
    <e v="#N/A"/>
    <s v="698-000006-44"/>
    <n v="698"/>
    <d v="2022-08-31T00:00:00"/>
    <n v="-2015343"/>
    <n v="7177"/>
    <s v=" PAGO A NOMIN BARRAGAN RUBIO AN"/>
    <s v="CB 1370-1371"/>
    <n v="0"/>
    <e v="#N/A"/>
    <n v="0"/>
    <e v="#N/A"/>
    <n v="2015343"/>
    <s v="OK"/>
    <s v="ok"/>
    <n v="1"/>
    <n v="36"/>
    <s v=" PAGO A NOMIN BA"/>
  </r>
  <r>
    <s v="6-44"/>
    <n v="-1500489"/>
    <s v="EGRESO"/>
    <s v="6-44-1500489EGRESO"/>
    <s v="6-44-1500489EGRESO1"/>
    <e v="#N/A"/>
    <s v="698-000006-44"/>
    <n v="698"/>
    <d v="2022-08-31T00:00:00"/>
    <n v="-1500489"/>
    <n v="7177"/>
    <s v=" PAGO A NOMIN OTAVO AROCA FABIA"/>
    <s v="CB 1370-1371"/>
    <n v="0"/>
    <e v="#N/A"/>
    <n v="0"/>
    <e v="#N/A"/>
    <n v="1500489"/>
    <s v="OK"/>
    <s v="ok"/>
    <n v="1"/>
    <n v="36"/>
    <s v=" PAGO A NOMIN OT"/>
  </r>
  <r>
    <s v="6-44"/>
    <n v="-1006216"/>
    <s v="EGRESO"/>
    <s v="6-44-1006216EGRESO"/>
    <s v="6-44-1006216EGRESO2"/>
    <e v="#N/A"/>
    <s v="698-000006-44"/>
    <n v="698"/>
    <d v="2022-08-31T00:00:00"/>
    <n v="-1006216"/>
    <n v="7177"/>
    <s v=" PAGO A NOMIN CAPIZ  MAYERLY"/>
    <s v="CB 1370-1371"/>
    <n v="0"/>
    <e v="#N/A"/>
    <n v="0"/>
    <e v="#N/A"/>
    <n v="1006216"/>
    <s v="OK"/>
    <s v="ok"/>
    <n v="1"/>
    <n v="36"/>
    <s v=" PAGO A NOMIN CA"/>
  </r>
  <r>
    <s v="6-44"/>
    <n v="-2172989"/>
    <s v="EGRESO"/>
    <s v="6-44-2172989EGRESO"/>
    <s v="6-44-2172989EGRESO1"/>
    <e v="#N/A"/>
    <s v="698-000006-44"/>
    <n v="698"/>
    <d v="2022-08-31T00:00:00"/>
    <n v="-2172989"/>
    <n v="7177"/>
    <s v=" PAGO A NOMIN RODRIGUEZ CAMARGO"/>
    <s v="CB 1370-1371"/>
    <n v="0"/>
    <e v="#N/A"/>
    <n v="0"/>
    <e v="#N/A"/>
    <n v="2172989"/>
    <s v="OK"/>
    <s v="ok"/>
    <n v="1"/>
    <n v="36"/>
    <s v=" PAGO A NOMIN RO"/>
  </r>
  <r>
    <s v="6-44"/>
    <n v="-892117"/>
    <s v="EGRESO"/>
    <s v="6-44-892117EGRESO"/>
    <s v="6-44-892117EGRESO1"/>
    <e v="#N/A"/>
    <s v="698-000006-44"/>
    <n v="698"/>
    <d v="2022-08-31T00:00:00"/>
    <n v="-892117"/>
    <n v="7177"/>
    <s v=" PAGO A NOMIN GUERRERO  LUZ ANG"/>
    <s v="CB 1370-1371"/>
    <n v="0"/>
    <e v="#N/A"/>
    <n v="0"/>
    <e v="#N/A"/>
    <n v="892117"/>
    <s v="OK"/>
    <s v="ok"/>
    <n v="1"/>
    <n v="36"/>
    <s v=" PAGO A NOMIN GU"/>
  </r>
  <r>
    <s v="6-44"/>
    <n v="-1075361"/>
    <s v="EGRESO"/>
    <s v="6-44-1075361EGRESO"/>
    <s v="6-44-1075361EGRESO4"/>
    <e v="#N/A"/>
    <s v="698-000006-44"/>
    <n v="698"/>
    <d v="2022-08-31T00:00:00"/>
    <n v="-1075361"/>
    <n v="7177"/>
    <s v=" PAGO A NOMIN CORREA RODRIGUEZ"/>
    <s v="CB 1370-1371"/>
    <n v="0"/>
    <e v="#N/A"/>
    <n v="0"/>
    <e v="#N/A"/>
    <n v="1075361"/>
    <s v="OK"/>
    <s v="ok"/>
    <n v="1"/>
    <n v="36"/>
    <s v=" PAGO A NOMIN CO"/>
  </r>
  <r>
    <s v="6-44"/>
    <n v="-1198172"/>
    <s v="EGRESO"/>
    <s v="6-44-1198172EGRESO"/>
    <s v="6-44-1198172EGRESO59"/>
    <e v="#N/A"/>
    <s v="698-000006-44"/>
    <n v="698"/>
    <d v="2022-08-31T00:00:00"/>
    <n v="-1198172"/>
    <n v="7177"/>
    <s v=" PAGO A NOMIN PERLAZA TENORIO B"/>
    <s v="CB 1370-1371"/>
    <n v="0"/>
    <e v="#N/A"/>
    <n v="0"/>
    <e v="#N/A"/>
    <n v="1198172"/>
    <s v="OK"/>
    <s v="ok"/>
    <n v="1"/>
    <n v="36"/>
    <s v=" PAGO A NOMIN PE"/>
  </r>
  <r>
    <s v="6-44"/>
    <n v="-2086560"/>
    <s v="EGRESO"/>
    <s v="6-44-2086560EGRESO"/>
    <s v="6-44-2086560EGRESO14"/>
    <e v="#N/A"/>
    <s v="698-000006-44"/>
    <n v="698"/>
    <d v="2022-08-31T00:00:00"/>
    <n v="-2086560"/>
    <n v="7177"/>
    <s v=" PAGO A NOMIN RODRIGUEZ VARGAS"/>
    <s v="CB 1370-1371"/>
    <n v="0"/>
    <e v="#N/A"/>
    <n v="0"/>
    <e v="#N/A"/>
    <n v="2086560"/>
    <s v="OK"/>
    <s v="ok"/>
    <n v="1"/>
    <n v="36"/>
    <s v=" PAGO A NOMIN RO"/>
  </r>
  <r>
    <s v="6-44"/>
    <n v="-2270100"/>
    <s v="EGRESO"/>
    <s v="6-44-2270100EGRESO"/>
    <s v="6-44-2270100EGRESO1"/>
    <e v="#N/A"/>
    <s v="698-000006-44"/>
    <n v="698"/>
    <d v="2022-08-31T00:00:00"/>
    <n v="-2270100"/>
    <n v="7177"/>
    <s v=" PAGO A NOMIN QUINTERO CARTAGEN"/>
    <s v="CB 1370-1371"/>
    <n v="0"/>
    <e v="#N/A"/>
    <n v="0"/>
    <e v="#N/A"/>
    <n v="2270100"/>
    <s v="OK"/>
    <s v="ok"/>
    <n v="1"/>
    <n v="36"/>
    <s v=" PAGO A NOMIN QU"/>
  </r>
  <r>
    <s v="6-44"/>
    <n v="-1218873"/>
    <s v="EGRESO"/>
    <s v="6-44-1218873EGRESO"/>
    <s v="6-44-1218873EGRESO7"/>
    <e v="#N/A"/>
    <s v="698-000006-44"/>
    <n v="698"/>
    <d v="2022-08-31T00:00:00"/>
    <n v="-1218873"/>
    <n v="7177"/>
    <s v=" PAGO A NOMIN MEJIA SALAMANCA B"/>
    <s v="CB 1370-1371"/>
    <n v="0"/>
    <e v="#N/A"/>
    <n v="0"/>
    <e v="#N/A"/>
    <n v="1218873"/>
    <s v="OK"/>
    <s v="ok"/>
    <n v="1"/>
    <n v="36"/>
    <s v=" PAGO A NOMIN ME"/>
  </r>
  <r>
    <s v="6-44"/>
    <n v="-1472760"/>
    <s v="EGRESO"/>
    <s v="6-44-1472760EGRESO"/>
    <s v="6-44-1472760EGRESO10"/>
    <e v="#N/A"/>
    <s v="698-000006-44"/>
    <n v="698"/>
    <d v="2022-08-31T00:00:00"/>
    <n v="-1472760"/>
    <n v="7177"/>
    <s v=" PAGO A NOMIN MARTINEZ MONTA O"/>
    <s v="CB 1370-1371"/>
    <n v="0"/>
    <e v="#N/A"/>
    <n v="0"/>
    <e v="#N/A"/>
    <n v="1472760"/>
    <s v="OK"/>
    <s v="ok"/>
    <n v="1"/>
    <n v="36"/>
    <s v=" PAGO A NOMIN MA"/>
  </r>
  <r>
    <s v="6-44"/>
    <n v="-1882334"/>
    <s v="EGRESO"/>
    <s v="6-44-1882334EGRESO"/>
    <s v="6-44-1882334EGRESO1"/>
    <e v="#N/A"/>
    <s v="698-000006-44"/>
    <n v="698"/>
    <d v="2022-08-31T00:00:00"/>
    <n v="-1882334"/>
    <n v="7177"/>
    <s v=" PAGO A NOMIN SEPULVEDA CARO JH"/>
    <s v="CB 1370-1371"/>
    <n v="0"/>
    <e v="#N/A"/>
    <n v="0"/>
    <e v="#N/A"/>
    <n v="1882334"/>
    <s v="OK"/>
    <s v="ok"/>
    <n v="1"/>
    <n v="36"/>
    <s v=" PAGO A NOMIN SE"/>
  </r>
  <r>
    <s v="6-44"/>
    <n v="-500000"/>
    <s v="EGRESO"/>
    <s v="6-44-500000EGRESO"/>
    <s v="6-44-500000EGRESO3"/>
    <e v="#N/A"/>
    <s v="698-000006-44"/>
    <n v="698"/>
    <d v="2022-08-31T00:00:00"/>
    <n v="-500000"/>
    <n v="7177"/>
    <s v=" PAGO A NOMIN PALACIOS  USTES A"/>
    <s v="CB 1370-1371"/>
    <n v="0"/>
    <e v="#N/A"/>
    <n v="0"/>
    <e v="#N/A"/>
    <n v="500000"/>
    <s v="OK"/>
    <s v="ok"/>
    <n v="1"/>
    <n v="36"/>
    <s v=" PAGO A NOMIN PA"/>
  </r>
  <r>
    <s v="6-44"/>
    <n v="-1564759"/>
    <s v="EGRESO"/>
    <s v="6-44-1564759EGRESO"/>
    <s v="6-44-1564759EGRESO1"/>
    <e v="#N/A"/>
    <s v="698-000006-44"/>
    <n v="698"/>
    <d v="2022-08-31T00:00:00"/>
    <n v="-1564759"/>
    <n v="7177"/>
    <s v=" PAGO A NOMIN MENESES OBANDO TA"/>
    <s v="CB 1370-1371"/>
    <n v="0"/>
    <e v="#N/A"/>
    <n v="0"/>
    <e v="#N/A"/>
    <n v="1564759"/>
    <s v="OK"/>
    <s v="ok"/>
    <n v="1"/>
    <n v="36"/>
    <s v=" PAGO A NOMIN ME"/>
  </r>
  <r>
    <s v="6-44"/>
    <n v="-1487814"/>
    <s v="EGRESO"/>
    <s v="6-44-1487814EGRESO"/>
    <s v="6-44-1487814EGRESO1"/>
    <e v="#N/A"/>
    <s v="698-000006-44"/>
    <n v="698"/>
    <d v="2022-08-31T00:00:00"/>
    <n v="-1487814"/>
    <n v="7177"/>
    <s v=" PAGO A NOMIN BANGUERA CAICEDO"/>
    <s v="CB 1370-1371"/>
    <n v="0"/>
    <e v="#N/A"/>
    <n v="0"/>
    <e v="#N/A"/>
    <n v="1487814"/>
    <s v="OK"/>
    <s v="ok"/>
    <n v="1"/>
    <n v="36"/>
    <s v=" PAGO A NOMIN BA"/>
  </r>
  <r>
    <s v="6-44"/>
    <n v="-1164831"/>
    <s v="EGRESO"/>
    <s v="6-44-1164831EGRESO"/>
    <s v="6-44-1164831EGRESO1"/>
    <e v="#N/A"/>
    <s v="698-000006-44"/>
    <n v="698"/>
    <d v="2022-08-31T00:00:00"/>
    <n v="-1164831"/>
    <n v="7177"/>
    <s v=" PAGO A NOMIN TENORIO PRECIADO"/>
    <s v="CB 1370-1371"/>
    <n v="0"/>
    <e v="#N/A"/>
    <n v="0"/>
    <e v="#N/A"/>
    <n v="1164831"/>
    <s v="OK"/>
    <s v="ok"/>
    <n v="1"/>
    <n v="36"/>
    <s v=" PAGO A NOMIN TE"/>
  </r>
  <r>
    <s v="6-44"/>
    <n v="-1258367"/>
    <s v="EGRESO"/>
    <s v="6-44-1258367EGRESO"/>
    <s v="6-44-1258367EGRESO1"/>
    <e v="#N/A"/>
    <s v="698-000006-44"/>
    <n v="698"/>
    <d v="2022-08-31T00:00:00"/>
    <n v="-1258367"/>
    <n v="7177"/>
    <s v=" PAGO A NOMIN AFRICANO SANCHEZ"/>
    <s v="CB 1370-1371"/>
    <n v="0"/>
    <e v="#N/A"/>
    <n v="0"/>
    <e v="#N/A"/>
    <n v="1258367"/>
    <s v="OK"/>
    <s v="ok"/>
    <n v="1"/>
    <n v="36"/>
    <s v=" PAGO A NOMIN AF"/>
  </r>
  <r>
    <s v="6-44"/>
    <n v="-1193489"/>
    <s v="EGRESO"/>
    <s v="6-44-1193489EGRESO"/>
    <s v="6-44-1193489EGRESO3"/>
    <e v="#N/A"/>
    <s v="698-000006-44"/>
    <n v="698"/>
    <d v="2022-08-31T00:00:00"/>
    <n v="-1193489"/>
    <n v="7177"/>
    <s v=" PAGO A NOMIN RODRIGUEZ  GONZAL"/>
    <s v="CB 1370-1371"/>
    <n v="0"/>
    <e v="#N/A"/>
    <n v="0"/>
    <e v="#N/A"/>
    <n v="1193489"/>
    <s v="OK"/>
    <s v="ok"/>
    <n v="1"/>
    <n v="36"/>
    <s v=" PAGO A NOMIN RO"/>
  </r>
  <r>
    <s v="6-44"/>
    <n v="-2027852"/>
    <s v="EGRESO"/>
    <s v="6-44-2027852EGRESO"/>
    <s v="6-44-2027852EGRESO4"/>
    <e v="#N/A"/>
    <s v="698-000006-44"/>
    <n v="698"/>
    <d v="2022-08-31T00:00:00"/>
    <n v="-2027852"/>
    <n v="7177"/>
    <s v=" PAGO A NOMIN BELTRAN BAUTISTA"/>
    <s v="CB 1370-1371"/>
    <n v="0"/>
    <e v="#N/A"/>
    <n v="0"/>
    <e v="#N/A"/>
    <n v="2027852"/>
    <s v="OK"/>
    <s v="ok"/>
    <n v="1"/>
    <n v="36"/>
    <s v=" PAGO A NOMIN BE"/>
  </r>
  <r>
    <s v="6-44"/>
    <n v="-2277859"/>
    <s v="EGRESO"/>
    <s v="6-44-2277859EGRESO"/>
    <s v="6-44-2277859EGRESO2"/>
    <e v="#N/A"/>
    <s v="698-000006-44"/>
    <n v="698"/>
    <d v="2022-08-31T00:00:00"/>
    <n v="-2277859"/>
    <n v="7177"/>
    <s v=" PAGO A NOMIN ESQUIVEL MANJARRE"/>
    <s v="CB 1370-1371"/>
    <n v="0"/>
    <e v="#N/A"/>
    <n v="0"/>
    <e v="#N/A"/>
    <n v="2277859"/>
    <s v="OK"/>
    <s v="ok"/>
    <n v="1"/>
    <n v="36"/>
    <s v=" PAGO A NOMIN ES"/>
  </r>
  <r>
    <s v="6-44"/>
    <n v="-1144504"/>
    <s v="EGRESO"/>
    <s v="6-44-1144504EGRESO"/>
    <s v="6-44-1144504EGRESO46"/>
    <e v="#N/A"/>
    <s v="698-000006-44"/>
    <n v="698"/>
    <d v="2022-08-31T00:00:00"/>
    <n v="-1144504"/>
    <n v="7177"/>
    <s v=" PAGO A NOMIN ARDILA MADRID CEN"/>
    <s v="CB 1370-1371"/>
    <n v="0"/>
    <e v="#N/A"/>
    <n v="0"/>
    <e v="#N/A"/>
    <n v="1144504"/>
    <s v="OK"/>
    <s v="ok"/>
    <n v="1"/>
    <n v="36"/>
    <s v=" PAGO A NOMIN AR"/>
  </r>
  <r>
    <s v="6-44"/>
    <n v="-1470694"/>
    <s v="EGRESO"/>
    <s v="6-44-1470694EGRESO"/>
    <s v="6-44-1470694EGRESO5"/>
    <e v="#N/A"/>
    <s v="698-000006-44"/>
    <n v="698"/>
    <d v="2022-08-31T00:00:00"/>
    <n v="-1470694"/>
    <n v="7177"/>
    <s v=" PAGO A NOMIN MU OS MIRANDA JOR"/>
    <s v="CB 1370-1371"/>
    <n v="0"/>
    <e v="#N/A"/>
    <n v="0"/>
    <e v="#N/A"/>
    <n v="1470694"/>
    <s v="OK"/>
    <s v="ok"/>
    <n v="1"/>
    <n v="36"/>
    <s v=" PAGO A NOMIN MU"/>
  </r>
  <r>
    <s v="6-44"/>
    <n v="-2670974"/>
    <s v="EGRESO"/>
    <s v="6-44-2670974EGRESO"/>
    <s v="6-44-2670974EGRESO1"/>
    <e v="#N/A"/>
    <s v="698-000006-44"/>
    <n v="698"/>
    <d v="2022-08-31T00:00:00"/>
    <n v="-2670974"/>
    <n v="7177"/>
    <s v=" PAGO A NOMIN CALDERON HERNANDE"/>
    <s v="CB 1370-1371"/>
    <n v="0"/>
    <e v="#N/A"/>
    <n v="0"/>
    <e v="#N/A"/>
    <n v="2670974"/>
    <s v="OK"/>
    <s v="ok"/>
    <n v="1"/>
    <n v="36"/>
    <s v=" PAGO A NOMIN CA"/>
  </r>
  <r>
    <s v="6-44"/>
    <n v="-1144504"/>
    <s v="EGRESO"/>
    <s v="6-44-1144504EGRESO"/>
    <s v="6-44-1144504EGRESO47"/>
    <e v="#N/A"/>
    <s v="698-000006-44"/>
    <n v="698"/>
    <d v="2022-08-31T00:00:00"/>
    <n v="-1144504"/>
    <n v="7177"/>
    <s v=" PAGO A NOMIN DUQUE CORREA EDIS"/>
    <s v="CB 1370-1371"/>
    <n v="0"/>
    <e v="#N/A"/>
    <n v="0"/>
    <e v="#N/A"/>
    <n v="1144504"/>
    <s v="OK"/>
    <s v="ok"/>
    <n v="1"/>
    <n v="36"/>
    <s v=" PAGO A NOMIN DU"/>
  </r>
  <r>
    <s v="6-44"/>
    <n v="-1198172"/>
    <s v="EGRESO"/>
    <s v="6-44-1198172EGRESO"/>
    <s v="6-44-1198172EGRESO60"/>
    <e v="#N/A"/>
    <s v="698-000006-44"/>
    <n v="698"/>
    <d v="2022-08-31T00:00:00"/>
    <n v="-1198172"/>
    <n v="7177"/>
    <s v=" PAGO A NOMIN PERDOMO BOLIVAR R"/>
    <s v="CB 1370-1371"/>
    <n v="0"/>
    <e v="#N/A"/>
    <n v="0"/>
    <e v="#N/A"/>
    <n v="1198172"/>
    <s v="OK"/>
    <s v="ok"/>
    <n v="1"/>
    <n v="36"/>
    <s v=" PAGO A NOMIN PE"/>
  </r>
  <r>
    <s v="6-44"/>
    <n v="-3998480"/>
    <s v="EGRESO"/>
    <s v="6-44-3998480EGRESO"/>
    <s v="6-44-3998480EGRESO3"/>
    <e v="#N/A"/>
    <s v="698-000006-44"/>
    <n v="698"/>
    <d v="2022-08-31T00:00:00"/>
    <n v="-3998480"/>
    <n v="7177"/>
    <s v=" PAGO A NOMIN CASTELLANOS CAICE"/>
    <s v="CB 1370-1371"/>
    <n v="0"/>
    <e v="#N/A"/>
    <n v="0"/>
    <e v="#N/A"/>
    <n v="3998480"/>
    <s v="OK"/>
    <s v="ok"/>
    <n v="1"/>
    <n v="36"/>
    <s v=" PAGO A NOMIN CA"/>
  </r>
  <r>
    <s v="6-44"/>
    <n v="-1142438"/>
    <s v="EGRESO"/>
    <s v="6-44-1142438EGRESO"/>
    <s v="6-44-1142438EGRESO7"/>
    <e v="#N/A"/>
    <s v="698-000006-44"/>
    <n v="698"/>
    <d v="2022-08-31T00:00:00"/>
    <n v="-1142438"/>
    <n v="7177"/>
    <s v=" PAGO A NOMIN MOJICA FIGUEROA W"/>
    <s v="CB 1370-1371"/>
    <n v="0"/>
    <e v="#N/A"/>
    <n v="0"/>
    <e v="#N/A"/>
    <n v="1142438"/>
    <s v="OK"/>
    <s v="ok"/>
    <n v="1"/>
    <n v="36"/>
    <s v=" PAGO A NOMIN MO"/>
  </r>
  <r>
    <s v="6-44"/>
    <n v="-1205455"/>
    <s v="EGRESO"/>
    <s v="6-44-1205455EGRESO"/>
    <s v="6-44-1205455EGRESO2"/>
    <e v="#N/A"/>
    <s v="698-000006-44"/>
    <n v="698"/>
    <d v="2022-08-31T00:00:00"/>
    <n v="-1205455"/>
    <n v="7177"/>
    <s v=" PAGO A NOMIN CUESTA MORENO LUI"/>
    <s v="CB 1370-1371"/>
    <n v="0"/>
    <e v="#N/A"/>
    <n v="0"/>
    <e v="#N/A"/>
    <n v="1205455"/>
    <s v="OK"/>
    <s v="ok"/>
    <n v="1"/>
    <n v="36"/>
    <s v=" PAGO A NOMIN CU"/>
  </r>
  <r>
    <s v="6-44"/>
    <n v="-1297003"/>
    <s v="EGRESO"/>
    <s v="6-44-1297003EGRESO"/>
    <s v="6-44-1297003EGRESO6"/>
    <e v="#N/A"/>
    <s v="698-000006-44"/>
    <n v="698"/>
    <d v="2022-08-31T00:00:00"/>
    <n v="-1297003"/>
    <n v="7177"/>
    <s v=" PAGO A NOMIN CAMACHO BAUTISTA"/>
    <s v="CB 1370-1371"/>
    <n v="0"/>
    <e v="#N/A"/>
    <n v="0"/>
    <e v="#N/A"/>
    <n v="1297003"/>
    <s v="OK"/>
    <s v="ok"/>
    <n v="1"/>
    <n v="36"/>
    <s v=" PAGO A NOMIN CA"/>
  </r>
  <r>
    <s v="6-44"/>
    <n v="-1898115"/>
    <s v="EGRESO"/>
    <s v="6-44-1898115EGRESO"/>
    <s v="6-44-1898115EGRESO11"/>
    <e v="#N/A"/>
    <s v="698-000006-44"/>
    <n v="698"/>
    <d v="2022-08-31T00:00:00"/>
    <n v="-1898115"/>
    <n v="7177"/>
    <s v=" PAGO A NOMIN MU OZ  ARNOLD JEA"/>
    <s v="CB 1370-1371"/>
    <n v="0"/>
    <e v="#N/A"/>
    <n v="0"/>
    <e v="#N/A"/>
    <n v="1898115"/>
    <s v="OK"/>
    <s v="ok"/>
    <n v="1"/>
    <n v="36"/>
    <s v=" PAGO A NOMIN MU"/>
  </r>
  <r>
    <s v="6-44"/>
    <n v="-1144504"/>
    <s v="EGRESO"/>
    <s v="6-44-1144504EGRESO"/>
    <s v="6-44-1144504EGRESO48"/>
    <e v="#N/A"/>
    <s v="698-000006-44"/>
    <n v="698"/>
    <d v="2022-08-31T00:00:00"/>
    <n v="-1144504"/>
    <n v="7177"/>
    <s v=" PAGO A NOMIN MENDEZ PE A JASON"/>
    <s v="CB 1370-1371"/>
    <n v="0"/>
    <e v="#N/A"/>
    <n v="0"/>
    <e v="#N/A"/>
    <n v="1144504"/>
    <s v="OK"/>
    <s v="ok"/>
    <n v="1"/>
    <n v="36"/>
    <s v=" PAGO A NOMIN ME"/>
  </r>
  <r>
    <s v="6-44"/>
    <n v="-1603355"/>
    <s v="EGRESO"/>
    <s v="6-44-1603355EGRESO"/>
    <s v="6-44-1603355EGRESO8"/>
    <e v="#N/A"/>
    <s v="698-000006-44"/>
    <n v="698"/>
    <d v="2022-08-31T00:00:00"/>
    <n v="-1603355"/>
    <n v="7177"/>
    <s v=" PAGO A NOMIN GIRALDO GARCIA JU"/>
    <s v="CB 1370-1371"/>
    <n v="0"/>
    <e v="#N/A"/>
    <n v="0"/>
    <e v="#N/A"/>
    <n v="1603355"/>
    <s v="OK"/>
    <s v="ok"/>
    <n v="1"/>
    <n v="36"/>
    <s v=" PAGO A NOMIN GI"/>
  </r>
  <r>
    <s v="6-44"/>
    <n v="-3998480"/>
    <s v="EGRESO"/>
    <s v="6-44-3998480EGRESO"/>
    <s v="6-44-3998480EGRESO4"/>
    <e v="#N/A"/>
    <s v="698-000006-44"/>
    <n v="698"/>
    <d v="2022-08-31T00:00:00"/>
    <n v="-3998480"/>
    <n v="7177"/>
    <s v=" PAGO A NOMIN LARRARTE VASQUEZ"/>
    <s v="CB 1370-1371"/>
    <n v="0"/>
    <e v="#N/A"/>
    <n v="0"/>
    <e v="#N/A"/>
    <n v="3998480"/>
    <s v="OK"/>
    <s v="ok"/>
    <n v="1"/>
    <n v="36"/>
    <s v=" PAGO A NOMIN LA"/>
  </r>
  <r>
    <s v="6-44"/>
    <n v="-1777061"/>
    <s v="EGRESO"/>
    <s v="6-44-1777061EGRESO"/>
    <s v="6-44-1777061EGRESO1"/>
    <e v="#N/A"/>
    <s v="698-000006-44"/>
    <n v="698"/>
    <d v="2022-08-31T00:00:00"/>
    <n v="-1777061"/>
    <n v="7177"/>
    <s v=" PAGO A NOMIN MORENO MORENO ELV"/>
    <s v="CB 1370-1371"/>
    <n v="0"/>
    <e v="#N/A"/>
    <n v="0"/>
    <e v="#N/A"/>
    <n v="1777061"/>
    <s v="OK"/>
    <s v="ok"/>
    <n v="1"/>
    <n v="36"/>
    <s v=" PAGO A NOMIN MO"/>
  </r>
  <r>
    <s v="6-44"/>
    <n v="-2110836"/>
    <s v="EGRESO"/>
    <s v="6-44-2110836EGRESO"/>
    <s v="6-44-2110836EGRESO3"/>
    <e v="#N/A"/>
    <s v="698-000006-44"/>
    <n v="698"/>
    <d v="2022-08-31T00:00:00"/>
    <n v="-2110836"/>
    <n v="7177"/>
    <s v=" PAGO A NOMIN BOBADILLA SALINAS"/>
    <s v="CB 1370-1371"/>
    <n v="0"/>
    <e v="#N/A"/>
    <n v="0"/>
    <e v="#N/A"/>
    <n v="2110836"/>
    <s v="OK"/>
    <s v="ok"/>
    <n v="1"/>
    <n v="36"/>
    <s v=" PAGO A NOMIN BO"/>
  </r>
  <r>
    <s v="6-44"/>
    <n v="-3640000"/>
    <s v="EGRESO"/>
    <s v="6-44-3640000EGRESO"/>
    <s v="6-44-3640000EGRESO1"/>
    <e v="#N/A"/>
    <s v="698-000006-44"/>
    <n v="698"/>
    <d v="2022-08-31T00:00:00"/>
    <n v="-3640000"/>
    <n v="7177"/>
    <s v=" PAGO A NOMIN PUELLO BURGOS IRL"/>
    <s v="CB 1370-1371"/>
    <n v="0"/>
    <e v="#N/A"/>
    <n v="0"/>
    <e v="#N/A"/>
    <n v="3640000"/>
    <s v="OK"/>
    <s v="ok"/>
    <n v="1"/>
    <n v="36"/>
    <s v=" PAGO A NOMIN PU"/>
  </r>
  <r>
    <s v="6-44"/>
    <n v="-933455"/>
    <s v="EGRESO"/>
    <s v="6-44-933455EGRESO"/>
    <s v="6-44-933455EGRESO12"/>
    <e v="#N/A"/>
    <s v="698-000006-44"/>
    <n v="698"/>
    <d v="2022-08-31T00:00:00"/>
    <n v="-933455"/>
    <n v="7177"/>
    <s v=" PAGO A NOMIN AYALA NINCO YENIF"/>
    <s v="CB 1370-1371"/>
    <n v="0"/>
    <e v="#N/A"/>
    <n v="0"/>
    <e v="#N/A"/>
    <n v="933455"/>
    <s v="OK"/>
    <s v="ok"/>
    <n v="1"/>
    <n v="36"/>
    <s v=" PAGO A NOMIN AY"/>
  </r>
  <r>
    <s v="6-44"/>
    <n v="-1648248"/>
    <s v="EGRESO"/>
    <s v="6-44-1648248EGRESO"/>
    <s v="6-44-1648248EGRESO1"/>
    <e v="#N/A"/>
    <s v="698-000006-44"/>
    <n v="698"/>
    <d v="2022-08-31T00:00:00"/>
    <n v="-1648248"/>
    <n v="7177"/>
    <s v=" PAGO A NOMIN MARTINEZ MONTES J"/>
    <s v="CB 1370-1371"/>
    <n v="0"/>
    <e v="#N/A"/>
    <n v="0"/>
    <e v="#N/A"/>
    <n v="1648248"/>
    <s v="OK"/>
    <s v="ok"/>
    <n v="1"/>
    <n v="36"/>
    <s v=" PAGO A NOMIN MA"/>
  </r>
  <r>
    <s v="6-44"/>
    <n v="-1982344"/>
    <s v="EGRESO"/>
    <s v="6-44-1982344EGRESO"/>
    <s v="6-44-1982344EGRESO1"/>
    <e v="#N/A"/>
    <s v="698-000006-44"/>
    <n v="698"/>
    <d v="2022-08-31T00:00:00"/>
    <n v="-1982344"/>
    <n v="7177"/>
    <s v=" PAGO A NOMIN CARDENAS SARMIENT"/>
    <s v="CB 1370-1371"/>
    <n v="0"/>
    <e v="#N/A"/>
    <n v="0"/>
    <e v="#N/A"/>
    <n v="1982344"/>
    <s v="OK"/>
    <s v="ok"/>
    <n v="1"/>
    <n v="36"/>
    <s v=" PAGO A NOMIN CA"/>
  </r>
  <r>
    <s v="6-44"/>
    <n v="-2523098"/>
    <s v="EGRESO"/>
    <s v="6-44-2523098EGRESO"/>
    <s v="6-44-2523098EGRESO1"/>
    <e v="#N/A"/>
    <s v="698-000006-44"/>
    <n v="698"/>
    <d v="2022-08-31T00:00:00"/>
    <n v="-2523098"/>
    <n v="7177"/>
    <s v=" PAGO A NOMIN ORDO EZ BENITEZ W"/>
    <s v="CB 1370-1371"/>
    <n v="0"/>
    <e v="#N/A"/>
    <n v="0"/>
    <e v="#N/A"/>
    <n v="2523098"/>
    <s v="OK"/>
    <s v="ok"/>
    <n v="1"/>
    <n v="36"/>
    <s v=" PAGO A NOMIN OR"/>
  </r>
  <r>
    <s v="6-44"/>
    <n v="-691448"/>
    <s v="EGRESO"/>
    <s v="6-44-691448EGRESO"/>
    <s v="6-44-691448EGRESO6"/>
    <e v="#N/A"/>
    <s v="698-000006-44"/>
    <n v="698"/>
    <d v="2022-08-31T00:00:00"/>
    <n v="-691448"/>
    <n v="7177"/>
    <s v=" PAGO A NOMIN MARQUEZ MORENO TA"/>
    <s v="CB 1370-1371"/>
    <n v="0"/>
    <e v="#N/A"/>
    <n v="0"/>
    <e v="#N/A"/>
    <n v="691448"/>
    <s v="OK"/>
    <s v="ok"/>
    <n v="1"/>
    <n v="36"/>
    <s v=" PAGO A NOMIN MA"/>
  </r>
  <r>
    <s v="6-44"/>
    <n v="-1161533"/>
    <s v="EGRESO"/>
    <s v="6-44-1161533EGRESO"/>
    <s v="6-44-1161533EGRESO2"/>
    <e v="#N/A"/>
    <s v="698-000006-44"/>
    <n v="698"/>
    <d v="2022-08-31T00:00:00"/>
    <n v="-1161533"/>
    <n v="7177"/>
    <s v=" PAGO A NOMIN GARZON DIAZ LUZ H"/>
    <s v="CB 1370-1371"/>
    <n v="0"/>
    <e v="#N/A"/>
    <n v="0"/>
    <e v="#N/A"/>
    <n v="1161533"/>
    <s v="OK"/>
    <s v="ok"/>
    <n v="1"/>
    <n v="36"/>
    <s v=" PAGO A NOMIN GA"/>
  </r>
  <r>
    <s v="6-44"/>
    <n v="-1918372"/>
    <s v="EGRESO"/>
    <s v="6-44-1918372EGRESO"/>
    <s v="6-44-1918372EGRESO9"/>
    <e v="#N/A"/>
    <s v="698-000006-44"/>
    <n v="698"/>
    <d v="2022-08-31T00:00:00"/>
    <n v="-1918372"/>
    <n v="7177"/>
    <s v=" PAGO A NOMIN JIMENEZ ACEVEDO N"/>
    <s v="CB 1370-1371"/>
    <n v="0"/>
    <e v="#N/A"/>
    <n v="0"/>
    <e v="#N/A"/>
    <n v="1918372"/>
    <s v="OK"/>
    <s v="ok"/>
    <n v="1"/>
    <n v="36"/>
    <s v=" PAGO A NOMIN JI"/>
  </r>
  <r>
    <s v="6-44"/>
    <n v="-1198172"/>
    <s v="EGRESO"/>
    <s v="6-44-1198172EGRESO"/>
    <s v="6-44-1198172EGRESO61"/>
    <e v="#N/A"/>
    <s v="698-000006-44"/>
    <n v="698"/>
    <d v="2022-08-31T00:00:00"/>
    <n v="-1198172"/>
    <n v="7177"/>
    <s v=" PAGO A NOMIN GARZON PINZON JHO"/>
    <s v="CB 1370-1371"/>
    <n v="0"/>
    <e v="#N/A"/>
    <n v="0"/>
    <e v="#N/A"/>
    <n v="1198172"/>
    <s v="OK"/>
    <s v="ok"/>
    <n v="1"/>
    <n v="36"/>
    <s v=" PAGO A NOMIN GA"/>
  </r>
  <r>
    <s v="6-44"/>
    <n v="-1198172"/>
    <s v="EGRESO"/>
    <s v="6-44-1198172EGRESO"/>
    <s v="6-44-1198172EGRESO62"/>
    <e v="#N/A"/>
    <s v="698-000006-44"/>
    <n v="698"/>
    <d v="2022-08-31T00:00:00"/>
    <n v="-1198172"/>
    <n v="7177"/>
    <s v=" PAGO A NOMIN BRI EZ  ADONAY"/>
    <s v="CB 1370-1371"/>
    <n v="0"/>
    <e v="#N/A"/>
    <n v="0"/>
    <e v="#N/A"/>
    <n v="1198172"/>
    <s v="OK"/>
    <s v="ok"/>
    <n v="1"/>
    <n v="36"/>
    <s v=" PAGO A NOMIN BR"/>
  </r>
  <r>
    <s v="6-44"/>
    <n v="-1271815"/>
    <s v="EGRESO"/>
    <s v="6-44-1271815EGRESO"/>
    <s v="6-44-1271815EGRESO1"/>
    <e v="#N/A"/>
    <s v="698-000006-44"/>
    <n v="698"/>
    <d v="2022-08-31T00:00:00"/>
    <n v="-1271815"/>
    <n v="7177"/>
    <s v=" PAGO A NOMIN CUERO MANCILLA YE"/>
    <s v="CB 1370-1371"/>
    <n v="0"/>
    <e v="#N/A"/>
    <n v="0"/>
    <e v="#N/A"/>
    <n v="1271815"/>
    <s v="OK"/>
    <s v="ok"/>
    <n v="1"/>
    <n v="36"/>
    <s v=" PAGO A NOMIN CU"/>
  </r>
  <r>
    <s v="6-44"/>
    <n v="-1205521"/>
    <s v="EGRESO"/>
    <s v="6-44-1205521EGRESO"/>
    <s v="6-44-1205521EGRESO1"/>
    <e v="#N/A"/>
    <s v="698-000006-44"/>
    <n v="698"/>
    <d v="2022-08-31T00:00:00"/>
    <n v="-1205521"/>
    <n v="7177"/>
    <s v=" PAGO A NOMIN RUIZ LARA INGRID"/>
    <s v="CB 1370-1371"/>
    <n v="0"/>
    <e v="#N/A"/>
    <n v="0"/>
    <e v="#N/A"/>
    <n v="1205521"/>
    <s v="OK"/>
    <s v="ok"/>
    <n v="1"/>
    <n v="36"/>
    <s v=" PAGO A NOMIN RU"/>
  </r>
  <r>
    <s v="6-44"/>
    <n v="-788043"/>
    <s v="EGRESO"/>
    <s v="6-44-788043EGRESO"/>
    <s v="6-44-788043EGRESO1"/>
    <e v="#N/A"/>
    <s v="698-000006-44"/>
    <n v="698"/>
    <d v="2022-08-31T00:00:00"/>
    <n v="-788043"/>
    <n v="7177"/>
    <s v=" PAGO A NOMIN NIEBLES OJEDA PAO"/>
    <s v="CB 1370-1371"/>
    <n v="0"/>
    <e v="#N/A"/>
    <n v="0"/>
    <e v="#N/A"/>
    <n v="788043"/>
    <s v="OK"/>
    <s v="ok"/>
    <n v="1"/>
    <n v="36"/>
    <s v=" PAGO A NOMIN NI"/>
  </r>
  <r>
    <s v="6-44"/>
    <n v="-1090839"/>
    <s v="EGRESO"/>
    <s v="6-44-1090839EGRESO"/>
    <s v="6-44-1090839EGRESO17"/>
    <e v="#N/A"/>
    <s v="698-000006-44"/>
    <n v="698"/>
    <d v="2022-08-31T00:00:00"/>
    <n v="-1090839"/>
    <n v="7177"/>
    <s v=" PAGO A NOMIN ASCENCIO CAPERA Y"/>
    <s v="CB 1370-1371"/>
    <n v="0"/>
    <e v="#N/A"/>
    <n v="0"/>
    <e v="#N/A"/>
    <n v="1090839"/>
    <s v="OK"/>
    <s v="ok"/>
    <n v="1"/>
    <n v="36"/>
    <s v=" PAGO A NOMIN AS"/>
  </r>
  <r>
    <s v="6-44"/>
    <n v="-1185654"/>
    <s v="EGRESO"/>
    <s v="6-44-1185654EGRESO"/>
    <s v="6-44-1185654EGRESO1"/>
    <e v="#N/A"/>
    <s v="698-000006-44"/>
    <n v="698"/>
    <d v="2022-08-31T00:00:00"/>
    <n v="-1185654"/>
    <n v="7177"/>
    <s v=" PAGO A NOMIN ROJAS PEREZ TANIA"/>
    <s v="CB 1370-1371"/>
    <n v="0"/>
    <e v="#N/A"/>
    <n v="0"/>
    <e v="#N/A"/>
    <n v="1185654"/>
    <s v="OK"/>
    <s v="ok"/>
    <n v="1"/>
    <n v="36"/>
    <s v=" PAGO A NOMIN RO"/>
  </r>
  <r>
    <s v="6-44"/>
    <n v="-1198172"/>
    <s v="EGRESO"/>
    <s v="6-44-1198172EGRESO"/>
    <s v="6-44-1198172EGRESO63"/>
    <e v="#N/A"/>
    <s v="698-000006-44"/>
    <n v="698"/>
    <d v="2022-08-31T00:00:00"/>
    <n v="-1198172"/>
    <n v="7177"/>
    <s v=" PAGO A NOMIN GUTIERREZ CONDE M"/>
    <s v="CB 1370-1371"/>
    <n v="0"/>
    <e v="#N/A"/>
    <n v="0"/>
    <e v="#N/A"/>
    <n v="1198172"/>
    <s v="OK"/>
    <s v="ok"/>
    <n v="1"/>
    <n v="36"/>
    <s v=" PAGO A NOMIN GU"/>
  </r>
  <r>
    <s v="6-44"/>
    <n v="-1266252"/>
    <s v="EGRESO"/>
    <s v="6-44-1266252EGRESO"/>
    <s v="6-44-1266252EGRESO2"/>
    <e v="#N/A"/>
    <s v="698-000006-44"/>
    <n v="698"/>
    <d v="2022-08-31T00:00:00"/>
    <n v="-1266252"/>
    <n v="7177"/>
    <s v=" PAGO A NOMIN RODRIGUEZ MONTA O"/>
    <s v="CB 1370-1371"/>
    <n v="0"/>
    <e v="#N/A"/>
    <n v="0"/>
    <e v="#N/A"/>
    <n v="1266252"/>
    <s v="OK"/>
    <s v="ok"/>
    <n v="1"/>
    <n v="36"/>
    <s v=" PAGO A NOMIN RO"/>
  </r>
  <r>
    <s v="6-44"/>
    <n v="-1382918"/>
    <s v="EGRESO"/>
    <s v="6-44-1382918EGRESO"/>
    <s v="6-44-1382918EGRESO1"/>
    <e v="#N/A"/>
    <s v="698-000006-44"/>
    <n v="698"/>
    <d v="2022-08-31T00:00:00"/>
    <n v="-1382918"/>
    <n v="7177"/>
    <s v=" PAGO A NOMIN HERRERA LOPEZ EFR"/>
    <s v="CB 1370-1371"/>
    <n v="0"/>
    <e v="#N/A"/>
    <n v="0"/>
    <e v="#N/A"/>
    <n v="1382918"/>
    <s v="OK"/>
    <s v="ok"/>
    <n v="1"/>
    <n v="36"/>
    <s v=" PAGO A NOMIN HE"/>
  </r>
  <r>
    <s v="6-44"/>
    <n v="-1600967"/>
    <s v="EGRESO"/>
    <s v="6-44-1600967EGRESO"/>
    <s v="6-44-1600967EGRESO1"/>
    <e v="#N/A"/>
    <s v="698-000006-44"/>
    <n v="698"/>
    <d v="2022-08-31T00:00:00"/>
    <n v="-1600967"/>
    <n v="7177"/>
    <s v=" PAGO A NOMIN GUIO GRANADOS PED"/>
    <s v="CB 1370-1371"/>
    <n v="0"/>
    <e v="#N/A"/>
    <n v="0"/>
    <e v="#N/A"/>
    <n v="1600967"/>
    <s v="OK"/>
    <s v="ok"/>
    <n v="1"/>
    <n v="36"/>
    <s v=" PAGO A NOMIN GU"/>
  </r>
  <r>
    <s v="6-44"/>
    <n v="-1977436"/>
    <s v="EGRESO"/>
    <s v="6-44-1977436EGRESO"/>
    <s v="6-44-1977436EGRESO3"/>
    <e v="#N/A"/>
    <s v="698-000006-44"/>
    <n v="698"/>
    <d v="2022-08-31T00:00:00"/>
    <n v="-1977436"/>
    <n v="7177"/>
    <s v=" PAGO A NOMIN PI A NAGLES ATALI"/>
    <s v="CB 1370-1371"/>
    <n v="0"/>
    <e v="#N/A"/>
    <n v="0"/>
    <e v="#N/A"/>
    <n v="1977436"/>
    <s v="OK"/>
    <s v="ok"/>
    <n v="1"/>
    <n v="36"/>
    <s v=" PAGO A NOMIN PI"/>
  </r>
  <r>
    <s v="6-44"/>
    <n v="-1813492"/>
    <s v="EGRESO"/>
    <s v="6-44-1813492EGRESO"/>
    <s v="6-44-1813492EGRESO1"/>
    <e v="#N/A"/>
    <s v="698-000006-44"/>
    <n v="698"/>
    <d v="2022-08-31T00:00:00"/>
    <n v="-1813492"/>
    <n v="7177"/>
    <s v=" PAGO A NOMIN BURBANO OLAYA REN"/>
    <s v="CB 1370-1371"/>
    <n v="0"/>
    <e v="#N/A"/>
    <n v="0"/>
    <e v="#N/A"/>
    <n v="1813492"/>
    <s v="OK"/>
    <s v="ok"/>
    <n v="1"/>
    <n v="36"/>
    <s v=" PAGO A NOMIN BU"/>
  </r>
  <r>
    <s v="6-44"/>
    <n v="-1090839"/>
    <s v="EGRESO"/>
    <s v="6-44-1090839EGRESO"/>
    <s v="6-44-1090839EGRESO18"/>
    <e v="#N/A"/>
    <s v="698-000006-44"/>
    <n v="698"/>
    <d v="2022-08-31T00:00:00"/>
    <n v="-1090839"/>
    <n v="7177"/>
    <s v=" PAGO A NOMIN BENITEZ BUSTAMANT"/>
    <s v="CB 1370-1371"/>
    <n v="0"/>
    <e v="#N/A"/>
    <n v="0"/>
    <e v="#N/A"/>
    <n v="1090839"/>
    <s v="OK"/>
    <s v="ok"/>
    <n v="1"/>
    <n v="36"/>
    <s v=" PAGO A NOMIN BE"/>
  </r>
  <r>
    <s v="6-44"/>
    <n v="-1233055"/>
    <s v="EGRESO"/>
    <s v="6-44-1233055EGRESO"/>
    <s v="6-44-1233055EGRESO14"/>
    <e v="#N/A"/>
    <s v="698-000006-44"/>
    <n v="698"/>
    <d v="2022-08-31T00:00:00"/>
    <n v="-1233055"/>
    <n v="7177"/>
    <s v=" PAGO A NOMIN MURCIA MOLINA JOR"/>
    <s v="CB 1370-1371"/>
    <n v="0"/>
    <e v="#N/A"/>
    <n v="0"/>
    <e v="#N/A"/>
    <n v="1233055"/>
    <s v="OK"/>
    <s v="ok"/>
    <n v="1"/>
    <n v="36"/>
    <s v=" PAGO A NOMIN MU"/>
  </r>
  <r>
    <s v="6-44"/>
    <n v="-2086560"/>
    <s v="EGRESO"/>
    <s v="6-44-2086560EGRESO"/>
    <s v="6-44-2086560EGRESO15"/>
    <e v="#N/A"/>
    <s v="698-000006-44"/>
    <n v="698"/>
    <d v="2022-08-31T00:00:00"/>
    <n v="-2086560"/>
    <n v="7177"/>
    <s v=" PAGO A NOMIN LUENGAS CARTAGENA"/>
    <s v="CB 1370-1371"/>
    <n v="0"/>
    <e v="#N/A"/>
    <n v="0"/>
    <e v="#N/A"/>
    <n v="2086560"/>
    <s v="OK"/>
    <s v="ok"/>
    <n v="1"/>
    <n v="36"/>
    <s v=" PAGO A NOMIN LU"/>
  </r>
  <r>
    <s v="6-44"/>
    <n v="-2090074"/>
    <s v="EGRESO"/>
    <s v="6-44-2090074EGRESO"/>
    <s v="6-44-2090074EGRESO1"/>
    <e v="#N/A"/>
    <s v="698-000006-44"/>
    <n v="698"/>
    <d v="2022-08-31T00:00:00"/>
    <n v="-2090074"/>
    <n v="7177"/>
    <s v=" PAGO A NOMIN QUEVEDO MARTINEZ"/>
    <s v="CB 1370-1371"/>
    <n v="0"/>
    <e v="#N/A"/>
    <n v="0"/>
    <e v="#N/A"/>
    <n v="2090074"/>
    <s v="OK"/>
    <s v="ok"/>
    <n v="1"/>
    <n v="36"/>
    <s v=" PAGO A NOMIN QU"/>
  </r>
  <r>
    <s v="6-44"/>
    <n v="-5034579"/>
    <s v="EGRESO"/>
    <s v="6-44-5034579EGRESO"/>
    <s v="6-44-5034579EGRESO1"/>
    <e v="#N/A"/>
    <s v="698-000006-44"/>
    <n v="698"/>
    <d v="2022-08-31T00:00:00"/>
    <n v="-5034579"/>
    <n v="7177"/>
    <s v=" PAGO A NOMIN GALVIS LEON EDWIN"/>
    <s v="CB 1370-1371"/>
    <n v="0"/>
    <e v="#N/A"/>
    <n v="0"/>
    <e v="#N/A"/>
    <n v="5034579"/>
    <s v="OK"/>
    <s v="ok"/>
    <n v="1"/>
    <n v="36"/>
    <s v=" PAGO A NOMIN GA"/>
  </r>
  <r>
    <s v="6-44"/>
    <n v="-2006363"/>
    <s v="EGRESO"/>
    <s v="6-44-2006363EGRESO"/>
    <s v="6-44-2006363EGRESO1"/>
    <e v="#N/A"/>
    <s v="698-000006-44"/>
    <n v="698"/>
    <d v="2022-08-31T00:00:00"/>
    <n v="-2006363"/>
    <n v="7177"/>
    <s v=" PAGO A NOMIN ROMERO TORRES YIM"/>
    <s v="CB 1370-1371"/>
    <n v="0"/>
    <e v="#N/A"/>
    <n v="0"/>
    <e v="#N/A"/>
    <n v="2006363"/>
    <s v="OK"/>
    <s v="ok"/>
    <n v="1"/>
    <n v="36"/>
    <s v=" PAGO A NOMIN RO"/>
  </r>
  <r>
    <s v="6-44"/>
    <n v="-1144504"/>
    <s v="EGRESO"/>
    <s v="6-44-1144504EGRESO"/>
    <s v="6-44-1144504EGRESO49"/>
    <e v="#N/A"/>
    <s v="698-000006-44"/>
    <n v="698"/>
    <d v="2022-08-31T00:00:00"/>
    <n v="-1144504"/>
    <n v="7177"/>
    <s v=" PAGO A NOMIN SALAMANCA OZUNA M"/>
    <s v="CB 1370-1371"/>
    <n v="0"/>
    <e v="#N/A"/>
    <n v="0"/>
    <e v="#N/A"/>
    <n v="1144504"/>
    <s v="OK"/>
    <s v="ok"/>
    <n v="1"/>
    <n v="36"/>
    <s v=" PAGO A NOMIN SA"/>
  </r>
  <r>
    <s v="6-44"/>
    <n v="-3597573"/>
    <s v="EGRESO"/>
    <s v="6-44-3597573EGRESO"/>
    <s v="6-44-3597573EGRESO1"/>
    <e v="#N/A"/>
    <s v="698-000006-44"/>
    <n v="698"/>
    <d v="2022-08-31T00:00:00"/>
    <n v="-3597573"/>
    <n v="7177"/>
    <s v=" PAGO A NOMIN PEREZ DIAZ JHAROL"/>
    <s v="CB 1370-1371"/>
    <n v="0"/>
    <e v="#N/A"/>
    <n v="0"/>
    <e v="#N/A"/>
    <n v="3597573"/>
    <s v="OK"/>
    <s v="ok"/>
    <n v="1"/>
    <n v="36"/>
    <s v=" PAGO A NOMIN PE"/>
  </r>
  <r>
    <s v="6-44"/>
    <n v="-1272540"/>
    <s v="EGRESO"/>
    <s v="6-44-1272540EGRESO"/>
    <s v="6-44-1272540EGRESO5"/>
    <e v="#N/A"/>
    <s v="698-000006-44"/>
    <n v="698"/>
    <d v="2022-08-31T00:00:00"/>
    <n v="-1272540"/>
    <n v="7177"/>
    <s v=" PAGO A NOMIN SANDOVAL LEAL ORL"/>
    <s v="CB 1370-1371"/>
    <n v="0"/>
    <e v="#N/A"/>
    <n v="0"/>
    <e v="#N/A"/>
    <n v="1272540"/>
    <s v="OK"/>
    <s v="ok"/>
    <n v="1"/>
    <n v="36"/>
    <s v=" PAGO A NOMIN SA"/>
  </r>
  <r>
    <s v="6-44"/>
    <n v="-1083027"/>
    <s v="EGRESO"/>
    <s v="6-44-1083027EGRESO"/>
    <s v="6-44-1083027EGRESO3"/>
    <e v="#N/A"/>
    <s v="698-000006-44"/>
    <n v="698"/>
    <d v="2022-08-31T00:00:00"/>
    <n v="-1083027"/>
    <n v="7177"/>
    <s v=" PAGO A NOMIN TORRES ESPINOSA Y"/>
    <s v="CB 1370-1371"/>
    <n v="0"/>
    <e v="#N/A"/>
    <n v="0"/>
    <e v="#N/A"/>
    <n v="1083027"/>
    <s v="OK"/>
    <s v="ok"/>
    <n v="1"/>
    <n v="36"/>
    <s v=" PAGO A NOMIN TO"/>
  </r>
  <r>
    <s v="6-44"/>
    <n v="-1144504"/>
    <s v="EGRESO"/>
    <s v="6-44-1144504EGRESO"/>
    <s v="6-44-1144504EGRESO50"/>
    <e v="#N/A"/>
    <s v="698-000006-44"/>
    <n v="698"/>
    <d v="2022-08-31T00:00:00"/>
    <n v="-1144504"/>
    <n v="7177"/>
    <s v=" PAGO A NOMIN LASSO ANGULO LUZ"/>
    <s v="CB 1370-1371"/>
    <n v="0"/>
    <e v="#N/A"/>
    <n v="0"/>
    <e v="#N/A"/>
    <n v="1144504"/>
    <s v="OK"/>
    <s v="ok"/>
    <n v="1"/>
    <n v="36"/>
    <s v=" PAGO A NOMIN LA"/>
  </r>
  <r>
    <s v="6-44"/>
    <n v="-1163599"/>
    <s v="EGRESO"/>
    <s v="6-44-1163599EGRESO"/>
    <s v="6-44-1163599EGRESO6"/>
    <e v="#N/A"/>
    <s v="698-000006-44"/>
    <n v="698"/>
    <d v="2022-08-31T00:00:00"/>
    <n v="-1163599"/>
    <n v="7177"/>
    <s v=" PAGO A NOMIN RUIZ RIOS HEIDY L"/>
    <s v="CB 1370-1371"/>
    <n v="0"/>
    <e v="#N/A"/>
    <n v="0"/>
    <e v="#N/A"/>
    <n v="1163599"/>
    <s v="OK"/>
    <s v="ok"/>
    <n v="1"/>
    <n v="36"/>
    <s v=" PAGO A NOMIN RU"/>
  </r>
  <r>
    <s v="6-44"/>
    <n v="-1448297"/>
    <s v="EGRESO"/>
    <s v="6-44-1448297EGRESO"/>
    <s v="6-44-1448297EGRESO7"/>
    <e v="#N/A"/>
    <s v="698-000006-44"/>
    <n v="698"/>
    <d v="2022-08-31T00:00:00"/>
    <n v="-1448297"/>
    <n v="7177"/>
    <s v=" PAGO A NOMIN GOMEZ BERNAL JOHN"/>
    <s v="CB 1370-1371"/>
    <n v="0"/>
    <e v="#N/A"/>
    <n v="0"/>
    <e v="#N/A"/>
    <n v="1448297"/>
    <s v="OK"/>
    <s v="ok"/>
    <n v="1"/>
    <n v="36"/>
    <s v=" PAGO A NOMIN GO"/>
  </r>
  <r>
    <s v="6-44"/>
    <n v="-2027852"/>
    <s v="EGRESO"/>
    <s v="6-44-2027852EGRESO"/>
    <s v="6-44-2027852EGRESO5"/>
    <e v="#N/A"/>
    <s v="698-000006-44"/>
    <n v="698"/>
    <d v="2022-08-31T00:00:00"/>
    <n v="-2027852"/>
    <n v="7177"/>
    <s v=" PAGO A NOMIN CHAPARRO SANCHEZ"/>
    <s v="CB 1370-1371"/>
    <n v="0"/>
    <e v="#N/A"/>
    <n v="0"/>
    <e v="#N/A"/>
    <n v="2027852"/>
    <s v="OK"/>
    <s v="ok"/>
    <n v="1"/>
    <n v="36"/>
    <s v=" PAGO A NOMIN CH"/>
  </r>
  <r>
    <s v="6-44"/>
    <n v="-1002303"/>
    <s v="EGRESO"/>
    <s v="6-44-1002303EGRESO"/>
    <s v="6-44-1002303EGRESO1"/>
    <e v="#N/A"/>
    <s v="698-000006-44"/>
    <n v="698"/>
    <d v="2022-08-31T00:00:00"/>
    <n v="-1002303"/>
    <n v="7177"/>
    <s v=" PAGO A NOMIN VARGAS DAVILA JOS"/>
    <s v="CB 1370-1371"/>
    <n v="0"/>
    <e v="#N/A"/>
    <n v="0"/>
    <e v="#N/A"/>
    <n v="1002303"/>
    <s v="OK"/>
    <s v="ok"/>
    <n v="1"/>
    <n v="36"/>
    <s v=" PAGO A NOMIN VA"/>
  </r>
  <r>
    <s v="6-44"/>
    <n v="-1414175"/>
    <s v="EGRESO"/>
    <s v="6-44-1414175EGRESO"/>
    <s v="6-44-1414175EGRESO1"/>
    <e v="#N/A"/>
    <s v="698-000006-44"/>
    <n v="698"/>
    <d v="2022-08-31T00:00:00"/>
    <n v="-1414175"/>
    <n v="7177"/>
    <s v=" PAGO A NOMIN MEDINA BONILLA LU"/>
    <s v="CB 1370-1371"/>
    <n v="0"/>
    <e v="#N/A"/>
    <n v="0"/>
    <e v="#N/A"/>
    <n v="1414175"/>
    <s v="OK"/>
    <s v="ok"/>
    <n v="1"/>
    <n v="36"/>
    <s v=" PAGO A NOMIN ME"/>
  </r>
  <r>
    <s v="6-44"/>
    <n v="-1977436"/>
    <s v="EGRESO"/>
    <s v="6-44-1977436EGRESO"/>
    <s v="6-44-1977436EGRESO4"/>
    <e v="#N/A"/>
    <s v="698-000006-44"/>
    <n v="698"/>
    <d v="2022-08-31T00:00:00"/>
    <n v="-1977436"/>
    <n v="7177"/>
    <s v=" PAGO A NOMIN MU OZ SEPULVEDA C"/>
    <s v="CB 1370-1371"/>
    <n v="0"/>
    <e v="#N/A"/>
    <n v="0"/>
    <e v="#N/A"/>
    <n v="1977436"/>
    <s v="OK"/>
    <s v="ok"/>
    <n v="1"/>
    <n v="36"/>
    <s v=" PAGO A NOMIN MU"/>
  </r>
  <r>
    <s v="6-44"/>
    <n v="-1144504"/>
    <s v="EGRESO"/>
    <s v="6-44-1144504EGRESO"/>
    <s v="6-44-1144504EGRESO51"/>
    <e v="#N/A"/>
    <s v="698-000006-44"/>
    <n v="698"/>
    <d v="2022-08-31T00:00:00"/>
    <n v="-1144504"/>
    <n v="7177"/>
    <s v=" PAGO A NOMIN MARTINEZ BOLIVAR"/>
    <s v="CB 1370-1371"/>
    <n v="0"/>
    <e v="#N/A"/>
    <n v="0"/>
    <e v="#N/A"/>
    <n v="1144504"/>
    <s v="OK"/>
    <s v="ok"/>
    <n v="1"/>
    <n v="36"/>
    <s v=" PAGO A NOMIN MA"/>
  </r>
  <r>
    <s v="6-44"/>
    <n v="-1083027"/>
    <s v="EGRESO"/>
    <s v="6-44-1083027EGRESO"/>
    <s v="6-44-1083027EGRESO4"/>
    <e v="#N/A"/>
    <s v="698-000006-44"/>
    <n v="698"/>
    <d v="2022-08-31T00:00:00"/>
    <n v="-1083027"/>
    <n v="7177"/>
    <s v=" PAGO A NOMIN GIRAL SANCHEZ LUZ"/>
    <s v="CB 1370-1371"/>
    <n v="0"/>
    <e v="#N/A"/>
    <n v="0"/>
    <e v="#N/A"/>
    <n v="1083027"/>
    <s v="OK"/>
    <s v="ok"/>
    <n v="1"/>
    <n v="36"/>
    <s v=" PAGO A NOMIN GI"/>
  </r>
  <r>
    <s v="6-44"/>
    <n v="-1650314"/>
    <s v="EGRESO"/>
    <s v="6-44-1650314EGRESO"/>
    <s v="6-44-1650314EGRESO5"/>
    <e v="#N/A"/>
    <s v="698-000006-44"/>
    <n v="698"/>
    <d v="2022-08-31T00:00:00"/>
    <n v="-1650314"/>
    <n v="7177"/>
    <s v=" PAGO A NOMIN GALLO MELO YOSMAN"/>
    <s v="CB 1370-1371"/>
    <n v="0"/>
    <e v="#N/A"/>
    <n v="0"/>
    <e v="#N/A"/>
    <n v="1650314"/>
    <s v="OK"/>
    <s v="ok"/>
    <n v="1"/>
    <n v="36"/>
    <s v=" PAGO A NOMIN GA"/>
  </r>
  <r>
    <s v="6-44"/>
    <n v="-1273881"/>
    <s v="EGRESO"/>
    <s v="6-44-1273881EGRESO"/>
    <s v="6-44-1273881EGRESO18"/>
    <e v="#N/A"/>
    <s v="698-000006-44"/>
    <n v="698"/>
    <d v="2022-08-31T00:00:00"/>
    <n v="-1273881"/>
    <n v="7177"/>
    <s v=" PAGO A NOMIN QUIROGA NI O FELI"/>
    <s v="CB 1370-1371"/>
    <n v="0"/>
    <e v="#N/A"/>
    <n v="0"/>
    <e v="#N/A"/>
    <n v="1273881"/>
    <s v="OK"/>
    <s v="ok"/>
    <n v="1"/>
    <n v="36"/>
    <s v=" PAGO A NOMIN QU"/>
  </r>
  <r>
    <s v="6-44"/>
    <n v="-1181687"/>
    <s v="EGRESO"/>
    <s v="6-44-1181687EGRESO"/>
    <s v="6-44-1181687EGRESO1"/>
    <e v="#N/A"/>
    <s v="698-000006-44"/>
    <n v="698"/>
    <d v="2022-08-31T00:00:00"/>
    <n v="-1181687"/>
    <n v="7177"/>
    <s v=" PAGO A NOMIN MOGOLLON AREVALO"/>
    <s v="CB 1370-1371"/>
    <n v="0"/>
    <e v="#N/A"/>
    <n v="0"/>
    <e v="#N/A"/>
    <n v="1181687"/>
    <s v="OK"/>
    <s v="ok"/>
    <n v="1"/>
    <n v="36"/>
    <s v=" PAGO A NOMIN MO"/>
  </r>
  <r>
    <s v="6-44"/>
    <n v="-2004830"/>
    <s v="EGRESO"/>
    <s v="6-44-2004830EGRESO"/>
    <s v="6-44-2004830EGRESO1"/>
    <e v="#N/A"/>
    <s v="698-000006-44"/>
    <n v="698"/>
    <d v="2022-08-31T00:00:00"/>
    <n v="-2004830"/>
    <n v="7177"/>
    <s v=" PAGO A NOMIN PATI O PARRA JONA"/>
    <s v="CB 1370-1371"/>
    <n v="0"/>
    <e v="#N/A"/>
    <n v="0"/>
    <e v="#N/A"/>
    <n v="2004830"/>
    <s v="OK"/>
    <s v="ok"/>
    <n v="1"/>
    <n v="36"/>
    <s v=" PAGO A NOMIN PA"/>
  </r>
  <r>
    <s v="6-44"/>
    <n v="-1003343"/>
    <s v="EGRESO"/>
    <s v="6-44-1003343EGRESO"/>
    <s v="6-44-1003343EGRESO1"/>
    <e v="#N/A"/>
    <s v="698-000006-44"/>
    <n v="698"/>
    <d v="2022-08-31T00:00:00"/>
    <n v="-1003343"/>
    <n v="7177"/>
    <s v=" PAGO A NOMIN GONZALEZ PISCO JE"/>
    <s v="CB 1370-1371"/>
    <n v="0"/>
    <e v="#N/A"/>
    <n v="0"/>
    <e v="#N/A"/>
    <n v="1003343"/>
    <s v="OK"/>
    <s v="ok"/>
    <n v="1"/>
    <n v="36"/>
    <s v=" PAGO A NOMIN GO"/>
  </r>
  <r>
    <s v="6-44"/>
    <n v="-1144504"/>
    <s v="EGRESO"/>
    <s v="6-44-1144504EGRESO"/>
    <s v="6-44-1144504EGRESO52"/>
    <e v="#N/A"/>
    <s v="698-000006-44"/>
    <n v="698"/>
    <d v="2022-08-31T00:00:00"/>
    <n v="-1144504"/>
    <n v="7177"/>
    <s v=" PAGO A NOMIN VARGAS RUBIO LADY"/>
    <s v="CB 1370-1371"/>
    <n v="0"/>
    <e v="#N/A"/>
    <n v="0"/>
    <e v="#N/A"/>
    <n v="1144504"/>
    <s v="OK"/>
    <s v="ok"/>
    <n v="1"/>
    <n v="36"/>
    <s v=" PAGO A NOMIN VA"/>
  </r>
  <r>
    <s v="6-44"/>
    <n v="-1176253"/>
    <s v="EGRESO"/>
    <s v="6-44-1176253EGRESO"/>
    <s v="6-44-1176253EGRESO1"/>
    <e v="#N/A"/>
    <s v="698-000006-44"/>
    <n v="698"/>
    <d v="2022-08-31T00:00:00"/>
    <n v="-1176253"/>
    <n v="7177"/>
    <s v=" PAGO A NOMIN SANCHEZ BETANCOUR"/>
    <s v="CB 1370-1371"/>
    <n v="0"/>
    <e v="#N/A"/>
    <n v="0"/>
    <e v="#N/A"/>
    <n v="1176253"/>
    <s v="OK"/>
    <s v="ok"/>
    <n v="1"/>
    <n v="36"/>
    <s v=" PAGO A NOMIN SA"/>
  </r>
  <r>
    <s v="6-44"/>
    <n v="-1273881"/>
    <s v="EGRESO"/>
    <s v="6-44-1273881EGRESO"/>
    <s v="6-44-1273881EGRESO19"/>
    <e v="#N/A"/>
    <s v="698-000006-44"/>
    <n v="698"/>
    <d v="2022-08-31T00:00:00"/>
    <n v="-1273881"/>
    <n v="7177"/>
    <s v=" PAGO A NOMIN REYES TORRES JESU"/>
    <s v="CB 1370-1371"/>
    <n v="0"/>
    <e v="#N/A"/>
    <n v="0"/>
    <e v="#N/A"/>
    <n v="1273881"/>
    <s v="OK"/>
    <s v="ok"/>
    <n v="1"/>
    <n v="36"/>
    <s v=" PAGO A NOMIN RE"/>
  </r>
  <r>
    <s v="6-44"/>
    <n v="-1784212"/>
    <s v="EGRESO"/>
    <s v="6-44-1784212EGRESO"/>
    <s v="6-44-1784212EGRESO2"/>
    <e v="#N/A"/>
    <s v="698-000006-44"/>
    <n v="698"/>
    <d v="2022-08-31T00:00:00"/>
    <n v="-1784212"/>
    <n v="7177"/>
    <s v=" PAGO A NOMIN GUZMAN LEE DIANA"/>
    <s v="CB 1370-1371"/>
    <n v="0"/>
    <e v="#N/A"/>
    <n v="0"/>
    <e v="#N/A"/>
    <n v="1784212"/>
    <s v="OK"/>
    <s v="ok"/>
    <n v="1"/>
    <n v="36"/>
    <s v=" PAGO A NOMIN GU"/>
  </r>
  <r>
    <s v="6-44"/>
    <n v="-500000"/>
    <s v="EGRESO"/>
    <s v="6-44-500000EGRESO"/>
    <s v="6-44-500000EGRESO4"/>
    <e v="#N/A"/>
    <s v="698-000006-44"/>
    <n v="698"/>
    <d v="2022-08-31T00:00:00"/>
    <n v="-500000"/>
    <n v="7177"/>
    <s v=" PAGO A NOMIN CASTIBLANCO SANCH"/>
    <s v="CB 1370-1371"/>
    <n v="0"/>
    <e v="#N/A"/>
    <n v="0"/>
    <e v="#N/A"/>
    <n v="500000"/>
    <s v="OK"/>
    <s v="ok"/>
    <n v="1"/>
    <n v="36"/>
    <s v=" PAGO A NOMIN CA"/>
  </r>
  <r>
    <s v="6-44"/>
    <n v="-933455"/>
    <s v="EGRESO"/>
    <s v="6-44-933455EGRESO"/>
    <s v="6-44-933455EGRESO13"/>
    <e v="#N/A"/>
    <s v="698-000006-44"/>
    <n v="698"/>
    <d v="2022-08-31T00:00:00"/>
    <n v="-933455"/>
    <n v="7177"/>
    <s v=" PAGO A NOMIN JAIMES ORDUZ JULI"/>
    <s v="CB 1370-1371"/>
    <n v="0"/>
    <e v="#N/A"/>
    <n v="0"/>
    <e v="#N/A"/>
    <n v="933455"/>
    <s v="OK"/>
    <s v="ok"/>
    <n v="1"/>
    <n v="36"/>
    <s v=" PAGO A NOMIN JA"/>
  </r>
  <r>
    <s v="6-44"/>
    <n v="-1183387"/>
    <s v="EGRESO"/>
    <s v="6-44-1183387EGRESO"/>
    <s v="6-44-1183387EGRESO1"/>
    <e v="#N/A"/>
    <s v="698-000006-44"/>
    <n v="698"/>
    <d v="2022-08-31T00:00:00"/>
    <n v="-1183387"/>
    <n v="7177"/>
    <s v=" PAGO A NOMIN CABALLERO ESCAMIL"/>
    <s v="CB 1370-1371"/>
    <n v="0"/>
    <e v="#N/A"/>
    <n v="0"/>
    <e v="#N/A"/>
    <n v="1183387"/>
    <s v="OK"/>
    <s v="ok"/>
    <n v="1"/>
    <n v="36"/>
    <s v=" PAGO A NOMIN CA"/>
  </r>
  <r>
    <s v="6-44"/>
    <n v="-950668"/>
    <s v="EGRESO"/>
    <s v="6-44-950668EGRESO"/>
    <s v="6-44-950668EGRESO1"/>
    <e v="#N/A"/>
    <s v="698-000006-44"/>
    <n v="698"/>
    <d v="2022-08-31T00:00:00"/>
    <n v="-950668"/>
    <n v="7177"/>
    <s v=" PAGO A NOMIN MENDIETA DIAZ LIB"/>
    <s v="CB 1370-1371"/>
    <n v="0"/>
    <e v="#N/A"/>
    <n v="0"/>
    <e v="#N/A"/>
    <n v="950668"/>
    <s v="OK"/>
    <s v="ok"/>
    <n v="1"/>
    <n v="36"/>
    <s v=" PAGO A NOMIN ME"/>
  </r>
  <r>
    <s v="6-44"/>
    <n v="-1144504"/>
    <s v="EGRESO"/>
    <s v="6-44-1144504EGRESO"/>
    <s v="6-44-1144504EGRESO53"/>
    <e v="#N/A"/>
    <s v="698-000006-44"/>
    <n v="698"/>
    <d v="2022-08-31T00:00:00"/>
    <n v="-1144504"/>
    <n v="7177"/>
    <s v=" PAGO A NOMIN MARTINEZ QUINTO M"/>
    <s v="CB 1370-1371"/>
    <n v="0"/>
    <e v="#N/A"/>
    <n v="0"/>
    <e v="#N/A"/>
    <n v="1144504"/>
    <s v="OK"/>
    <s v="ok"/>
    <n v="1"/>
    <n v="36"/>
    <s v=" PAGO A NOMIN MA"/>
  </r>
  <r>
    <s v="6-44"/>
    <n v="-1241680"/>
    <s v="EGRESO"/>
    <s v="6-44-1241680EGRESO"/>
    <s v="6-44-1241680EGRESO1"/>
    <e v="#N/A"/>
    <s v="698-000006-44"/>
    <n v="698"/>
    <d v="2022-08-31T00:00:00"/>
    <n v="-1241680"/>
    <n v="7177"/>
    <s v=" PAGO A NOMIN LOPEZ RIOS BRIAN"/>
    <s v="CB 1370-1371"/>
    <n v="0"/>
    <e v="#N/A"/>
    <n v="0"/>
    <e v="#N/A"/>
    <n v="1241680"/>
    <s v="OK"/>
    <s v="ok"/>
    <n v="1"/>
    <n v="36"/>
    <s v=" PAGO A NOMIN LO"/>
  </r>
  <r>
    <s v="6-44"/>
    <n v="-3428246"/>
    <s v="EGRESO"/>
    <s v="6-44-3428246EGRESO"/>
    <s v="6-44-3428246EGRESO1"/>
    <e v="#N/A"/>
    <s v="698-000006-44"/>
    <n v="698"/>
    <d v="2022-08-31T00:00:00"/>
    <n v="-3428246"/>
    <n v="7177"/>
    <s v=" PAGO A NOMIN BUSTAMANTE MARTIN"/>
    <s v="CB 1370-1371"/>
    <n v="0"/>
    <e v="#N/A"/>
    <n v="0"/>
    <e v="#N/A"/>
    <n v="3428246"/>
    <s v="OK"/>
    <s v="ok"/>
    <n v="1"/>
    <n v="36"/>
    <s v=" PAGO A NOMIN BU"/>
  </r>
  <r>
    <s v="6-44"/>
    <n v="-1960965"/>
    <s v="EGRESO"/>
    <s v="6-44-1960965EGRESO"/>
    <s v="6-44-1960965EGRESO1"/>
    <e v="#N/A"/>
    <s v="698-000006-44"/>
    <n v="698"/>
    <d v="2022-08-31T00:00:00"/>
    <n v="-1960965"/>
    <n v="7177"/>
    <s v=" PAGO A NOMIN GASPAR GARCIA WIL"/>
    <s v="CB 1370-1371"/>
    <n v="0"/>
    <e v="#N/A"/>
    <n v="0"/>
    <e v="#N/A"/>
    <n v="1960965"/>
    <s v="OK"/>
    <s v="ok"/>
    <n v="1"/>
    <n v="36"/>
    <s v=" PAGO A NOMIN GA"/>
  </r>
  <r>
    <s v="6-44"/>
    <n v="-500000"/>
    <s v="EGRESO"/>
    <s v="6-44-500000EGRESO"/>
    <s v="6-44-500000EGRESO5"/>
    <e v="#N/A"/>
    <s v="698-000006-44"/>
    <n v="698"/>
    <d v="2022-08-31T00:00:00"/>
    <n v="-500000"/>
    <n v="7177"/>
    <s v=" PAGO A NOMIN PE A RAMIREZ ANGE"/>
    <s v="CB 1370-1371"/>
    <n v="0"/>
    <e v="#N/A"/>
    <n v="0"/>
    <e v="#N/A"/>
    <n v="500000"/>
    <s v="OK"/>
    <s v="ok"/>
    <n v="1"/>
    <n v="36"/>
    <s v=" PAGO A NOMIN PE"/>
  </r>
  <r>
    <s v="6-44"/>
    <n v="-1939820"/>
    <s v="EGRESO"/>
    <s v="6-44-1939820EGRESO"/>
    <s v="6-44-1939820EGRESO1"/>
    <e v="#N/A"/>
    <s v="698-000006-44"/>
    <n v="698"/>
    <d v="2022-08-31T00:00:00"/>
    <n v="-1939820"/>
    <n v="7177"/>
    <s v=" PAGO A NOMIN JIMENEZ CORTES VI"/>
    <s v="CB 1370-1371"/>
    <n v="0"/>
    <e v="#N/A"/>
    <n v="0"/>
    <e v="#N/A"/>
    <n v="1939820"/>
    <s v="OK"/>
    <s v="ok"/>
    <n v="1"/>
    <n v="36"/>
    <s v=" PAGO A NOMIN JI"/>
  </r>
  <r>
    <s v="6-44"/>
    <n v="-1198172"/>
    <s v="EGRESO"/>
    <s v="6-44-1198172EGRESO"/>
    <s v="6-44-1198172EGRESO64"/>
    <e v="#N/A"/>
    <s v="698-000006-44"/>
    <n v="698"/>
    <d v="2022-08-31T00:00:00"/>
    <n v="-1198172"/>
    <n v="7177"/>
    <s v=" PAGO A NOMIN ROMERO RODRIGUEZ"/>
    <s v="CB 1370-1371"/>
    <n v="0"/>
    <e v="#N/A"/>
    <n v="0"/>
    <e v="#N/A"/>
    <n v="1198172"/>
    <s v="OK"/>
    <s v="ok"/>
    <n v="1"/>
    <n v="36"/>
    <s v=" PAGO A NOMIN RO"/>
  </r>
  <r>
    <s v="6-44"/>
    <n v="-6425600"/>
    <s v="EGRESO"/>
    <s v="6-44-6425600EGRESO"/>
    <s v="6-44-6425600EGRESO1"/>
    <e v="#N/A"/>
    <s v="698-000006-44"/>
    <n v="698"/>
    <d v="2022-08-31T00:00:00"/>
    <n v="-6425600"/>
    <n v="7177"/>
    <s v=" PAGO A NOMIN VANEGAS NAVARRETE"/>
    <s v="CB 1370-1371"/>
    <n v="0"/>
    <e v="#N/A"/>
    <n v="0"/>
    <e v="#N/A"/>
    <n v="6425600"/>
    <s v="OK"/>
    <s v="ok"/>
    <n v="1"/>
    <n v="36"/>
    <s v=" PAGO A NOMIN VA"/>
  </r>
  <r>
    <s v="6-44"/>
    <n v="-1273881"/>
    <s v="EGRESO"/>
    <s v="6-44-1273881EGRESO"/>
    <s v="6-44-1273881EGRESO20"/>
    <e v="#N/A"/>
    <s v="698-000006-44"/>
    <n v="698"/>
    <d v="2022-08-31T00:00:00"/>
    <n v="-1273881"/>
    <n v="7177"/>
    <s v=" PAGO A NOMIN MADRIGAL VEGA JOH"/>
    <s v="CB 1370-1371"/>
    <n v="0"/>
    <e v="#N/A"/>
    <n v="0"/>
    <e v="#N/A"/>
    <n v="1273881"/>
    <s v="OK"/>
    <s v="ok"/>
    <n v="1"/>
    <n v="36"/>
    <s v=" PAGO A NOMIN MA"/>
  </r>
  <r>
    <s v="6-44"/>
    <n v="-1480155"/>
    <s v="EGRESO"/>
    <s v="6-44-1480155EGRESO"/>
    <s v="6-44-1480155EGRESO1"/>
    <e v="#N/A"/>
    <s v="698-000006-44"/>
    <n v="698"/>
    <d v="2022-08-31T00:00:00"/>
    <n v="-1480155"/>
    <n v="7177"/>
    <s v=" PAGO A NOMIN RODRIGUEZ ARIAS M"/>
    <s v="CB 1370-1371"/>
    <n v="0"/>
    <e v="#N/A"/>
    <n v="0"/>
    <e v="#N/A"/>
    <n v="1480155"/>
    <s v="OK"/>
    <s v="ok"/>
    <n v="1"/>
    <n v="36"/>
    <s v=" PAGO A NOMIN RO"/>
  </r>
  <r>
    <s v="6-44"/>
    <n v="-1868372"/>
    <s v="EGRESO"/>
    <s v="6-44-1868372EGRESO"/>
    <s v="6-44-1868372EGRESO1"/>
    <e v="#N/A"/>
    <s v="698-000006-44"/>
    <n v="698"/>
    <d v="2022-08-31T00:00:00"/>
    <n v="-1868372"/>
    <n v="7177"/>
    <s v=" PAGO A NOMIN FIGUEROA JIMENEZ"/>
    <s v="CB 1370-1371"/>
    <n v="0"/>
    <e v="#N/A"/>
    <n v="0"/>
    <e v="#N/A"/>
    <n v="1868372"/>
    <s v="OK"/>
    <s v="ok"/>
    <n v="1"/>
    <n v="36"/>
    <s v=" PAGO A NOMIN FI"/>
  </r>
  <r>
    <s v="6-44"/>
    <n v="-1090839"/>
    <s v="EGRESO"/>
    <s v="6-44-1090839EGRESO"/>
    <s v="6-44-1090839EGRESO19"/>
    <e v="#N/A"/>
    <s v="698-000006-44"/>
    <n v="698"/>
    <d v="2022-08-31T00:00:00"/>
    <n v="-1090839"/>
    <n v="7177"/>
    <s v=" PAGO A NOMIN TRIANA MARTINEZ W"/>
    <s v="CB 1370-1371"/>
    <n v="0"/>
    <e v="#N/A"/>
    <n v="0"/>
    <e v="#N/A"/>
    <n v="1090839"/>
    <s v="OK"/>
    <s v="ok"/>
    <n v="1"/>
    <n v="36"/>
    <s v=" PAGO A NOMIN TR"/>
  </r>
  <r>
    <s v="6-44"/>
    <n v="-1066433"/>
    <s v="EGRESO"/>
    <s v="6-44-1066433EGRESO"/>
    <s v="6-44-1066433EGRESO1"/>
    <e v="#N/A"/>
    <s v="698-000006-44"/>
    <n v="698"/>
    <d v="2022-08-31T00:00:00"/>
    <n v="-1066433"/>
    <n v="7177"/>
    <s v=" PAGO A NOMIN PE ALVER MENDEZ E"/>
    <s v="CB 1370-1371"/>
    <n v="0"/>
    <e v="#N/A"/>
    <n v="0"/>
    <e v="#N/A"/>
    <n v="1066433"/>
    <s v="OK"/>
    <s v="ok"/>
    <n v="1"/>
    <n v="36"/>
    <s v=" PAGO A NOMIN PE"/>
  </r>
  <r>
    <s v="6-44"/>
    <n v="-1124976"/>
    <s v="EGRESO"/>
    <s v="6-44-1124976EGRESO"/>
    <s v="6-44-1124976EGRESO1"/>
    <e v="#N/A"/>
    <s v="698-000006-44"/>
    <n v="698"/>
    <d v="2022-08-31T00:00:00"/>
    <n v="-1124976"/>
    <n v="7177"/>
    <s v=" PAGO A NOMIN SILVA PALMA MIRLE"/>
    <s v="CB 1370-1371"/>
    <n v="0"/>
    <e v="#N/A"/>
    <n v="0"/>
    <e v="#N/A"/>
    <n v="1124976"/>
    <s v="OK"/>
    <s v="ok"/>
    <n v="1"/>
    <n v="36"/>
    <s v=" PAGO A NOMIN SI"/>
  </r>
  <r>
    <s v="6-44"/>
    <n v="-1199514"/>
    <s v="EGRESO"/>
    <s v="6-44-1199514EGRESO"/>
    <s v="6-44-1199514EGRESO2"/>
    <e v="#N/A"/>
    <s v="698-000006-44"/>
    <n v="698"/>
    <d v="2022-08-31T00:00:00"/>
    <n v="-1199514"/>
    <n v="7177"/>
    <s v=" PAGO A NOMIN MERCADO CALDERIN"/>
    <s v="CB 1370-1371"/>
    <n v="0"/>
    <e v="#N/A"/>
    <n v="0"/>
    <e v="#N/A"/>
    <n v="1199514"/>
    <s v="OK"/>
    <s v="ok"/>
    <n v="1"/>
    <n v="36"/>
    <s v=" PAGO A NOMIN ME"/>
  </r>
  <r>
    <s v="6-44"/>
    <n v="-1763492"/>
    <s v="EGRESO"/>
    <s v="6-44-1763492EGRESO"/>
    <s v="6-44-1763492EGRESO1"/>
    <e v="#N/A"/>
    <s v="698-000006-44"/>
    <n v="698"/>
    <d v="2022-08-31T00:00:00"/>
    <n v="-1763492"/>
    <n v="7177"/>
    <s v=" PAGO A NOMIN RODRIGUEZ LOPEZ J"/>
    <s v="CB 1370-1371"/>
    <n v="0"/>
    <e v="#N/A"/>
    <n v="0"/>
    <e v="#N/A"/>
    <n v="1763492"/>
    <s v="OK"/>
    <s v="ok"/>
    <n v="1"/>
    <n v="36"/>
    <s v=" PAGO A NOMIN RO"/>
  </r>
  <r>
    <s v="6-44"/>
    <n v="-4125880"/>
    <s v="EGRESO"/>
    <s v="6-44-4125880EGRESO"/>
    <s v="6-44-4125880EGRESO1"/>
    <e v="#N/A"/>
    <s v="698-000006-44"/>
    <n v="698"/>
    <d v="2022-08-31T00:00:00"/>
    <n v="-4125880"/>
    <n v="7177"/>
    <s v=" PAGO A NOMIN CABEZAS GAMBA GUI"/>
    <s v="CB 1370-1371"/>
    <n v="0"/>
    <e v="#N/A"/>
    <n v="0"/>
    <e v="#N/A"/>
    <n v="4125880"/>
    <s v="OK"/>
    <s v="ok"/>
    <n v="1"/>
    <n v="36"/>
    <s v=" PAGO A NOMIN CA"/>
  </r>
  <r>
    <s v="6-44"/>
    <n v="-1243336"/>
    <s v="EGRESO"/>
    <s v="6-44-1243336EGRESO"/>
    <s v="6-44-1243336EGRESO6"/>
    <e v="#N/A"/>
    <s v="698-000006-44"/>
    <n v="698"/>
    <d v="2022-08-31T00:00:00"/>
    <n v="-1243336"/>
    <n v="7177"/>
    <s v=" PAGO A NOMIN RIASCOS HURTADO J"/>
    <s v="CB 1370-1371"/>
    <n v="0"/>
    <e v="#N/A"/>
    <n v="0"/>
    <e v="#N/A"/>
    <n v="1243336"/>
    <s v="OK"/>
    <s v="ok"/>
    <n v="1"/>
    <n v="36"/>
    <s v=" PAGO A NOMIN RI"/>
  </r>
  <r>
    <s v="6-44"/>
    <n v="-1075361"/>
    <s v="EGRESO"/>
    <s v="6-44-1075361EGRESO"/>
    <s v="6-44-1075361EGRESO5"/>
    <e v="#N/A"/>
    <s v="698-000006-44"/>
    <n v="698"/>
    <d v="2022-08-31T00:00:00"/>
    <n v="-1075361"/>
    <n v="7177"/>
    <s v=" PAGO A NOMIN CASTILLO VALLECIL"/>
    <s v="CB 1370-1371"/>
    <n v="0"/>
    <e v="#N/A"/>
    <n v="0"/>
    <e v="#N/A"/>
    <n v="1075361"/>
    <s v="OK"/>
    <s v="ok"/>
    <n v="1"/>
    <n v="36"/>
    <s v=" PAGO A NOMIN CA"/>
  </r>
  <r>
    <s v="6-44"/>
    <n v="-1198172"/>
    <s v="EGRESO"/>
    <s v="6-44-1198172EGRESO"/>
    <s v="6-44-1198172EGRESO65"/>
    <e v="#N/A"/>
    <s v="698-000006-44"/>
    <n v="698"/>
    <d v="2022-08-31T00:00:00"/>
    <n v="-1198172"/>
    <n v="7177"/>
    <s v=" PAGO A NOMIN CORTES  JAIRO ALO"/>
    <s v="CB 1370-1371"/>
    <n v="0"/>
    <e v="#N/A"/>
    <n v="0"/>
    <e v="#N/A"/>
    <n v="1198172"/>
    <s v="OK"/>
    <s v="ok"/>
    <n v="1"/>
    <n v="36"/>
    <s v=" PAGO A NOMIN CO"/>
  </r>
  <r>
    <s v="6-44"/>
    <n v="-755339"/>
    <s v="EGRESO"/>
    <s v="6-44-755339EGRESO"/>
    <s v="6-44-755339EGRESO4"/>
    <e v="#N/A"/>
    <s v="698-000006-44"/>
    <n v="698"/>
    <d v="2022-08-31T00:00:00"/>
    <n v="-755339"/>
    <n v="7177"/>
    <s v=" PAGO A NOMIN PAEZ NI O JOSE AR"/>
    <s v="CB 1370-1371"/>
    <n v="0"/>
    <e v="#N/A"/>
    <n v="0"/>
    <e v="#N/A"/>
    <n v="755339"/>
    <s v="OK"/>
    <s v="ok"/>
    <n v="1"/>
    <n v="36"/>
    <s v=" PAGO A NOMIN PA"/>
  </r>
  <r>
    <s v="6-44"/>
    <n v="-1168654"/>
    <s v="EGRESO"/>
    <s v="6-44-1168654EGRESO"/>
    <s v="6-44-1168654EGRESO1"/>
    <e v="#N/A"/>
    <s v="698-000006-44"/>
    <n v="698"/>
    <d v="2022-08-31T00:00:00"/>
    <n v="-1168654"/>
    <n v="7177"/>
    <s v=" PAGO A NOMIN APONTE NOVOA ALEX"/>
    <s v="CB 1370-1371"/>
    <n v="0"/>
    <e v="#N/A"/>
    <n v="0"/>
    <e v="#N/A"/>
    <n v="1168654"/>
    <s v="OK"/>
    <s v="ok"/>
    <n v="1"/>
    <n v="36"/>
    <s v=" PAGO A NOMIN AP"/>
  </r>
  <r>
    <s v="6-44"/>
    <n v="-2481413"/>
    <s v="EGRESO"/>
    <s v="6-44-2481413EGRESO"/>
    <s v="6-44-2481413EGRESO1"/>
    <e v="#N/A"/>
    <s v="698-000006-44"/>
    <n v="698"/>
    <d v="2022-08-31T00:00:00"/>
    <n v="-2481413"/>
    <n v="7177"/>
    <s v=" PAGO A NOMIN ZAMBRANO PEDRAZA"/>
    <s v="CB 1370-1371"/>
    <n v="0"/>
    <e v="#N/A"/>
    <n v="0"/>
    <e v="#N/A"/>
    <n v="2481413"/>
    <s v="OK"/>
    <s v="ok"/>
    <n v="1"/>
    <n v="36"/>
    <s v=" PAGO A NOMIN ZA"/>
  </r>
  <r>
    <s v="6-44"/>
    <n v="-1138212"/>
    <s v="EGRESO"/>
    <s v="6-44-1138212EGRESO"/>
    <s v="6-44-1138212EGRESO1"/>
    <e v="#N/A"/>
    <s v="698-000006-44"/>
    <n v="698"/>
    <d v="2022-08-31T00:00:00"/>
    <n v="-1138212"/>
    <n v="7177"/>
    <s v=" PAGO A NOMIN SOTOMAYOR CONDE L"/>
    <s v="CB 1370-1371"/>
    <n v="0"/>
    <e v="#N/A"/>
    <n v="0"/>
    <e v="#N/A"/>
    <n v="1138212"/>
    <s v="OK"/>
    <s v="ok"/>
    <n v="1"/>
    <n v="36"/>
    <s v=" PAGO A NOMIN SO"/>
  </r>
  <r>
    <s v="6-44"/>
    <n v="-1425803"/>
    <s v="EGRESO"/>
    <s v="6-44-1425803EGRESO"/>
    <s v="6-44-1425803EGRESO4"/>
    <e v="#N/A"/>
    <s v="698-000006-44"/>
    <n v="698"/>
    <d v="2022-08-31T00:00:00"/>
    <n v="-1425803"/>
    <n v="7177"/>
    <s v=" PAGO A NOMIN MURCIA TOVAR EDIN"/>
    <s v="CB 1370-1371"/>
    <n v="0"/>
    <e v="#N/A"/>
    <n v="0"/>
    <e v="#N/A"/>
    <n v="1425803"/>
    <s v="OK"/>
    <s v="ok"/>
    <n v="1"/>
    <n v="36"/>
    <s v=" PAGO A NOMIN MU"/>
  </r>
  <r>
    <s v="6-44"/>
    <n v="-1151162"/>
    <s v="EGRESO"/>
    <s v="6-44-1151162EGRESO"/>
    <s v="6-44-1151162EGRESO1"/>
    <e v="#N/A"/>
    <s v="698-000006-44"/>
    <n v="698"/>
    <d v="2022-08-31T00:00:00"/>
    <n v="-1151162"/>
    <n v="7177"/>
    <s v=" PAGO A NOMIN GUERRA ESPITIA KE"/>
    <s v="CB 1370-1371"/>
    <n v="0"/>
    <e v="#N/A"/>
    <n v="0"/>
    <e v="#N/A"/>
    <n v="1151162"/>
    <s v="OK"/>
    <s v="ok"/>
    <n v="1"/>
    <n v="36"/>
    <s v=" PAGO A NOMIN GU"/>
  </r>
  <r>
    <s v="6-44"/>
    <n v="-1106220"/>
    <s v="EGRESO"/>
    <s v="6-44-1106220EGRESO"/>
    <s v="6-44-1106220EGRESO2"/>
    <e v="#N/A"/>
    <s v="698-000006-44"/>
    <n v="698"/>
    <d v="2022-08-31T00:00:00"/>
    <n v="-1106220"/>
    <n v="7177"/>
    <s v=" PAGO A NOMIN OSORIO BARRERA MA"/>
    <s v="CB 1370-1371"/>
    <n v="0"/>
    <e v="#N/A"/>
    <n v="0"/>
    <e v="#N/A"/>
    <n v="1106220"/>
    <s v="OK"/>
    <s v="ok"/>
    <n v="1"/>
    <n v="36"/>
    <s v=" PAGO A NOMIN OS"/>
  </r>
  <r>
    <s v="6-44"/>
    <n v="-1813492"/>
    <s v="EGRESO"/>
    <s v="6-44-1813492EGRESO"/>
    <s v="6-44-1813492EGRESO2"/>
    <e v="#N/A"/>
    <s v="698-000006-44"/>
    <n v="698"/>
    <d v="2022-08-31T00:00:00"/>
    <n v="-1813492"/>
    <n v="7177"/>
    <s v=" PAGO A NOMIN URREGO PE A LEONA"/>
    <s v="CB 1370-1371"/>
    <n v="0"/>
    <e v="#N/A"/>
    <n v="0"/>
    <e v="#N/A"/>
    <n v="1813492"/>
    <s v="OK"/>
    <s v="ok"/>
    <n v="1"/>
    <n v="36"/>
    <s v=" PAGO A NOMIN UR"/>
  </r>
  <r>
    <s v="6-44"/>
    <n v="-750000"/>
    <s v="EGRESO"/>
    <s v="6-44-750000EGRESO"/>
    <s v="6-44-750000EGRESO3"/>
    <e v="#N/A"/>
    <s v="698-000006-44"/>
    <n v="698"/>
    <d v="2022-08-31T00:00:00"/>
    <n v="-750000"/>
    <n v="7177"/>
    <s v=" PAGO A NOMIN RODRIGUEZ BLANCO"/>
    <s v="CB 1370-1371"/>
    <n v="0"/>
    <e v="#N/A"/>
    <n v="0"/>
    <e v="#N/A"/>
    <n v="750000"/>
    <s v="OK"/>
    <s v="ok"/>
    <n v="1"/>
    <n v="36"/>
    <s v=" PAGO A NOMIN RO"/>
  </r>
  <r>
    <s v="6-44"/>
    <n v="-1144504"/>
    <s v="EGRESO"/>
    <s v="6-44-1144504EGRESO"/>
    <s v="6-44-1144504EGRESO54"/>
    <e v="#N/A"/>
    <s v="698-000006-44"/>
    <n v="698"/>
    <d v="2022-08-31T00:00:00"/>
    <n v="-1144504"/>
    <n v="7177"/>
    <s v=" PAGO A NOMIN CORTES CAMARGO HE"/>
    <s v="CB 1370-1371"/>
    <n v="0"/>
    <e v="#N/A"/>
    <n v="0"/>
    <e v="#N/A"/>
    <n v="1144504"/>
    <s v="OK"/>
    <s v="ok"/>
    <n v="1"/>
    <n v="36"/>
    <s v=" PAGO A NOMIN CO"/>
  </r>
  <r>
    <s v="6-44"/>
    <n v="-2040359"/>
    <s v="EGRESO"/>
    <s v="6-44-2040359EGRESO"/>
    <s v="6-44-2040359EGRESO1"/>
    <e v="#N/A"/>
    <s v="698-000006-44"/>
    <n v="698"/>
    <d v="2022-08-31T00:00:00"/>
    <n v="-2040359"/>
    <n v="7177"/>
    <s v=" PAGO A NOMIN VANEGAS DIAZ LEAN"/>
    <s v="CB 1370-1371"/>
    <n v="0"/>
    <e v="#N/A"/>
    <n v="0"/>
    <e v="#N/A"/>
    <n v="2040359"/>
    <s v="OK"/>
    <s v="ok"/>
    <n v="1"/>
    <n v="36"/>
    <s v=" PAGO A NOMIN VA"/>
  </r>
  <r>
    <s v="6-44"/>
    <n v="-2584349"/>
    <s v="EGRESO"/>
    <s v="6-44-2584349EGRESO"/>
    <s v="6-44-2584349EGRESO1"/>
    <e v="#N/A"/>
    <s v="698-000006-44"/>
    <n v="698"/>
    <d v="2022-08-31T00:00:00"/>
    <n v="-2584349"/>
    <n v="7177"/>
    <s v=" PAGO A NOMIN GUERRERO GARCES C"/>
    <s v="CB 1370-1371"/>
    <n v="0"/>
    <e v="#N/A"/>
    <n v="0"/>
    <e v="#N/A"/>
    <n v="2584349"/>
    <s v="OK"/>
    <s v="ok"/>
    <n v="1"/>
    <n v="36"/>
    <s v=" PAGO A NOMIN GU"/>
  </r>
  <r>
    <s v="6-44"/>
    <n v="-1313428"/>
    <s v="EGRESO"/>
    <s v="6-44-1313428EGRESO"/>
    <s v="6-44-1313428EGRESO1"/>
    <e v="#N/A"/>
    <s v="698-000006-44"/>
    <n v="698"/>
    <d v="2022-08-31T00:00:00"/>
    <n v="-1313428"/>
    <n v="7177"/>
    <s v=" PAGO A NOMIN LAVERDE ACEVEDO L"/>
    <s v="CB 1370-1371"/>
    <n v="0"/>
    <e v="#N/A"/>
    <n v="0"/>
    <e v="#N/A"/>
    <n v="1313428"/>
    <s v="OK"/>
    <s v="ok"/>
    <n v="1"/>
    <n v="36"/>
    <s v=" PAGO A NOMIN LA"/>
  </r>
  <r>
    <s v="6-44"/>
    <n v="-2027852"/>
    <s v="EGRESO"/>
    <s v="6-44-2027852EGRESO"/>
    <s v="6-44-2027852EGRESO6"/>
    <e v="#N/A"/>
    <s v="698-000006-44"/>
    <n v="698"/>
    <d v="2022-08-31T00:00:00"/>
    <n v="-2027852"/>
    <n v="7177"/>
    <s v=" PAGO A NOMIN MU OZ OLAYA CAMIL"/>
    <s v="CB 1370-1371"/>
    <n v="0"/>
    <e v="#N/A"/>
    <n v="0"/>
    <e v="#N/A"/>
    <n v="2027852"/>
    <s v="OK"/>
    <s v="ok"/>
    <n v="1"/>
    <n v="36"/>
    <s v=" PAGO A NOMIN MU"/>
  </r>
  <r>
    <s v="6-44"/>
    <n v="-1425803"/>
    <s v="EGRESO"/>
    <s v="6-44-1425803EGRESO"/>
    <s v="6-44-1425803EGRESO5"/>
    <e v="#N/A"/>
    <s v="698-000006-44"/>
    <n v="698"/>
    <d v="2022-08-31T00:00:00"/>
    <n v="-1425803"/>
    <n v="7177"/>
    <s v=" PAGO A NOMIN MEZA MOSQUERA ERN"/>
    <s v="CB 1370-1371"/>
    <n v="0"/>
    <e v="#N/A"/>
    <n v="0"/>
    <e v="#N/A"/>
    <n v="1425803"/>
    <s v="OK"/>
    <s v="ok"/>
    <n v="1"/>
    <n v="36"/>
    <s v=" PAGO A NOMIN ME"/>
  </r>
  <r>
    <s v="6-44"/>
    <n v="-1770610"/>
    <s v="EGRESO"/>
    <s v="6-44-1770610EGRESO"/>
    <s v="6-44-1770610EGRESO1"/>
    <e v="#N/A"/>
    <s v="698-000006-44"/>
    <n v="698"/>
    <d v="2022-08-31T00:00:00"/>
    <n v="-1770610"/>
    <n v="7177"/>
    <s v=" PAGO A NOMIN BELLO CADENA ALEJ"/>
    <s v="CB 1370-1371"/>
    <n v="0"/>
    <e v="#N/A"/>
    <n v="0"/>
    <e v="#N/A"/>
    <n v="1770610"/>
    <s v="OK"/>
    <s v="ok"/>
    <n v="1"/>
    <n v="36"/>
    <s v=" PAGO A NOMIN BE"/>
  </r>
  <r>
    <s v="6-44"/>
    <n v="-1010120"/>
    <s v="EGRESO"/>
    <s v="6-44-1010120EGRESO"/>
    <s v="6-44-1010120EGRESO1"/>
    <e v="#N/A"/>
    <s v="698-000006-44"/>
    <n v="698"/>
    <d v="2022-08-31T00:00:00"/>
    <n v="-1010120"/>
    <n v="7177"/>
    <s v=" PAGO A NOMIN SOTO MARTINEZ JUA"/>
    <s v="CB 1370-1371"/>
    <n v="0"/>
    <e v="#N/A"/>
    <n v="0"/>
    <e v="#N/A"/>
    <n v="1010120"/>
    <s v="OK"/>
    <s v="ok"/>
    <n v="1"/>
    <n v="36"/>
    <s v=" PAGO A NOMIN SO"/>
  </r>
  <r>
    <s v="6-44"/>
    <n v="-1144504"/>
    <s v="EGRESO"/>
    <s v="6-44-1144504EGRESO"/>
    <s v="6-44-1144504EGRESO55"/>
    <e v="#N/A"/>
    <s v="698-000006-44"/>
    <n v="698"/>
    <d v="2022-08-31T00:00:00"/>
    <n v="-1144504"/>
    <n v="7177"/>
    <s v=" PAGO A NOMIN BELTRAN SANCHEZ A"/>
    <s v="CB 1370-1371"/>
    <n v="0"/>
    <e v="#N/A"/>
    <n v="0"/>
    <e v="#N/A"/>
    <n v="1144504"/>
    <s v="OK"/>
    <s v="ok"/>
    <n v="1"/>
    <n v="36"/>
    <s v=" PAGO A NOMIN BE"/>
  </r>
  <r>
    <s v="6-44"/>
    <n v="-1368372"/>
    <s v="EGRESO"/>
    <s v="6-44-1368372EGRESO"/>
    <s v="6-44-1368372EGRESO5"/>
    <e v="#N/A"/>
    <s v="698-000006-44"/>
    <n v="698"/>
    <d v="2022-08-31T00:00:00"/>
    <n v="-1368372"/>
    <n v="7177"/>
    <s v=" PAGO A NOMIN VEGA LIMA BEATRIZ"/>
    <s v="CB 1370-1371"/>
    <n v="0"/>
    <e v="#N/A"/>
    <n v="0"/>
    <e v="#N/A"/>
    <n v="1368372"/>
    <s v="OK"/>
    <s v="ok"/>
    <n v="1"/>
    <n v="36"/>
    <s v=" PAGO A NOMIN VE"/>
  </r>
  <r>
    <s v="6-44"/>
    <n v="-1139917"/>
    <s v="EGRESO"/>
    <s v="6-44-1139917EGRESO"/>
    <s v="6-44-1139917EGRESO1"/>
    <e v="#N/A"/>
    <s v="698-000006-44"/>
    <n v="698"/>
    <d v="2022-08-31T00:00:00"/>
    <n v="-1139917"/>
    <n v="7177"/>
    <s v=" PAGO A NOMIN GROSSO DE LA RANS"/>
    <s v="CB 1370-1371"/>
    <n v="0"/>
    <e v="#N/A"/>
    <n v="0"/>
    <e v="#N/A"/>
    <n v="1139917"/>
    <s v="OK"/>
    <s v="ok"/>
    <n v="1"/>
    <n v="36"/>
    <s v=" PAGO A NOMIN GR"/>
  </r>
  <r>
    <s v="6-44"/>
    <n v="-812864"/>
    <s v="EGRESO"/>
    <s v="6-44-812864EGRESO"/>
    <s v="6-44-812864EGRESO1"/>
    <e v="#N/A"/>
    <s v="698-000006-44"/>
    <n v="698"/>
    <d v="2022-08-31T00:00:00"/>
    <n v="-812864"/>
    <n v="7177"/>
    <s v=" PAGO A NOMIN PORRAS MARTINEZ J"/>
    <s v="CB 1370-1371"/>
    <n v="0"/>
    <e v="#N/A"/>
    <n v="0"/>
    <e v="#N/A"/>
    <n v="812864"/>
    <s v="OK"/>
    <s v="ok"/>
    <n v="1"/>
    <n v="36"/>
    <s v=" PAGO A NOMIN PO"/>
  </r>
  <r>
    <s v="6-44"/>
    <n v="-2509381"/>
    <s v="EGRESO"/>
    <s v="6-44-2509381EGRESO"/>
    <s v="6-44-2509381EGRESO1"/>
    <e v="#N/A"/>
    <s v="698-000006-44"/>
    <n v="698"/>
    <d v="2022-08-31T00:00:00"/>
    <n v="-2509381"/>
    <n v="7177"/>
    <s v=" PAGO A NOMIN CORREALES  EDGAR"/>
    <s v="CB 1370-1371"/>
    <n v="0"/>
    <e v="#N/A"/>
    <n v="0"/>
    <e v="#N/A"/>
    <n v="2509381"/>
    <s v="OK"/>
    <s v="ok"/>
    <n v="1"/>
    <n v="36"/>
    <s v=" PAGO A NOMIN CO"/>
  </r>
  <r>
    <s v="6-44"/>
    <n v="-1090839"/>
    <s v="EGRESO"/>
    <s v="6-44-1090839EGRESO"/>
    <s v="6-44-1090839EGRESO20"/>
    <e v="#N/A"/>
    <s v="698-000006-44"/>
    <n v="698"/>
    <d v="2022-08-31T00:00:00"/>
    <n v="-1090839"/>
    <n v="7177"/>
    <s v=" PAGO A NOMIN HERNANDEZ DIAZ LI"/>
    <s v="CB 1370-1371"/>
    <n v="0"/>
    <e v="#N/A"/>
    <n v="0"/>
    <e v="#N/A"/>
    <n v="1090839"/>
    <s v="OK"/>
    <s v="ok"/>
    <n v="1"/>
    <n v="36"/>
    <s v=" PAGO A NOMIN HE"/>
  </r>
  <r>
    <s v="6-44"/>
    <n v="-1186212"/>
    <s v="EGRESO"/>
    <s v="6-44-1186212EGRESO"/>
    <s v="6-44-1186212EGRESO1"/>
    <e v="#N/A"/>
    <s v="698-000006-44"/>
    <n v="698"/>
    <d v="2022-08-31T00:00:00"/>
    <n v="-1186212"/>
    <n v="7177"/>
    <s v=" PAGO A NOMIN GONZALEZ DIAZ LUI"/>
    <s v="CB 1370-1371"/>
    <n v="0"/>
    <e v="#N/A"/>
    <n v="0"/>
    <e v="#N/A"/>
    <n v="1186212"/>
    <s v="OK"/>
    <s v="ok"/>
    <n v="1"/>
    <n v="36"/>
    <s v=" PAGO A NOMIN GO"/>
  </r>
  <r>
    <s v="6-44"/>
    <n v="-1440300"/>
    <s v="EGRESO"/>
    <s v="6-44-1440300EGRESO"/>
    <s v="6-44-1440300EGRESO1"/>
    <e v="#N/A"/>
    <s v="698-000006-44"/>
    <n v="698"/>
    <d v="2022-08-31T00:00:00"/>
    <n v="-1440300"/>
    <n v="7177"/>
    <s v=" PAGO A NOMIN LAITON POVEDA RUL"/>
    <s v="CB 1370-1371"/>
    <n v="0"/>
    <e v="#N/A"/>
    <n v="0"/>
    <e v="#N/A"/>
    <n v="1440300"/>
    <s v="OK"/>
    <s v="ok"/>
    <n v="1"/>
    <n v="36"/>
    <s v=" PAGO A NOMIN LA"/>
  </r>
  <r>
    <s v="6-44"/>
    <n v="-933455"/>
    <s v="EGRESO"/>
    <s v="6-44-933455EGRESO"/>
    <s v="6-44-933455EGRESO14"/>
    <e v="#N/A"/>
    <s v="698-000006-44"/>
    <n v="698"/>
    <d v="2022-08-31T00:00:00"/>
    <n v="-933455"/>
    <n v="7177"/>
    <s v=" PAGO A NOMIN ALGARIN MARTINEZ"/>
    <s v="CB 1370-1371"/>
    <n v="0"/>
    <e v="#N/A"/>
    <n v="0"/>
    <e v="#N/A"/>
    <n v="933455"/>
    <s v="OK"/>
    <s v="ok"/>
    <n v="1"/>
    <n v="36"/>
    <s v=" PAGO A NOMIN AL"/>
  </r>
  <r>
    <s v="6-44"/>
    <n v="-1183503"/>
    <s v="EGRESO"/>
    <s v="6-44-1183503EGRESO"/>
    <s v="6-44-1183503EGRESO1"/>
    <e v="#N/A"/>
    <s v="698-000006-44"/>
    <n v="698"/>
    <d v="2022-08-31T00:00:00"/>
    <n v="-1183503"/>
    <n v="7177"/>
    <s v=" PAGO A NOMIN SOTO  SONIA NIYIR"/>
    <s v="CB 1370-1371"/>
    <n v="0"/>
    <e v="#N/A"/>
    <n v="0"/>
    <e v="#N/A"/>
    <n v="1183503"/>
    <s v="OK"/>
    <s v="ok"/>
    <n v="1"/>
    <n v="36"/>
    <s v=" PAGO A NOMIN SO"/>
  </r>
  <r>
    <s v="6-44"/>
    <n v="-1368372"/>
    <s v="EGRESO"/>
    <s v="6-44-1368372EGRESO"/>
    <s v="6-44-1368372EGRESO6"/>
    <e v="#N/A"/>
    <s v="698-000006-44"/>
    <n v="698"/>
    <d v="2022-08-31T00:00:00"/>
    <n v="-1368372"/>
    <n v="7177"/>
    <s v=" PAGO A NOMIN MALAGON MALAGON A"/>
    <s v="CB 1370-1371"/>
    <n v="0"/>
    <e v="#N/A"/>
    <n v="0"/>
    <e v="#N/A"/>
    <n v="1368372"/>
    <s v="OK"/>
    <s v="ok"/>
    <n v="1"/>
    <n v="36"/>
    <s v=" PAGO A NOMIN MA"/>
  </r>
  <r>
    <s v="6-44"/>
    <n v="-1179765"/>
    <s v="EGRESO"/>
    <s v="6-44-1179765EGRESO"/>
    <s v="6-44-1179765EGRESO4"/>
    <e v="#N/A"/>
    <s v="698-000006-44"/>
    <n v="698"/>
    <d v="2022-08-31T00:00:00"/>
    <n v="-1179765"/>
    <n v="7177"/>
    <s v=" PAGO A NOMIN CASTELLANOS FUENT"/>
    <s v="CB 1370-1371"/>
    <n v="0"/>
    <e v="#N/A"/>
    <n v="0"/>
    <e v="#N/A"/>
    <n v="1179765"/>
    <s v="OK"/>
    <s v="ok"/>
    <n v="1"/>
    <n v="36"/>
    <s v=" PAGO A NOMIN CA"/>
  </r>
  <r>
    <s v="6-44"/>
    <n v="-3915269"/>
    <s v="EGRESO"/>
    <s v="6-44-3915269EGRESO"/>
    <s v="6-44-3915269EGRESO1"/>
    <e v="#N/A"/>
    <s v="698-000006-44"/>
    <n v="698"/>
    <d v="2022-08-31T00:00:00"/>
    <n v="-3915269"/>
    <n v="7177"/>
    <s v=" PAGO A NOMIN MAYORGA GUERRERO"/>
    <s v="CB 1370-1371"/>
    <n v="0"/>
    <e v="#N/A"/>
    <n v="0"/>
    <e v="#N/A"/>
    <n v="3915269"/>
    <s v="OK"/>
    <s v="ok"/>
    <n v="1"/>
    <n v="36"/>
    <s v=" PAGO A NOMIN MA"/>
  </r>
  <r>
    <s v="6-44"/>
    <n v="-1771575"/>
    <s v="EGRESO"/>
    <s v="6-44-1771575EGRESO"/>
    <s v="6-44-1771575EGRESO1"/>
    <e v="#N/A"/>
    <s v="698-000006-44"/>
    <n v="698"/>
    <d v="2022-08-31T00:00:00"/>
    <n v="-1771575"/>
    <n v="7177"/>
    <s v=" PAGO A NOMIN HUERTAS RUEDA CHR"/>
    <s v="CB 1370-1371"/>
    <n v="0"/>
    <e v="#N/A"/>
    <n v="0"/>
    <e v="#N/A"/>
    <n v="1771575"/>
    <s v="OK"/>
    <s v="ok"/>
    <n v="1"/>
    <n v="36"/>
    <s v=" PAGO A NOMIN HU"/>
  </r>
  <r>
    <s v="6-44"/>
    <n v="-1472760"/>
    <s v="EGRESO"/>
    <s v="6-44-1472760EGRESO"/>
    <s v="6-44-1472760EGRESO11"/>
    <e v="#N/A"/>
    <s v="698-000006-44"/>
    <n v="698"/>
    <d v="2022-08-31T00:00:00"/>
    <n v="-1472760"/>
    <n v="7177"/>
    <s v=" PAGO A NOMIN CARDONA FLOREZ JO"/>
    <s v="CB 1370-1371"/>
    <n v="0"/>
    <e v="#N/A"/>
    <n v="0"/>
    <e v="#N/A"/>
    <n v="1472760"/>
    <s v="OK"/>
    <s v="ok"/>
    <n v="1"/>
    <n v="36"/>
    <s v=" PAGO A NOMIN CA"/>
  </r>
  <r>
    <s v="6-44"/>
    <n v="-884670"/>
    <s v="EGRESO"/>
    <s v="6-44-884670EGRESO"/>
    <s v="6-44-884670EGRESO1"/>
    <e v="#N/A"/>
    <s v="698-000006-44"/>
    <n v="698"/>
    <d v="2022-08-31T00:00:00"/>
    <n v="-884670"/>
    <n v="7177"/>
    <s v=" PAGO A NOMIN ROMERO  LUIS FERN"/>
    <s v="CB 1370-1371"/>
    <n v="0"/>
    <e v="#N/A"/>
    <n v="0"/>
    <e v="#N/A"/>
    <n v="884670"/>
    <s v="OK"/>
    <s v="ok"/>
    <n v="1"/>
    <n v="36"/>
    <s v=" PAGO A NOMIN RO"/>
  </r>
  <r>
    <s v="6-44"/>
    <n v="-1470694"/>
    <s v="EGRESO"/>
    <s v="6-44-1470694EGRESO"/>
    <s v="6-44-1470694EGRESO6"/>
    <e v="#N/A"/>
    <s v="698-000006-44"/>
    <n v="698"/>
    <d v="2022-08-31T00:00:00"/>
    <n v="-1470694"/>
    <n v="7177"/>
    <s v=" PAGO A NOMIN MORENO CARDENAS A"/>
    <s v="CB 1370-1371"/>
    <n v="0"/>
    <e v="#N/A"/>
    <n v="0"/>
    <e v="#N/A"/>
    <n v="1470694"/>
    <s v="OK"/>
    <s v="ok"/>
    <n v="1"/>
    <n v="36"/>
    <s v=" PAGO A NOMIN MO"/>
  </r>
  <r>
    <s v="6-44"/>
    <n v="-2095416"/>
    <s v="EGRESO"/>
    <s v="6-44-2095416EGRESO"/>
    <s v="6-44-2095416EGRESO1"/>
    <e v="#N/A"/>
    <s v="698-000006-44"/>
    <n v="698"/>
    <d v="2022-08-31T00:00:00"/>
    <n v="-2095416"/>
    <n v="7177"/>
    <s v=" PAGO A NOMIN MORENO ARIAS HERN"/>
    <s v="CB 1370-1371"/>
    <n v="0"/>
    <e v="#N/A"/>
    <n v="0"/>
    <e v="#N/A"/>
    <n v="2095416"/>
    <s v="OK"/>
    <s v="ok"/>
    <n v="1"/>
    <n v="36"/>
    <s v=" PAGO A NOMIN MO"/>
  </r>
  <r>
    <s v="6-44"/>
    <n v="-1198172"/>
    <s v="EGRESO"/>
    <s v="6-44-1198172EGRESO"/>
    <s v="6-44-1198172EGRESO66"/>
    <e v="#N/A"/>
    <s v="698-000006-44"/>
    <n v="698"/>
    <d v="2022-08-31T00:00:00"/>
    <n v="-1198172"/>
    <n v="7177"/>
    <s v=" PAGO A NOMIN DEANTONIO CUEVAS"/>
    <s v="CB 1370-1371"/>
    <n v="0"/>
    <e v="#N/A"/>
    <n v="0"/>
    <e v="#N/A"/>
    <n v="1198172"/>
    <s v="OK"/>
    <s v="ok"/>
    <n v="1"/>
    <n v="36"/>
    <s v=" PAGO A NOMIN DE"/>
  </r>
  <r>
    <s v="6-44"/>
    <n v="-1273881"/>
    <s v="EGRESO"/>
    <s v="6-44-1273881EGRESO"/>
    <s v="6-44-1273881EGRESO21"/>
    <e v="#N/A"/>
    <s v="698-000006-44"/>
    <n v="698"/>
    <d v="2022-08-31T00:00:00"/>
    <n v="-1273881"/>
    <n v="7177"/>
    <s v=" PAGO A NOMIN RODRIGUEZ CANO DU"/>
    <s v="CB 1370-1371"/>
    <n v="0"/>
    <e v="#N/A"/>
    <n v="0"/>
    <e v="#N/A"/>
    <n v="1273881"/>
    <s v="OK"/>
    <s v="ok"/>
    <n v="1"/>
    <n v="36"/>
    <s v=" PAGO A NOMIN RO"/>
  </r>
  <r>
    <s v="6-44"/>
    <n v="-1459001"/>
    <s v="EGRESO"/>
    <s v="6-44-1459001EGRESO"/>
    <s v="6-44-1459001EGRESO1"/>
    <e v="#N/A"/>
    <s v="698-000006-44"/>
    <n v="698"/>
    <d v="2022-08-31T00:00:00"/>
    <n v="-1459001"/>
    <n v="7177"/>
    <s v=" PAGO A NOMIN PORRAS VEGA YEIMM"/>
    <s v="CB 1370-1371"/>
    <n v="0"/>
    <e v="#N/A"/>
    <n v="0"/>
    <e v="#N/A"/>
    <n v="1459001"/>
    <s v="OK"/>
    <s v="ok"/>
    <n v="1"/>
    <n v="36"/>
    <s v=" PAGO A NOMIN PO"/>
  </r>
  <r>
    <s v="6-44"/>
    <n v="-1022388"/>
    <s v="EGRESO"/>
    <s v="6-44-1022388EGRESO"/>
    <s v="6-44-1022388EGRESO6"/>
    <e v="#N/A"/>
    <s v="698-000006-44"/>
    <n v="698"/>
    <d v="2022-08-31T00:00:00"/>
    <n v="-1022388"/>
    <n v="7177"/>
    <s v=" PAGO A NOMIN RIVERA ABELLA OSC"/>
    <s v="CB 1370-1371"/>
    <n v="0"/>
    <e v="#N/A"/>
    <n v="0"/>
    <e v="#N/A"/>
    <n v="1022388"/>
    <s v="OK"/>
    <s v="ok"/>
    <n v="1"/>
    <n v="36"/>
    <s v=" PAGO A NOMIN RI"/>
  </r>
  <r>
    <s v="6-44"/>
    <n v="-1266148"/>
    <s v="EGRESO"/>
    <s v="6-44-1266148EGRESO"/>
    <s v="6-44-1266148EGRESO1"/>
    <e v="#N/A"/>
    <s v="698-000006-44"/>
    <n v="698"/>
    <d v="2022-08-31T00:00:00"/>
    <n v="-1266148"/>
    <n v="7177"/>
    <s v=" PAGO A NOMIN HURTADO ANGULO DO"/>
    <s v="CB 1370-1371"/>
    <n v="0"/>
    <e v="#N/A"/>
    <n v="0"/>
    <e v="#N/A"/>
    <n v="1266148"/>
    <s v="OK"/>
    <s v="ok"/>
    <n v="1"/>
    <n v="36"/>
    <s v=" PAGO A NOMIN HU"/>
  </r>
  <r>
    <s v="6-44"/>
    <n v="-1368372"/>
    <s v="EGRESO"/>
    <s v="6-44-1368372EGRESO"/>
    <s v="6-44-1368372EGRESO7"/>
    <e v="#N/A"/>
    <s v="698-000006-44"/>
    <n v="698"/>
    <d v="2022-08-31T00:00:00"/>
    <n v="-1368372"/>
    <n v="7177"/>
    <s v=" PAGO A NOMIN IBAGUE MILLAN JES"/>
    <s v="CB 1370-1371"/>
    <n v="0"/>
    <e v="#N/A"/>
    <n v="0"/>
    <e v="#N/A"/>
    <n v="1368372"/>
    <s v="OK"/>
    <s v="ok"/>
    <n v="1"/>
    <n v="36"/>
    <s v=" PAGO A NOMIN IB"/>
  </r>
  <r>
    <s v="6-44"/>
    <n v="-1581889"/>
    <s v="EGRESO"/>
    <s v="6-44-1581889EGRESO"/>
    <s v="6-44-1581889EGRESO5"/>
    <e v="#N/A"/>
    <s v="698-000006-44"/>
    <n v="698"/>
    <d v="2022-08-31T00:00:00"/>
    <n v="-1581889"/>
    <n v="7177"/>
    <s v=" PAGO A NOMIN SALAZAR HERNANDEZ"/>
    <s v="CB 1370-1371"/>
    <n v="0"/>
    <e v="#N/A"/>
    <n v="0"/>
    <e v="#N/A"/>
    <n v="1581889"/>
    <s v="OK"/>
    <s v="ok"/>
    <n v="1"/>
    <n v="36"/>
    <s v=" PAGO A NOMIN SA"/>
  </r>
  <r>
    <s v="6-44"/>
    <n v="-1039830"/>
    <s v="EGRESO"/>
    <s v="6-44-1039830EGRESO"/>
    <s v="6-44-1039830EGRESO2"/>
    <e v="#N/A"/>
    <s v="698-000006-44"/>
    <n v="698"/>
    <d v="2022-08-31T00:00:00"/>
    <n v="-1039830"/>
    <n v="7177"/>
    <s v=" PAGO A NOMIN BOLA OS DE ANGEL"/>
    <s v="CB 1370-1371"/>
    <n v="0"/>
    <e v="#N/A"/>
    <n v="0"/>
    <e v="#N/A"/>
    <n v="1039830"/>
    <s v="OK"/>
    <s v="ok"/>
    <n v="1"/>
    <n v="36"/>
    <s v=" PAGO A NOMIN BO"/>
  </r>
  <r>
    <s v="6-44"/>
    <n v="-1281172"/>
    <s v="EGRESO"/>
    <s v="6-44-1281172EGRESO"/>
    <s v="6-44-1281172EGRESO1"/>
    <e v="#N/A"/>
    <s v="698-000006-44"/>
    <n v="698"/>
    <d v="2022-08-31T00:00:00"/>
    <n v="-1281172"/>
    <n v="7177"/>
    <s v=" PAGO A NOMIN LOPEZ ROJAS JAIME"/>
    <s v="CB 1370-1371"/>
    <n v="0"/>
    <e v="#N/A"/>
    <n v="0"/>
    <e v="#N/A"/>
    <n v="1281172"/>
    <s v="OK"/>
    <s v="ok"/>
    <n v="1"/>
    <n v="36"/>
    <s v=" PAGO A NOMIN LO"/>
  </r>
  <r>
    <s v="6-44"/>
    <n v="-750000"/>
    <s v="EGRESO"/>
    <s v="6-44-750000EGRESO"/>
    <s v="6-44-750000EGRESO4"/>
    <e v="#N/A"/>
    <s v="698-000006-44"/>
    <n v="698"/>
    <d v="2022-08-31T00:00:00"/>
    <n v="-750000"/>
    <n v="7177"/>
    <s v=" PAGO A NOMIN GARAY MU OZ JOHAN"/>
    <s v="CB 1370-1371"/>
    <n v="0"/>
    <e v="#N/A"/>
    <n v="0"/>
    <e v="#N/A"/>
    <n v="750000"/>
    <s v="OK"/>
    <s v="ok"/>
    <n v="1"/>
    <n v="36"/>
    <s v=" PAGO A NOMIN GA"/>
  </r>
  <r>
    <s v="6-44"/>
    <n v="-933455"/>
    <s v="EGRESO"/>
    <s v="6-44-933455EGRESO"/>
    <s v="6-44-933455EGRESO15"/>
    <e v="#N/A"/>
    <s v="698-000006-44"/>
    <n v="698"/>
    <d v="2022-08-31T00:00:00"/>
    <n v="-933455"/>
    <n v="7177"/>
    <s v=" PAGO A NOMIN MENA MARTINEZ LUI"/>
    <s v="CB 1370-1371"/>
    <n v="0"/>
    <e v="#N/A"/>
    <n v="0"/>
    <e v="#N/A"/>
    <n v="933455"/>
    <s v="OK"/>
    <s v="ok"/>
    <n v="1"/>
    <n v="36"/>
    <s v=" PAGO A NOMIN ME"/>
  </r>
  <r>
    <s v="6-44"/>
    <n v="-1127118"/>
    <s v="EGRESO"/>
    <s v="6-44-1127118EGRESO"/>
    <s v="6-44-1127118EGRESO1"/>
    <e v="#N/A"/>
    <s v="698-000006-44"/>
    <n v="698"/>
    <d v="2022-08-31T00:00:00"/>
    <n v="-1127118"/>
    <n v="7177"/>
    <s v=" PAGO A NOMIN TORRES BELLO JEAN"/>
    <s v="CB 1370-1371"/>
    <n v="0"/>
    <e v="#N/A"/>
    <n v="0"/>
    <e v="#N/A"/>
    <n v="1127118"/>
    <s v="OK"/>
    <s v="ok"/>
    <n v="1"/>
    <n v="36"/>
    <s v=" PAGO A NOMIN TO"/>
  </r>
  <r>
    <s v="6-44"/>
    <n v="-2031515"/>
    <s v="EGRESO"/>
    <s v="6-44-2031515EGRESO"/>
    <s v="6-44-2031515EGRESO4"/>
    <e v="#N/A"/>
    <s v="698-000006-44"/>
    <n v="698"/>
    <d v="2022-08-31T00:00:00"/>
    <n v="-2031515"/>
    <n v="7177"/>
    <s v=" PAGO A NOMIN SANCHEZ YAYA LUIS"/>
    <s v="CB 1370-1371"/>
    <n v="0"/>
    <e v="#N/A"/>
    <n v="0"/>
    <e v="#N/A"/>
    <n v="2031515"/>
    <s v="OK"/>
    <s v="ok"/>
    <n v="1"/>
    <n v="36"/>
    <s v=" PAGO A NOMIN SA"/>
  </r>
  <r>
    <s v="6-44"/>
    <n v="-1198172"/>
    <s v="EGRESO"/>
    <s v="6-44-1198172EGRESO"/>
    <s v="6-44-1198172EGRESO67"/>
    <e v="#N/A"/>
    <s v="698-000006-44"/>
    <n v="698"/>
    <d v="2022-08-31T00:00:00"/>
    <n v="-1198172"/>
    <n v="7177"/>
    <s v=" PAGO A NOMIN BOCANEGRA INFANTE"/>
    <s v="CB 1370-1371"/>
    <n v="0"/>
    <e v="#N/A"/>
    <n v="0"/>
    <e v="#N/A"/>
    <n v="1198172"/>
    <s v="OK"/>
    <s v="ok"/>
    <n v="1"/>
    <n v="36"/>
    <s v=" PAGO A NOMIN BO"/>
  </r>
  <r>
    <s v="6-44"/>
    <n v="-1006073"/>
    <s v="EGRESO"/>
    <s v="6-44-1006073EGRESO"/>
    <s v="6-44-1006073EGRESO1"/>
    <e v="#N/A"/>
    <s v="698-000006-44"/>
    <n v="698"/>
    <d v="2022-08-31T00:00:00"/>
    <n v="-1006073"/>
    <n v="7177"/>
    <s v=" PAGO A NOMIN VILLADA SUAREZ PE"/>
    <s v="CB 1370-1371"/>
    <n v="0"/>
    <e v="#N/A"/>
    <n v="0"/>
    <e v="#N/A"/>
    <n v="1006073"/>
    <s v="OK"/>
    <s v="ok"/>
    <n v="1"/>
    <n v="36"/>
    <s v=" PAGO A NOMIN VI"/>
  </r>
  <r>
    <s v="6-44"/>
    <n v="-1243336"/>
    <s v="EGRESO"/>
    <s v="6-44-1243336EGRESO"/>
    <s v="6-44-1243336EGRESO7"/>
    <e v="#N/A"/>
    <s v="698-000006-44"/>
    <n v="698"/>
    <d v="2022-08-31T00:00:00"/>
    <n v="-1243336"/>
    <n v="7177"/>
    <s v=" PAGO A NOMIN MARTINEZ AVELLANE"/>
    <s v="CB 1370-1371"/>
    <n v="0"/>
    <e v="#N/A"/>
    <n v="0"/>
    <e v="#N/A"/>
    <n v="1243336"/>
    <s v="OK"/>
    <s v="ok"/>
    <n v="1"/>
    <n v="36"/>
    <s v=" PAGO A NOMIN MA"/>
  </r>
  <r>
    <s v="6-44"/>
    <n v="-2086560"/>
    <s v="EGRESO"/>
    <s v="6-44-2086560EGRESO"/>
    <s v="6-44-2086560EGRESO16"/>
    <e v="#N/A"/>
    <s v="698-000006-44"/>
    <n v="698"/>
    <d v="2022-08-31T00:00:00"/>
    <n v="-2086560"/>
    <n v="7177"/>
    <s v=" PAGO A NOMIN VARGAS PARADA ELK"/>
    <s v="CB 1370-1371"/>
    <n v="0"/>
    <e v="#N/A"/>
    <n v="0"/>
    <e v="#N/A"/>
    <n v="2086560"/>
    <s v="OK"/>
    <s v="ok"/>
    <n v="1"/>
    <n v="36"/>
    <s v=" PAGO A NOMIN VA"/>
  </r>
  <r>
    <s v="6-44"/>
    <n v="-4228640"/>
    <s v="EGRESO"/>
    <s v="6-44-4228640EGRESO"/>
    <s v="6-44-4228640EGRESO1"/>
    <e v="#N/A"/>
    <s v="698-000006-44"/>
    <n v="698"/>
    <d v="2022-08-31T00:00:00"/>
    <n v="-4228640"/>
    <n v="7177"/>
    <s v=" PAGO A NOMIN AYA MOGOLLON YINE"/>
    <s v="CB 1370-1371"/>
    <n v="0"/>
    <e v="#N/A"/>
    <n v="0"/>
    <e v="#N/A"/>
    <n v="4228640"/>
    <s v="OK"/>
    <s v="ok"/>
    <n v="1"/>
    <n v="36"/>
    <s v=" PAGO A NOMIN AY"/>
  </r>
  <r>
    <s v="6-44"/>
    <n v="-2108901"/>
    <s v="EGRESO"/>
    <s v="6-44-2108901EGRESO"/>
    <s v="6-44-2108901EGRESO3"/>
    <e v="#N/A"/>
    <s v="698-000006-44"/>
    <n v="698"/>
    <d v="2022-08-31T00:00:00"/>
    <n v="-2108901"/>
    <n v="7177"/>
    <s v=" PAGO A NOMIN SANCHEZ ARIAS JOH"/>
    <s v="CB 1370-1371"/>
    <n v="0"/>
    <e v="#N/A"/>
    <n v="0"/>
    <e v="#N/A"/>
    <n v="2108901"/>
    <s v="OK"/>
    <s v="ok"/>
    <n v="1"/>
    <n v="36"/>
    <s v=" PAGO A NOMIN SA"/>
  </r>
  <r>
    <s v="6-44"/>
    <n v="-1077971"/>
    <s v="EGRESO"/>
    <s v="6-44-1077971EGRESO"/>
    <s v="6-44-1077971EGRESO1"/>
    <e v="#N/A"/>
    <s v="698-000006-44"/>
    <n v="698"/>
    <d v="2022-08-31T00:00:00"/>
    <n v="-1077971"/>
    <n v="7177"/>
    <s v=" PAGO A NOMIN ROLON VITOLA MARL"/>
    <s v="CB 1370-1371"/>
    <n v="0"/>
    <e v="#N/A"/>
    <n v="0"/>
    <e v="#N/A"/>
    <n v="1077971"/>
    <s v="OK"/>
    <s v="ok"/>
    <n v="1"/>
    <n v="36"/>
    <s v=" PAGO A NOMIN RO"/>
  </r>
  <r>
    <s v="6-44"/>
    <n v="-1301081"/>
    <s v="EGRESO"/>
    <s v="6-44-1301081EGRESO"/>
    <s v="6-44-1301081EGRESO1"/>
    <e v="#N/A"/>
    <s v="698-000006-44"/>
    <n v="698"/>
    <d v="2022-08-31T00:00:00"/>
    <n v="-1301081"/>
    <n v="7177"/>
    <s v=" PAGO A NOMIN DELGADILLO RODRIG"/>
    <s v="CB 1370-1371"/>
    <n v="0"/>
    <e v="#N/A"/>
    <n v="0"/>
    <e v="#N/A"/>
    <n v="1301081"/>
    <s v="OK"/>
    <s v="ok"/>
    <n v="1"/>
    <n v="36"/>
    <s v=" PAGO A NOMIN DE"/>
  </r>
  <r>
    <s v="6-44"/>
    <n v="-1472760"/>
    <s v="EGRESO"/>
    <s v="6-44-1472760EGRESO"/>
    <s v="6-44-1472760EGRESO12"/>
    <e v="#N/A"/>
    <s v="698-000006-44"/>
    <n v="698"/>
    <d v="2022-08-31T00:00:00"/>
    <n v="-1472760"/>
    <n v="7177"/>
    <s v=" PAGO A NOMIN PALACIOS PRECIADO"/>
    <s v="CB 1370-1371"/>
    <n v="0"/>
    <e v="#N/A"/>
    <n v="0"/>
    <e v="#N/A"/>
    <n v="1472760"/>
    <s v="OK"/>
    <s v="ok"/>
    <n v="1"/>
    <n v="36"/>
    <s v=" PAGO A NOMIN PA"/>
  </r>
  <r>
    <s v="6-44"/>
    <n v="-2709678"/>
    <s v="EGRESO"/>
    <s v="6-44-2709678EGRESO"/>
    <s v="6-44-2709678EGRESO1"/>
    <e v="#N/A"/>
    <s v="698-000006-44"/>
    <n v="698"/>
    <d v="2022-08-31T00:00:00"/>
    <n v="-2709678"/>
    <n v="7177"/>
    <s v=" PAGO A NOMIN BEJARANO CELIS DE"/>
    <s v="CB 1370-1371"/>
    <n v="0"/>
    <e v="#N/A"/>
    <n v="0"/>
    <e v="#N/A"/>
    <n v="2709678"/>
    <s v="OK"/>
    <s v="ok"/>
    <n v="1"/>
    <n v="36"/>
    <s v=" PAGO A NOMIN BE"/>
  </r>
  <r>
    <s v="6-44"/>
    <n v="-1086942"/>
    <s v="EGRESO"/>
    <s v="6-44-1086942EGRESO"/>
    <s v="6-44-1086942EGRESO1"/>
    <e v="#N/A"/>
    <s v="698-000006-44"/>
    <n v="698"/>
    <d v="2022-08-31T00:00:00"/>
    <n v="-1086942"/>
    <n v="7177"/>
    <s v=" PAGO A NOMIN DIAZ RODRIGUEZ JE"/>
    <s v="CB 1370-1371"/>
    <n v="0"/>
    <e v="#N/A"/>
    <n v="0"/>
    <e v="#N/A"/>
    <n v="1086942"/>
    <s v="OK"/>
    <s v="ok"/>
    <n v="1"/>
    <n v="36"/>
    <s v=" PAGO A NOMIN DI"/>
  </r>
  <r>
    <s v="6-44"/>
    <n v="-1198172"/>
    <s v="EGRESO"/>
    <s v="6-44-1198172EGRESO"/>
    <s v="6-44-1198172EGRESO68"/>
    <e v="#N/A"/>
    <s v="698-000006-44"/>
    <n v="698"/>
    <d v="2022-08-31T00:00:00"/>
    <n v="-1198172"/>
    <n v="7177"/>
    <s v=" PAGO A NOMIN CANO HERNANDEZ LU"/>
    <s v="CB 1370-1371"/>
    <n v="0"/>
    <e v="#N/A"/>
    <n v="0"/>
    <e v="#N/A"/>
    <n v="1198172"/>
    <s v="OK"/>
    <s v="ok"/>
    <n v="1"/>
    <n v="36"/>
    <s v=" PAGO A NOMIN CA"/>
  </r>
  <r>
    <s v="6-44"/>
    <n v="-1230989"/>
    <s v="EGRESO"/>
    <s v="6-44-1230989EGRESO"/>
    <s v="6-44-1230989EGRESO3"/>
    <e v="#N/A"/>
    <s v="698-000006-44"/>
    <n v="698"/>
    <d v="2022-08-31T00:00:00"/>
    <n v="-1230989"/>
    <n v="7177"/>
    <s v=" PAGO A NOMIN GONZALEZ ROMERO E"/>
    <s v="CB 1370-1371"/>
    <n v="0"/>
    <e v="#N/A"/>
    <n v="0"/>
    <e v="#N/A"/>
    <n v="1230989"/>
    <s v="OK"/>
    <s v="ok"/>
    <n v="1"/>
    <n v="36"/>
    <s v=" PAGO A NOMIN GO"/>
  </r>
  <r>
    <s v="6-44"/>
    <n v="-2628440"/>
    <s v="EGRESO"/>
    <s v="6-44-2628440EGRESO"/>
    <s v="6-44-2628440EGRESO4"/>
    <e v="#N/A"/>
    <s v="698-000006-44"/>
    <n v="698"/>
    <d v="2022-08-31T00:00:00"/>
    <n v="-2628440"/>
    <n v="7177"/>
    <s v=" PAGO A NOMIN ARDILA MONTIEL AN"/>
    <s v="CB 1370-1371"/>
    <n v="0"/>
    <e v="#N/A"/>
    <n v="0"/>
    <e v="#N/A"/>
    <n v="2628440"/>
    <s v="OK"/>
    <s v="ok"/>
    <n v="1"/>
    <n v="36"/>
    <s v=" PAGO A NOMIN AR"/>
  </r>
  <r>
    <s v="6-44"/>
    <n v="-1603355"/>
    <s v="EGRESO"/>
    <s v="6-44-1603355EGRESO"/>
    <s v="6-44-1603355EGRESO9"/>
    <e v="#N/A"/>
    <s v="698-000006-44"/>
    <n v="698"/>
    <d v="2022-08-31T00:00:00"/>
    <n v="-1603355"/>
    <n v="7177"/>
    <s v=" PAGO A NOMIN MARTINEZ AREVALO"/>
    <s v="CB 1370-1371"/>
    <n v="0"/>
    <e v="#N/A"/>
    <n v="0"/>
    <e v="#N/A"/>
    <n v="1603355"/>
    <s v="OK"/>
    <s v="ok"/>
    <n v="1"/>
    <n v="36"/>
    <s v=" PAGO A NOMIN MA"/>
  </r>
  <r>
    <s v="6-44"/>
    <n v="-3779315"/>
    <s v="EGRESO"/>
    <s v="6-44-3779315EGRESO"/>
    <s v="6-44-3779315EGRESO1"/>
    <e v="#N/A"/>
    <s v="698-000006-44"/>
    <n v="698"/>
    <d v="2022-08-31T00:00:00"/>
    <n v="-3779315"/>
    <n v="7177"/>
    <s v=" PAGO A NOMIN DUARTE PICO GERAR"/>
    <s v="CB 1370-1371"/>
    <n v="0"/>
    <e v="#N/A"/>
    <n v="0"/>
    <e v="#N/A"/>
    <n v="3779315"/>
    <s v="OK"/>
    <s v="ok"/>
    <n v="1"/>
    <n v="36"/>
    <s v=" PAGO A NOMIN DU"/>
  </r>
  <r>
    <s v="6-44"/>
    <n v="-1198172"/>
    <s v="EGRESO"/>
    <s v="6-44-1198172EGRESO"/>
    <s v="6-44-1198172EGRESO69"/>
    <e v="#N/A"/>
    <s v="698-000006-44"/>
    <n v="698"/>
    <d v="2022-08-31T00:00:00"/>
    <n v="-1198172"/>
    <n v="7177"/>
    <s v=" PAGO A NOMIN CERPAS OROZCO LUC"/>
    <s v="CB 1370-1371"/>
    <n v="0"/>
    <e v="#N/A"/>
    <n v="0"/>
    <e v="#N/A"/>
    <n v="1198172"/>
    <s v="OK"/>
    <s v="ok"/>
    <n v="1"/>
    <n v="36"/>
    <s v=" PAGO A NOMIN CE"/>
  </r>
  <r>
    <s v="6-44"/>
    <n v="-2031515"/>
    <s v="EGRESO"/>
    <s v="6-44-2031515EGRESO"/>
    <s v="6-44-2031515EGRESO5"/>
    <e v="#N/A"/>
    <s v="698-000006-44"/>
    <n v="698"/>
    <d v="2022-08-31T00:00:00"/>
    <n v="-2031515"/>
    <n v="7177"/>
    <s v=" PAGO A NOMIN OLMOS LARA DIVANI"/>
    <s v="CB 1370-1371"/>
    <n v="0"/>
    <e v="#N/A"/>
    <n v="0"/>
    <e v="#N/A"/>
    <n v="2031515"/>
    <s v="OK"/>
    <s v="ok"/>
    <n v="1"/>
    <n v="36"/>
    <s v=" PAGO A NOMIN OL"/>
  </r>
  <r>
    <s v="6-44"/>
    <n v="-933455"/>
    <s v="EGRESO"/>
    <s v="6-44-933455EGRESO"/>
    <s v="6-44-933455EGRESO16"/>
    <e v="#N/A"/>
    <s v="698-000006-44"/>
    <n v="698"/>
    <d v="2022-08-31T00:00:00"/>
    <n v="-933455"/>
    <n v="7177"/>
    <s v=" PAGO A NOMIN AMAYA GARZON INGR"/>
    <s v="CB 1370-1371"/>
    <n v="0"/>
    <e v="#N/A"/>
    <n v="0"/>
    <e v="#N/A"/>
    <n v="933455"/>
    <s v="OK"/>
    <s v="ok"/>
    <n v="1"/>
    <n v="36"/>
    <s v=" PAGO A NOMIN AM"/>
  </r>
  <r>
    <s v="6-44"/>
    <n v="-1137757"/>
    <s v="EGRESO"/>
    <s v="6-44-1137757EGRESO"/>
    <s v="6-44-1137757EGRESO1"/>
    <e v="#N/A"/>
    <s v="698-000006-44"/>
    <n v="698"/>
    <d v="2022-08-31T00:00:00"/>
    <n v="-1137757"/>
    <n v="7177"/>
    <s v=" PAGO A NOMIN ALVAREZ RAMIREZ P"/>
    <s v="CB 1370-1371"/>
    <n v="0"/>
    <e v="#N/A"/>
    <n v="0"/>
    <e v="#N/A"/>
    <n v="1137757"/>
    <s v="OK"/>
    <s v="ok"/>
    <n v="1"/>
    <n v="36"/>
    <s v=" PAGO A NOMIN AL"/>
  </r>
  <r>
    <s v="6-44"/>
    <n v="-1218499"/>
    <s v="EGRESO"/>
    <s v="6-44-1218499EGRESO"/>
    <s v="6-44-1218499EGRESO2"/>
    <e v="#N/A"/>
    <s v="698-000006-44"/>
    <n v="698"/>
    <d v="2022-08-31T00:00:00"/>
    <n v="-1218499"/>
    <n v="7177"/>
    <s v=" PAGO A NOMIN CHIVATA SANCHEZ J"/>
    <s v="CB 1370-1371"/>
    <n v="0"/>
    <e v="#N/A"/>
    <n v="0"/>
    <e v="#N/A"/>
    <n v="1218499"/>
    <s v="OK"/>
    <s v="ok"/>
    <n v="1"/>
    <n v="36"/>
    <s v=" PAGO A NOMIN CH"/>
  </r>
  <r>
    <s v="6-44"/>
    <n v="-1224681"/>
    <s v="EGRESO"/>
    <s v="6-44-1224681EGRESO"/>
    <s v="6-44-1224681EGRESO1"/>
    <e v="#N/A"/>
    <s v="698-000006-44"/>
    <n v="698"/>
    <d v="2022-08-31T00:00:00"/>
    <n v="-1224681"/>
    <n v="7177"/>
    <s v=" PAGO A NOMIN SAAVEDRA CORTES L"/>
    <s v="CB 1370-1371"/>
    <n v="0"/>
    <e v="#N/A"/>
    <n v="0"/>
    <e v="#N/A"/>
    <n v="1224681"/>
    <s v="OK"/>
    <s v="ok"/>
    <n v="1"/>
    <n v="36"/>
    <s v=" PAGO A NOMIN SA"/>
  </r>
  <r>
    <s v="6-44"/>
    <n v="-1879728"/>
    <s v="EGRESO"/>
    <s v="6-44-1879728EGRESO"/>
    <s v="6-44-1879728EGRESO1"/>
    <e v="#N/A"/>
    <s v="698-000006-44"/>
    <n v="698"/>
    <d v="2022-08-31T00:00:00"/>
    <n v="-1879728"/>
    <n v="7177"/>
    <s v=" PAGO A NOMIN RIOS ROMERO NELSO"/>
    <s v="CB 1370-1371"/>
    <n v="0"/>
    <e v="#N/A"/>
    <n v="0"/>
    <e v="#N/A"/>
    <n v="1879728"/>
    <s v="OK"/>
    <s v="ok"/>
    <n v="1"/>
    <n v="36"/>
    <s v=" PAGO A NOMIN RI"/>
  </r>
  <r>
    <s v="6-44"/>
    <n v="-1127243"/>
    <s v="EGRESO"/>
    <s v="6-44-1127243EGRESO"/>
    <s v="6-44-1127243EGRESO1"/>
    <e v="#N/A"/>
    <s v="698-000006-44"/>
    <n v="698"/>
    <d v="2022-08-31T00:00:00"/>
    <n v="-1127243"/>
    <n v="7177"/>
    <s v=" PAGO A NOMIN MADRIGAL  JUAN JO"/>
    <s v="CB 1370-1371"/>
    <n v="0"/>
    <e v="#N/A"/>
    <n v="0"/>
    <e v="#N/A"/>
    <n v="1127243"/>
    <s v="OK"/>
    <s v="ok"/>
    <n v="1"/>
    <n v="36"/>
    <s v=" PAGO A NOMIN MA"/>
  </r>
  <r>
    <s v="6-44"/>
    <n v="-4095000"/>
    <s v="EGRESO"/>
    <s v="6-44-4095000EGRESO"/>
    <s v="6-44-4095000EGRESO3"/>
    <e v="#N/A"/>
    <s v="698-000006-44"/>
    <n v="698"/>
    <d v="2022-08-31T00:00:00"/>
    <n v="-4095000"/>
    <n v="7177"/>
    <s v=" PAGO A NOMIN GONGORA MOGOLLON"/>
    <s v="CB 1370-1371"/>
    <n v="0"/>
    <e v="#N/A"/>
    <n v="0"/>
    <e v="#N/A"/>
    <n v="4095000"/>
    <s v="OK"/>
    <s v="ok"/>
    <n v="1"/>
    <n v="36"/>
    <s v=" PAGO A NOMIN GO"/>
  </r>
  <r>
    <s v="6-44"/>
    <n v="-755339"/>
    <s v="EGRESO"/>
    <s v="6-44-755339EGRESO"/>
    <s v="6-44-755339EGRESO5"/>
    <e v="#N/A"/>
    <s v="698-000006-44"/>
    <n v="698"/>
    <d v="2022-08-31T00:00:00"/>
    <n v="-755339"/>
    <n v="7177"/>
    <s v=" PAGO A NOMIN CASTA EDA CUESTA"/>
    <s v="CB 1370-1371"/>
    <n v="0"/>
    <e v="#N/A"/>
    <n v="0"/>
    <e v="#N/A"/>
    <n v="755339"/>
    <s v="OK"/>
    <s v="ok"/>
    <n v="1"/>
    <n v="36"/>
    <s v=" PAGO A NOMIN CA"/>
  </r>
  <r>
    <s v="6-44"/>
    <n v="-1193489"/>
    <s v="EGRESO"/>
    <s v="6-44-1193489EGRESO"/>
    <s v="6-44-1193489EGRESO4"/>
    <e v="#N/A"/>
    <s v="698-000006-44"/>
    <n v="698"/>
    <d v="2022-08-31T00:00:00"/>
    <n v="-1193489"/>
    <n v="7177"/>
    <s v=" PAGO A NOMIN BAUTISTA MARTINEZ"/>
    <s v="CB 1370-1371"/>
    <n v="0"/>
    <e v="#N/A"/>
    <n v="0"/>
    <e v="#N/A"/>
    <n v="1193489"/>
    <s v="OK"/>
    <s v="ok"/>
    <n v="1"/>
    <n v="36"/>
    <s v=" PAGO A NOMIN BA"/>
  </r>
  <r>
    <s v="6-44"/>
    <n v="-933455"/>
    <s v="EGRESO"/>
    <s v="6-44-933455EGRESO"/>
    <s v="6-44-933455EGRESO17"/>
    <e v="#N/A"/>
    <s v="698-000006-44"/>
    <n v="698"/>
    <d v="2022-08-31T00:00:00"/>
    <n v="-933455"/>
    <n v="7177"/>
    <s v=" PAGO A NOMIN PINILLA MORENO AL"/>
    <s v="CB 1370-1371"/>
    <n v="0"/>
    <e v="#N/A"/>
    <n v="0"/>
    <e v="#N/A"/>
    <n v="933455"/>
    <s v="OK"/>
    <s v="ok"/>
    <n v="1"/>
    <n v="36"/>
    <s v=" PAGO A NOMIN PI"/>
  </r>
  <r>
    <s v="6-44"/>
    <n v="-1136694"/>
    <s v="EGRESO"/>
    <s v="6-44-1136694EGRESO"/>
    <s v="6-44-1136694EGRESO4"/>
    <e v="#N/A"/>
    <s v="698-000006-44"/>
    <n v="698"/>
    <d v="2022-08-31T00:00:00"/>
    <n v="-1136694"/>
    <n v="7177"/>
    <s v=" PAGO A NOMIN ZAPATA ARIAS JOHA"/>
    <s v="CB 1370-1371"/>
    <n v="0"/>
    <e v="#N/A"/>
    <n v="0"/>
    <e v="#N/A"/>
    <n v="1136694"/>
    <s v="OK"/>
    <s v="ok"/>
    <n v="1"/>
    <n v="36"/>
    <s v=" PAGO A NOMIN ZA"/>
  </r>
  <r>
    <s v="6-44"/>
    <n v="-1075361"/>
    <s v="EGRESO"/>
    <s v="6-44-1075361EGRESO"/>
    <s v="6-44-1075361EGRESO6"/>
    <e v="#N/A"/>
    <s v="698-000006-44"/>
    <n v="698"/>
    <d v="2022-08-31T00:00:00"/>
    <n v="-1075361"/>
    <n v="7177"/>
    <s v=" PAGO A NOMIN CASTRO CASTRO JUA"/>
    <s v="CB 1370-1371"/>
    <n v="0"/>
    <e v="#N/A"/>
    <n v="0"/>
    <e v="#N/A"/>
    <n v="1075361"/>
    <s v="OK"/>
    <s v="ok"/>
    <n v="1"/>
    <n v="36"/>
    <s v=" PAGO A NOMIN CA"/>
  </r>
  <r>
    <s v="6-44"/>
    <n v="-1423737"/>
    <s v="EGRESO"/>
    <s v="6-44-1423737EGRESO"/>
    <s v="6-44-1423737EGRESO3"/>
    <e v="#N/A"/>
    <s v="698-000006-44"/>
    <n v="698"/>
    <d v="2022-08-31T00:00:00"/>
    <n v="-1423737"/>
    <n v="7177"/>
    <s v=" PAGO A NOMIN ZAMORA CASTILLO A"/>
    <s v="CB 1370-1371"/>
    <n v="0"/>
    <e v="#N/A"/>
    <n v="0"/>
    <e v="#N/A"/>
    <n v="1423737"/>
    <s v="OK"/>
    <s v="ok"/>
    <n v="1"/>
    <n v="36"/>
    <s v=" PAGO A NOMIN ZA"/>
  </r>
  <r>
    <s v="6-44"/>
    <n v="-1581889"/>
    <s v="EGRESO"/>
    <s v="6-44-1581889EGRESO"/>
    <s v="6-44-1581889EGRESO6"/>
    <e v="#N/A"/>
    <s v="698-000006-44"/>
    <n v="698"/>
    <d v="2022-08-31T00:00:00"/>
    <n v="-1581889"/>
    <n v="7177"/>
    <s v=" PAGO A NOMIN HERNANDEZ  JUAN C"/>
    <s v="CB 1370-1371"/>
    <n v="0"/>
    <e v="#N/A"/>
    <n v="0"/>
    <e v="#N/A"/>
    <n v="1581889"/>
    <s v="OK"/>
    <s v="ok"/>
    <n v="1"/>
    <n v="36"/>
    <s v=" PAGO A NOMIN HE"/>
  </r>
  <r>
    <s v="6-44"/>
    <n v="-1076297"/>
    <s v="EGRESO"/>
    <s v="6-44-1076297EGRESO"/>
    <s v="6-44-1076297EGRESO1"/>
    <e v="#N/A"/>
    <s v="698-000006-44"/>
    <n v="698"/>
    <d v="2022-08-31T00:00:00"/>
    <n v="-1076297"/>
    <n v="7177"/>
    <s v=" PAGO A NOMIN MENDEZ PULIDO CRI"/>
    <s v="CB 1370-1371"/>
    <n v="0"/>
    <e v="#N/A"/>
    <n v="0"/>
    <e v="#N/A"/>
    <n v="1076297"/>
    <s v="OK"/>
    <s v="ok"/>
    <n v="1"/>
    <n v="36"/>
    <s v=" PAGO A NOMIN ME"/>
  </r>
  <r>
    <s v="6-44"/>
    <n v="-1272540"/>
    <s v="EGRESO"/>
    <s v="6-44-1272540EGRESO"/>
    <s v="6-44-1272540EGRESO6"/>
    <e v="#N/A"/>
    <s v="698-000006-44"/>
    <n v="698"/>
    <d v="2022-08-31T00:00:00"/>
    <n v="-1272540"/>
    <n v="7177"/>
    <s v=" PAGO A NOMIN PINZON ARIZA BRAY"/>
    <s v="CB 1370-1371"/>
    <n v="0"/>
    <e v="#N/A"/>
    <n v="0"/>
    <e v="#N/A"/>
    <n v="1272540"/>
    <s v="OK"/>
    <s v="ok"/>
    <n v="1"/>
    <n v="36"/>
    <s v=" PAGO A NOMIN PI"/>
  </r>
  <r>
    <s v="6-44"/>
    <n v="-1196106"/>
    <s v="EGRESO"/>
    <s v="6-44-1196106EGRESO"/>
    <s v="6-44-1196106EGRESO7"/>
    <e v="#N/A"/>
    <s v="698-000006-44"/>
    <n v="698"/>
    <d v="2022-08-31T00:00:00"/>
    <n v="-1196106"/>
    <n v="7177"/>
    <s v=" PAGO A NOMIN ROJAS  CARLOS NEL"/>
    <s v="CB 1370-1371"/>
    <n v="0"/>
    <e v="#N/A"/>
    <n v="0"/>
    <e v="#N/A"/>
    <n v="1196106"/>
    <s v="OK"/>
    <s v="ok"/>
    <n v="1"/>
    <n v="36"/>
    <s v=" PAGO A NOMIN RO"/>
  </r>
  <r>
    <s v="6-44"/>
    <n v="-1603355"/>
    <s v="EGRESO"/>
    <s v="6-44-1603355EGRESO"/>
    <s v="6-44-1603355EGRESO10"/>
    <e v="#N/A"/>
    <s v="698-000006-44"/>
    <n v="698"/>
    <d v="2022-08-31T00:00:00"/>
    <n v="-1603355"/>
    <n v="7177"/>
    <s v=" PAGO A NOMIN NU EZ JULIO EDUAR"/>
    <s v="CB 1370-1371"/>
    <n v="0"/>
    <e v="#N/A"/>
    <n v="0"/>
    <e v="#N/A"/>
    <n v="1603355"/>
    <s v="OK"/>
    <s v="ok"/>
    <n v="1"/>
    <n v="36"/>
    <s v=" PAGO A NOMIN NU"/>
  </r>
  <r>
    <s v="6-44"/>
    <n v="-982493"/>
    <s v="EGRESO"/>
    <s v="6-44-982493EGRESO"/>
    <s v="6-44-982493EGRESO1"/>
    <e v="#N/A"/>
    <s v="698-000006-44"/>
    <n v="698"/>
    <d v="2022-08-31T00:00:00"/>
    <n v="-982493"/>
    <n v="7177"/>
    <s v=" PAGO A NOMIN PUELLO MARTINEZ Y"/>
    <s v="CB 1370-1371"/>
    <n v="0"/>
    <e v="#N/A"/>
    <n v="0"/>
    <e v="#N/A"/>
    <n v="982493"/>
    <s v="OK"/>
    <s v="ok"/>
    <n v="1"/>
    <n v="36"/>
    <s v=" PAGO A NOMIN PU"/>
  </r>
  <r>
    <s v="6-44"/>
    <n v="-1176984"/>
    <s v="EGRESO"/>
    <s v="6-44-1176984EGRESO"/>
    <s v="6-44-1176984EGRESO1"/>
    <e v="#N/A"/>
    <s v="698-000006-44"/>
    <n v="698"/>
    <d v="2022-08-31T00:00:00"/>
    <n v="-1176984"/>
    <n v="7177"/>
    <s v=" PAGO A NOMIN ROCHA FLOREZ ALEX"/>
    <s v="CB 1370-1371"/>
    <n v="0"/>
    <e v="#N/A"/>
    <n v="0"/>
    <e v="#N/A"/>
    <n v="1176984"/>
    <s v="OK"/>
    <s v="ok"/>
    <n v="1"/>
    <n v="36"/>
    <s v=" PAGO A NOMIN RO"/>
  </r>
  <r>
    <s v="6-44"/>
    <n v="-2509381"/>
    <s v="EGRESO"/>
    <s v="6-44-2509381EGRESO"/>
    <s v="6-44-2509381EGRESO2"/>
    <e v="#N/A"/>
    <s v="698-000006-44"/>
    <n v="698"/>
    <d v="2022-08-31T00:00:00"/>
    <n v="-2509381"/>
    <n v="7177"/>
    <s v=" PAGO A NOMIN LOPEZ CORREA IVAN"/>
    <s v="CB 1370-1371"/>
    <n v="0"/>
    <e v="#N/A"/>
    <n v="0"/>
    <e v="#N/A"/>
    <n v="2509381"/>
    <s v="OK"/>
    <s v="ok"/>
    <n v="1"/>
    <n v="36"/>
    <s v=" PAGO A NOMIN LO"/>
  </r>
  <r>
    <s v="6-44"/>
    <n v="-1144504"/>
    <s v="EGRESO"/>
    <s v="6-44-1144504EGRESO"/>
    <s v="6-44-1144504EGRESO56"/>
    <e v="#N/A"/>
    <s v="698-000006-44"/>
    <n v="698"/>
    <d v="2022-08-31T00:00:00"/>
    <n v="-1144504"/>
    <n v="7177"/>
    <s v=" PAGO A NOMIN CASTRILLON MORENO"/>
    <s v="CB 1370-1371"/>
    <n v="0"/>
    <e v="#N/A"/>
    <n v="0"/>
    <e v="#N/A"/>
    <n v="1144504"/>
    <s v="OK"/>
    <s v="ok"/>
    <n v="1"/>
    <n v="36"/>
    <s v=" PAGO A NOMIN CA"/>
  </r>
  <r>
    <s v="6-44"/>
    <n v="-1273881"/>
    <s v="EGRESO"/>
    <s v="6-44-1273881EGRESO"/>
    <s v="6-44-1273881EGRESO22"/>
    <e v="#N/A"/>
    <s v="698-000006-44"/>
    <n v="698"/>
    <d v="2022-08-31T00:00:00"/>
    <n v="-1273881"/>
    <n v="7177"/>
    <s v=" PAGO A NOMIN RONCALLO NIEVES R"/>
    <s v="CB 1370-1371"/>
    <n v="0"/>
    <e v="#N/A"/>
    <n v="0"/>
    <e v="#N/A"/>
    <n v="1273881"/>
    <s v="OK"/>
    <s v="ok"/>
    <n v="1"/>
    <n v="36"/>
    <s v=" PAGO A NOMIN RO"/>
  </r>
  <r>
    <s v="6-44"/>
    <n v="-1457975"/>
    <s v="EGRESO"/>
    <s v="6-44-1457975EGRESO"/>
    <s v="6-44-1457975EGRESO1"/>
    <e v="#N/A"/>
    <s v="698-000006-44"/>
    <n v="698"/>
    <d v="2022-08-31T00:00:00"/>
    <n v="-1457975"/>
    <n v="7177"/>
    <s v=" PAGO A NOMIN BALLESTEROS QUIRO"/>
    <s v="CB 1370-1371"/>
    <n v="0"/>
    <e v="#N/A"/>
    <n v="0"/>
    <e v="#N/A"/>
    <n v="1457975"/>
    <s v="OK"/>
    <s v="ok"/>
    <n v="1"/>
    <n v="36"/>
    <s v=" PAGO A NOMIN BA"/>
  </r>
  <r>
    <s v="6-44"/>
    <n v="-1109933"/>
    <s v="EGRESO"/>
    <s v="6-44-1109933EGRESO"/>
    <s v="6-44-1109933EGRESO8"/>
    <e v="#N/A"/>
    <s v="698-000006-44"/>
    <n v="698"/>
    <d v="2022-08-31T00:00:00"/>
    <n v="-1109933"/>
    <n v="7177"/>
    <s v=" PAGO A NOMIN ROMERO REYES SERG"/>
    <s v="CB 1370-1371"/>
    <n v="0"/>
    <e v="#N/A"/>
    <n v="0"/>
    <e v="#N/A"/>
    <n v="1109933"/>
    <s v="OK"/>
    <s v="ok"/>
    <n v="1"/>
    <n v="36"/>
    <s v=" PAGO A NOMIN RO"/>
  </r>
  <r>
    <s v="6-44"/>
    <n v="-1625397"/>
    <s v="EGRESO"/>
    <s v="6-44-1625397EGRESO"/>
    <s v="6-44-1625397EGRESO3"/>
    <e v="#N/A"/>
    <s v="698-000006-44"/>
    <n v="698"/>
    <d v="2022-08-31T00:00:00"/>
    <n v="-1625397"/>
    <n v="7177"/>
    <s v=" PAGO A NOMIN TOUS PLATA FERNEY"/>
    <s v="CB 1370-1371"/>
    <n v="0"/>
    <e v="#N/A"/>
    <n v="0"/>
    <e v="#N/A"/>
    <n v="1625397"/>
    <s v="OK"/>
    <s v="ok"/>
    <n v="1"/>
    <n v="36"/>
    <s v=" PAGO A NOMIN TO"/>
  </r>
  <r>
    <s v="6-44"/>
    <n v="-2776598"/>
    <s v="EGRESO"/>
    <s v="6-44-2776598EGRESO"/>
    <s v="6-44-2776598EGRESO4"/>
    <e v="#N/A"/>
    <s v="698-000006-44"/>
    <n v="698"/>
    <d v="2022-08-31T00:00:00"/>
    <n v="-2776598"/>
    <n v="7177"/>
    <s v=" PAGO A NOMIN SOLER ALCALA SIMO"/>
    <s v="CB 1370-1371"/>
    <n v="0"/>
    <e v="#N/A"/>
    <n v="0"/>
    <e v="#N/A"/>
    <n v="2776598"/>
    <s v="OK"/>
    <s v="ok"/>
    <n v="1"/>
    <n v="36"/>
    <s v=" PAGO A NOMIN SO"/>
  </r>
  <r>
    <s v="6-44"/>
    <n v="-1090839"/>
    <s v="EGRESO"/>
    <s v="6-44-1090839EGRESO"/>
    <s v="6-44-1090839EGRESO21"/>
    <e v="#N/A"/>
    <s v="698-000006-44"/>
    <n v="698"/>
    <d v="2022-08-31T00:00:00"/>
    <n v="-1090839"/>
    <n v="7177"/>
    <s v=" PAGO A NOMIN AGUAS VARGAS ANA"/>
    <s v="CB 1370-1371"/>
    <n v="0"/>
    <e v="#N/A"/>
    <n v="0"/>
    <e v="#N/A"/>
    <n v="1090839"/>
    <s v="OK"/>
    <s v="ok"/>
    <n v="1"/>
    <n v="36"/>
    <s v=" PAGO A NOMIN AG"/>
  </r>
  <r>
    <s v="6-44"/>
    <n v="-1144504"/>
    <s v="EGRESO"/>
    <s v="6-44-1144504EGRESO"/>
    <s v="6-44-1144504EGRESO57"/>
    <e v="#N/A"/>
    <s v="698-000006-44"/>
    <n v="698"/>
    <d v="2022-08-31T00:00:00"/>
    <n v="-1144504"/>
    <n v="7177"/>
    <s v=" PAGO A NOMIN CARRILLO DAZA SAN"/>
    <s v="CB 1370-1371"/>
    <n v="0"/>
    <e v="#N/A"/>
    <n v="0"/>
    <e v="#N/A"/>
    <n v="1144504"/>
    <s v="OK"/>
    <s v="ok"/>
    <n v="1"/>
    <n v="36"/>
    <s v=" PAGO A NOMIN CA"/>
  </r>
  <r>
    <s v="6-44"/>
    <n v="-2684273"/>
    <s v="EGRESO"/>
    <s v="6-44-2684273EGRESO"/>
    <s v="6-44-2684273EGRESO1"/>
    <e v="#N/A"/>
    <s v="698-000006-44"/>
    <n v="698"/>
    <d v="2022-08-31T00:00:00"/>
    <n v="-2684273"/>
    <n v="7177"/>
    <s v=" PAGO A NOMIN RAMIREZ OLAYA EDW"/>
    <s v="CB 1370-1371"/>
    <n v="0"/>
    <e v="#N/A"/>
    <n v="0"/>
    <e v="#N/A"/>
    <n v="2684273"/>
    <s v="OK"/>
    <s v="ok"/>
    <n v="1"/>
    <n v="36"/>
    <s v=" PAGO A NOMIN RA"/>
  </r>
  <r>
    <s v="6-44"/>
    <n v="-706493"/>
    <s v="EGRESO"/>
    <s v="6-44-706493EGRESO"/>
    <s v="6-44-706493EGRESO1"/>
    <e v="#N/A"/>
    <s v="698-000006-44"/>
    <n v="698"/>
    <d v="2022-08-31T00:00:00"/>
    <n v="-706493"/>
    <n v="7177"/>
    <s v=" PAGO A NOMIN LEYTON ACERO MARI"/>
    <s v="CB 1370-1371"/>
    <n v="0"/>
    <e v="#N/A"/>
    <n v="0"/>
    <e v="#N/A"/>
    <n v="706493"/>
    <s v="OK"/>
    <s v="ok"/>
    <n v="1"/>
    <n v="36"/>
    <s v=" PAGO A NOMIN LE"/>
  </r>
  <r>
    <s v="6-44"/>
    <n v="-1190362"/>
    <s v="EGRESO"/>
    <s v="6-44-1190362EGRESO"/>
    <s v="6-44-1190362EGRESO5"/>
    <e v="#N/A"/>
    <s v="698-000006-44"/>
    <n v="698"/>
    <d v="2022-08-31T00:00:00"/>
    <n v="-1190362"/>
    <n v="7177"/>
    <s v=" PAGO A NOMIN BENAVIDES URREGO"/>
    <s v="CB 1370-1371"/>
    <n v="0"/>
    <e v="#N/A"/>
    <n v="0"/>
    <e v="#N/A"/>
    <n v="1190362"/>
    <s v="OK"/>
    <s v="ok"/>
    <n v="1"/>
    <n v="36"/>
    <s v=" PAGO A NOMIN BE"/>
  </r>
  <r>
    <s v="6-44"/>
    <n v="-1240948"/>
    <s v="EGRESO"/>
    <s v="6-44-1240948EGRESO"/>
    <s v="6-44-1240948EGRESO1"/>
    <e v="#N/A"/>
    <s v="698-000006-44"/>
    <n v="698"/>
    <d v="2022-08-31T00:00:00"/>
    <n v="-1240948"/>
    <n v="7177"/>
    <s v=" PAGO A NOMIN SORIANO FRANCO JO"/>
    <s v="CB 1370-1371"/>
    <n v="0"/>
    <e v="#N/A"/>
    <n v="0"/>
    <e v="#N/A"/>
    <n v="1240948"/>
    <s v="OK"/>
    <s v="ok"/>
    <n v="1"/>
    <n v="36"/>
    <s v=" PAGO A NOMIN SO"/>
  </r>
  <r>
    <s v="6-44"/>
    <n v="-1423737"/>
    <s v="EGRESO"/>
    <s v="6-44-1423737EGRESO"/>
    <s v="6-44-1423737EGRESO4"/>
    <e v="#N/A"/>
    <s v="698-000006-44"/>
    <n v="698"/>
    <d v="2022-08-31T00:00:00"/>
    <n v="-1423737"/>
    <n v="7177"/>
    <s v=" PAGO A NOMIN RENTERIA CASTRO J"/>
    <s v="CB 1370-1371"/>
    <n v="0"/>
    <e v="#N/A"/>
    <n v="0"/>
    <e v="#N/A"/>
    <n v="1423737"/>
    <s v="OK"/>
    <s v="ok"/>
    <n v="1"/>
    <n v="36"/>
    <s v=" PAGO A NOMIN RE"/>
  </r>
  <r>
    <s v="6-44"/>
    <n v="-1580273"/>
    <s v="EGRESO"/>
    <s v="6-44-1580273EGRESO"/>
    <s v="6-44-1580273EGRESO1"/>
    <e v="#N/A"/>
    <s v="698-000006-44"/>
    <n v="698"/>
    <d v="2022-08-31T00:00:00"/>
    <n v="-1580273"/>
    <n v="7177"/>
    <s v=" PAGO A NOMIN GUERRERO CALDERON"/>
    <s v="CB 1370-1371"/>
    <n v="0"/>
    <e v="#N/A"/>
    <n v="0"/>
    <e v="#N/A"/>
    <n v="1580273"/>
    <s v="OK"/>
    <s v="ok"/>
    <n v="1"/>
    <n v="36"/>
    <s v=" PAGO A NOMIN GU"/>
  </r>
  <r>
    <s v="6-44"/>
    <n v="-2103735"/>
    <s v="EGRESO"/>
    <s v="6-44-2103735EGRESO"/>
    <s v="6-44-2103735EGRESO1"/>
    <e v="#N/A"/>
    <s v="698-000006-44"/>
    <n v="698"/>
    <d v="2022-08-31T00:00:00"/>
    <n v="-2103735"/>
    <n v="7177"/>
    <s v=" PAGO A NOMIN RAMIREZ GOMEZ LEO"/>
    <s v="CB 1370-1371"/>
    <n v="0"/>
    <e v="#N/A"/>
    <n v="0"/>
    <e v="#N/A"/>
    <n v="2103735"/>
    <s v="OK"/>
    <s v="ok"/>
    <n v="1"/>
    <n v="36"/>
    <s v=" PAGO A NOMIN RA"/>
  </r>
  <r>
    <s v="6-44"/>
    <n v="-2210144"/>
    <s v="EGRESO"/>
    <s v="6-44-2210144EGRESO"/>
    <s v="6-44-2210144EGRESO3"/>
    <e v="#N/A"/>
    <s v="698-000006-44"/>
    <n v="698"/>
    <d v="2022-08-31T00:00:00"/>
    <n v="-2210144"/>
    <n v="7177"/>
    <s v=" PAGO A NOMIN VASQUEZ ESPITIA J"/>
    <s v="CB 1370-1371"/>
    <n v="0"/>
    <e v="#N/A"/>
    <n v="0"/>
    <e v="#N/A"/>
    <n v="2210144"/>
    <s v="OK"/>
    <s v="ok"/>
    <n v="1"/>
    <n v="36"/>
    <s v=" PAGO A NOMIN VA"/>
  </r>
  <r>
    <s v="6-44"/>
    <n v="-3998280"/>
    <s v="EGRESO"/>
    <s v="6-44-3998280EGRESO"/>
    <s v="6-44-3998280EGRESO1"/>
    <e v="#N/A"/>
    <s v="698-000006-44"/>
    <n v="698"/>
    <d v="2022-08-31T00:00:00"/>
    <n v="-3998280"/>
    <n v="7177"/>
    <s v=" PAGO A NOMIN MAHECHA PARDO JAI"/>
    <s v="CB 1370-1371"/>
    <n v="0"/>
    <e v="#N/A"/>
    <n v="0"/>
    <e v="#N/A"/>
    <n v="3998280"/>
    <s v="OK"/>
    <s v="ok"/>
    <n v="1"/>
    <n v="36"/>
    <s v=" PAGO A NOMIN MA"/>
  </r>
  <r>
    <s v="6-44"/>
    <n v="-2085685"/>
    <s v="EGRESO"/>
    <s v="6-44-2085685EGRESO"/>
    <s v="6-44-2085685EGRESO2"/>
    <e v="#N/A"/>
    <s v="698-000006-44"/>
    <n v="698"/>
    <d v="2022-08-31T00:00:00"/>
    <n v="-2085685"/>
    <n v="7177"/>
    <s v=" PAGO A NOMIN REYES MORENO LUIS"/>
    <s v="CB 1370-1371"/>
    <n v="0"/>
    <e v="#N/A"/>
    <n v="0"/>
    <e v="#N/A"/>
    <n v="2085685"/>
    <s v="OK"/>
    <s v="ok"/>
    <n v="1"/>
    <n v="36"/>
    <s v=" PAGO A NOMIN RE"/>
  </r>
  <r>
    <s v="6-44"/>
    <n v="-933455"/>
    <s v="EGRESO"/>
    <s v="6-44-933455EGRESO"/>
    <s v="6-44-933455EGRESO18"/>
    <e v="#N/A"/>
    <s v="698-000006-44"/>
    <n v="698"/>
    <d v="2022-08-31T00:00:00"/>
    <n v="-933455"/>
    <n v="7177"/>
    <s v=" PAGO A NOMIN CAMARGO HURTADO E"/>
    <s v="CB 1370-1371"/>
    <n v="0"/>
    <e v="#N/A"/>
    <n v="0"/>
    <e v="#N/A"/>
    <n v="933455"/>
    <s v="OK"/>
    <s v="ok"/>
    <n v="1"/>
    <n v="36"/>
    <s v=" PAGO A NOMIN CA"/>
  </r>
  <r>
    <s v="6-44"/>
    <n v="-1328890"/>
    <s v="EGRESO"/>
    <s v="6-44-1328890EGRESO"/>
    <s v="6-44-1328890EGRESO6"/>
    <e v="#N/A"/>
    <s v="698-000006-44"/>
    <n v="698"/>
    <d v="2022-08-31T00:00:00"/>
    <n v="-1328890"/>
    <n v="7177"/>
    <s v=" PAGO A NOMIN GUERRERO GALINDO"/>
    <s v="CB 1370-1371"/>
    <n v="0"/>
    <e v="#N/A"/>
    <n v="0"/>
    <e v="#N/A"/>
    <n v="1328890"/>
    <s v="OK"/>
    <s v="ok"/>
    <n v="1"/>
    <n v="36"/>
    <s v=" PAGO A NOMIN GU"/>
  </r>
  <r>
    <s v="6-44"/>
    <n v="-933455"/>
    <s v="EGRESO"/>
    <s v="6-44-933455EGRESO"/>
    <s v="6-44-933455EGRESO19"/>
    <e v="#N/A"/>
    <s v="698-000006-44"/>
    <n v="698"/>
    <d v="2022-08-31T00:00:00"/>
    <n v="-933455"/>
    <n v="7177"/>
    <s v=" PAGO A NOMIN RIA O SOTO MARIA"/>
    <s v="CB 1370-1371"/>
    <n v="0"/>
    <e v="#N/A"/>
    <n v="0"/>
    <e v="#N/A"/>
    <n v="933455"/>
    <s v="OK"/>
    <s v="ok"/>
    <n v="1"/>
    <n v="36"/>
    <s v=" PAGO A NOMIN RI"/>
  </r>
  <r>
    <s v="6-44"/>
    <n v="-1144504"/>
    <s v="EGRESO"/>
    <s v="6-44-1144504EGRESO"/>
    <s v="6-44-1144504EGRESO58"/>
    <e v="#N/A"/>
    <s v="698-000006-44"/>
    <n v="698"/>
    <d v="2022-08-31T00:00:00"/>
    <n v="-1144504"/>
    <n v="7177"/>
    <s v=" PAGO A NOMIN POLOCHE CONDE PAO"/>
    <s v="CB 1370-1371"/>
    <n v="0"/>
    <e v="#N/A"/>
    <n v="0"/>
    <e v="#N/A"/>
    <n v="1144504"/>
    <s v="OK"/>
    <s v="ok"/>
    <n v="1"/>
    <n v="36"/>
    <s v=" PAGO A NOMIN PO"/>
  </r>
  <r>
    <s v="6-44"/>
    <n v="-1517799"/>
    <s v="EGRESO"/>
    <s v="6-44-1517799EGRESO"/>
    <s v="6-44-1517799EGRESO1"/>
    <e v="#N/A"/>
    <s v="698-000006-44"/>
    <n v="698"/>
    <d v="2022-08-31T00:00:00"/>
    <n v="-1517799"/>
    <n v="7177"/>
    <s v=" PAGO A NOMIN FIGUEREDO CASTA E"/>
    <s v="CB 1370-1371"/>
    <n v="0"/>
    <e v="#N/A"/>
    <n v="0"/>
    <e v="#N/A"/>
    <n v="1517799"/>
    <s v="OK"/>
    <s v="ok"/>
    <n v="1"/>
    <n v="36"/>
    <s v=" PAGO A NOMIN FI"/>
  </r>
  <r>
    <s v="6-44"/>
    <n v="-2086560"/>
    <s v="EGRESO"/>
    <s v="6-44-2086560EGRESO"/>
    <s v="6-44-2086560EGRESO17"/>
    <e v="#N/A"/>
    <s v="698-000006-44"/>
    <n v="698"/>
    <d v="2022-08-31T00:00:00"/>
    <n v="-2086560"/>
    <n v="7177"/>
    <s v=" PAGO A NOMIN MU OZ  ALEX FELIP"/>
    <s v="CB 1370-1371"/>
    <n v="0"/>
    <e v="#N/A"/>
    <n v="0"/>
    <e v="#N/A"/>
    <n v="2086560"/>
    <s v="OK"/>
    <s v="ok"/>
    <n v="1"/>
    <n v="36"/>
    <s v=" PAGO A NOMIN MU"/>
  </r>
  <r>
    <s v="6-44"/>
    <n v="-3202168"/>
    <s v="EGRESO"/>
    <s v="6-44-3202168EGRESO"/>
    <s v="6-44-3202168EGRESO1"/>
    <e v="#N/A"/>
    <s v="698-000006-44"/>
    <n v="698"/>
    <d v="2022-08-31T00:00:00"/>
    <n v="-3202168"/>
    <n v="7177"/>
    <s v=" PAGO A NOMIN MEJIA PLATA PABLO"/>
    <s v="CB 1370-1371"/>
    <n v="0"/>
    <e v="#N/A"/>
    <n v="0"/>
    <e v="#N/A"/>
    <n v="3202168"/>
    <s v="OK"/>
    <s v="ok"/>
    <n v="1"/>
    <n v="36"/>
    <s v=" PAGO A NOMIN ME"/>
  </r>
  <r>
    <s v="6-44"/>
    <n v="-1233055"/>
    <s v="EGRESO"/>
    <s v="6-44-1233055EGRESO"/>
    <s v="6-44-1233055EGRESO15"/>
    <e v="#N/A"/>
    <s v="698-000006-44"/>
    <n v="698"/>
    <d v="2022-08-31T00:00:00"/>
    <n v="-1233055"/>
    <n v="7177"/>
    <s v=" PAGO A NOMIN RINCON ROJAS JUAN"/>
    <s v="CB 1370-1371"/>
    <n v="0"/>
    <e v="#N/A"/>
    <n v="0"/>
    <e v="#N/A"/>
    <n v="1233055"/>
    <s v="OK"/>
    <s v="ok"/>
    <n v="1"/>
    <n v="36"/>
    <s v=" PAGO A NOMIN RI"/>
  </r>
  <r>
    <s v="6-44"/>
    <n v="-1140050"/>
    <s v="EGRESO"/>
    <s v="6-44-1140050EGRESO"/>
    <s v="6-44-1140050EGRESO4"/>
    <e v="#N/A"/>
    <s v="698-000006-44"/>
    <n v="698"/>
    <d v="2022-08-31T00:00:00"/>
    <n v="-1140050"/>
    <n v="7177"/>
    <s v=" PAGO A NOMIN MARTINEZ  JUAN CA"/>
    <s v="CB 1370-1371"/>
    <n v="0"/>
    <e v="#N/A"/>
    <n v="0"/>
    <e v="#N/A"/>
    <n v="1140050"/>
    <s v="OK"/>
    <s v="ok"/>
    <n v="1"/>
    <n v="36"/>
    <s v=" PAGO A NOMIN MA"/>
  </r>
  <r>
    <s v="6-44"/>
    <n v="-4004000"/>
    <s v="EGRESO"/>
    <s v="6-44-4004000EGRESO"/>
    <s v="6-44-4004000EGRESO1"/>
    <e v="#N/A"/>
    <s v="698-000006-44"/>
    <n v="698"/>
    <d v="2022-08-31T00:00:00"/>
    <n v="-4004000"/>
    <n v="7177"/>
    <s v=" PAGO A NOMIN CELEITA MALDONADO"/>
    <s v="CB 1370-1371"/>
    <n v="0"/>
    <e v="#N/A"/>
    <n v="0"/>
    <e v="#N/A"/>
    <n v="4004000"/>
    <s v="OK"/>
    <s v="ok"/>
    <n v="1"/>
    <n v="36"/>
    <s v=" PAGO A NOMIN CE"/>
  </r>
  <r>
    <s v="6-44"/>
    <n v="-933455"/>
    <s v="EGRESO"/>
    <s v="6-44-933455EGRESO"/>
    <s v="6-44-933455EGRESO20"/>
    <e v="#N/A"/>
    <s v="698-000006-44"/>
    <n v="698"/>
    <d v="2022-08-31T00:00:00"/>
    <n v="-933455"/>
    <n v="7177"/>
    <s v=" PAGO A NOMIN CARRASCAL PE ARAN"/>
    <s v="CB 1370-1371"/>
    <n v="0"/>
    <e v="#N/A"/>
    <n v="0"/>
    <e v="#N/A"/>
    <n v="933455"/>
    <s v="OK"/>
    <s v="ok"/>
    <n v="1"/>
    <n v="36"/>
    <s v=" PAGO A NOMIN CA"/>
  </r>
  <r>
    <s v="6-44"/>
    <n v="-1294937"/>
    <s v="EGRESO"/>
    <s v="6-44-1294937EGRESO"/>
    <s v="6-44-1294937EGRESO2"/>
    <e v="#N/A"/>
    <s v="698-000006-44"/>
    <n v="698"/>
    <d v="2022-08-31T00:00:00"/>
    <n v="-1294937"/>
    <n v="7177"/>
    <s v=" PAGO A NOMIN MOLINA GONZALEZ D"/>
    <s v="CB 1370-1371"/>
    <n v="0"/>
    <e v="#N/A"/>
    <n v="0"/>
    <e v="#N/A"/>
    <n v="1294937"/>
    <s v="OK"/>
    <s v="ok"/>
    <n v="1"/>
    <n v="36"/>
    <s v=" PAGO A NOMIN MO"/>
  </r>
  <r>
    <s v="6-44"/>
    <n v="-1198172"/>
    <s v="EGRESO"/>
    <s v="6-44-1198172EGRESO"/>
    <s v="6-44-1198172EGRESO70"/>
    <e v="#N/A"/>
    <s v="698-000006-44"/>
    <n v="698"/>
    <d v="2022-08-31T00:00:00"/>
    <n v="-1198172"/>
    <n v="7177"/>
    <s v=" PAGO A NOMIN SIERRA REY RAFAEL"/>
    <s v="CB 1370-1371"/>
    <n v="0"/>
    <e v="#N/A"/>
    <n v="0"/>
    <e v="#N/A"/>
    <n v="1198172"/>
    <s v="OK"/>
    <s v="ok"/>
    <n v="1"/>
    <n v="36"/>
    <s v=" PAGO A NOMIN SI"/>
  </r>
  <r>
    <s v="6-44"/>
    <n v="-1109933"/>
    <s v="EGRESO"/>
    <s v="6-44-1109933EGRESO"/>
    <s v="6-44-1109933EGRESO9"/>
    <e v="#N/A"/>
    <s v="698-000006-44"/>
    <n v="698"/>
    <d v="2022-08-31T00:00:00"/>
    <n v="-1109933"/>
    <n v="7177"/>
    <s v=" PAGO A NOMIN SEPULVEDA SANCHEZ"/>
    <s v="CB 1370-1371"/>
    <n v="0"/>
    <e v="#N/A"/>
    <n v="0"/>
    <e v="#N/A"/>
    <n v="1109933"/>
    <s v="OK"/>
    <s v="ok"/>
    <n v="1"/>
    <n v="36"/>
    <s v=" PAGO A NOMIN SE"/>
  </r>
  <r>
    <s v="6-44"/>
    <n v="-1058100"/>
    <s v="EGRESO"/>
    <s v="6-44-1058100EGRESO"/>
    <s v="6-44-1058100EGRESO1"/>
    <e v="#N/A"/>
    <s v="698-000006-44"/>
    <n v="698"/>
    <d v="2022-08-31T00:00:00"/>
    <n v="-1058100"/>
    <n v="7177"/>
    <s v=" PAGO A NOMIN TORRES CARVAJAL G"/>
    <s v="CB 1370-1371"/>
    <n v="0"/>
    <e v="#N/A"/>
    <n v="0"/>
    <e v="#N/A"/>
    <n v="1058100"/>
    <s v="OK"/>
    <s v="ok"/>
    <n v="1"/>
    <n v="36"/>
    <s v=" PAGO A NOMIN TO"/>
  </r>
  <r>
    <s v="6-44"/>
    <n v="-691448"/>
    <s v="EGRESO"/>
    <s v="6-44-691448EGRESO"/>
    <s v="6-44-691448EGRESO7"/>
    <e v="#N/A"/>
    <s v="698-000006-44"/>
    <n v="698"/>
    <d v="2022-08-31T00:00:00"/>
    <n v="-691448"/>
    <n v="7177"/>
    <s v=" PAGO A NOMIN ALAPE ROA FLOR AN"/>
    <s v="CB 1370-1371"/>
    <n v="0"/>
    <e v="#N/A"/>
    <n v="0"/>
    <e v="#N/A"/>
    <n v="691448"/>
    <s v="OK"/>
    <s v="ok"/>
    <n v="1"/>
    <n v="36"/>
    <s v=" PAGO A NOMIN AL"/>
  </r>
  <r>
    <s v="6-44"/>
    <n v="-1136254"/>
    <s v="EGRESO"/>
    <s v="6-44-1136254EGRESO"/>
    <s v="6-44-1136254EGRESO1"/>
    <e v="#N/A"/>
    <s v="698-000006-44"/>
    <n v="698"/>
    <d v="2022-08-31T00:00:00"/>
    <n v="-1136254"/>
    <n v="7177"/>
    <s v=" PAGO A NOMIN MANCERA  JUAN CAR"/>
    <s v="CB 1370-1371"/>
    <n v="0"/>
    <e v="#N/A"/>
    <n v="0"/>
    <e v="#N/A"/>
    <n v="1136254"/>
    <s v="OK"/>
    <s v="ok"/>
    <n v="1"/>
    <n v="36"/>
    <s v=" PAGO A NOMIN MA"/>
  </r>
  <r>
    <s v="6-44"/>
    <n v="-1195665"/>
    <s v="EGRESO"/>
    <s v="6-44-1195665EGRESO"/>
    <s v="6-44-1195665EGRESO1"/>
    <e v="#N/A"/>
    <s v="698-000006-44"/>
    <n v="698"/>
    <d v="2022-08-31T00:00:00"/>
    <n v="-1195665"/>
    <n v="7177"/>
    <s v=" PAGO A NOMIN PE A ZAPATA MARTI"/>
    <s v="CB 1370-1371"/>
    <n v="0"/>
    <e v="#N/A"/>
    <n v="0"/>
    <e v="#N/A"/>
    <n v="1195665"/>
    <s v="OK"/>
    <s v="ok"/>
    <n v="1"/>
    <n v="36"/>
    <s v=" PAGO A NOMIN PE"/>
  </r>
  <r>
    <s v="6-44"/>
    <n v="-453202"/>
    <s v="EGRESO"/>
    <s v="6-44-453202EGRESO"/>
    <s v="6-44-453202EGRESO5"/>
    <e v="#N/A"/>
    <s v="698-000006-44"/>
    <n v="698"/>
    <d v="2022-08-31T00:00:00"/>
    <n v="-453202"/>
    <n v="7177"/>
    <s v=" PAGO A NOMIN RODRIGUEZ MACETO"/>
    <s v="CB 1370-1371"/>
    <n v="0"/>
    <e v="#N/A"/>
    <n v="0"/>
    <e v="#N/A"/>
    <n v="453202"/>
    <s v="OK"/>
    <s v="ok"/>
    <n v="1"/>
    <n v="36"/>
    <s v=" PAGO A NOMIN RO"/>
  </r>
  <r>
    <s v="6-44"/>
    <n v="-1202573"/>
    <s v="EGRESO"/>
    <s v="6-44-1202573EGRESO"/>
    <s v="6-44-1202573EGRESO1"/>
    <e v="#N/A"/>
    <s v="698-000006-44"/>
    <n v="698"/>
    <d v="2022-08-31T00:00:00"/>
    <n v="-1202573"/>
    <n v="7177"/>
    <s v=" PAGO A NOMIN ORDO EZ  JORGE AL"/>
    <s v="CB 1370-1371"/>
    <n v="0"/>
    <e v="#N/A"/>
    <n v="0"/>
    <e v="#N/A"/>
    <n v="1202573"/>
    <s v="OK"/>
    <s v="ok"/>
    <n v="1"/>
    <n v="36"/>
    <s v=" PAGO A NOMIN OR"/>
  </r>
  <r>
    <s v="6-44"/>
    <n v="-1977436"/>
    <s v="EGRESO"/>
    <s v="6-44-1977436EGRESO"/>
    <s v="6-44-1977436EGRESO5"/>
    <e v="#N/A"/>
    <s v="698-000006-44"/>
    <n v="698"/>
    <d v="2022-08-31T00:00:00"/>
    <n v="-1977436"/>
    <n v="7177"/>
    <s v=" PAGO A NOMIN ORTIZ UYABAN ANAR"/>
    <s v="CB 1370-1371"/>
    <n v="0"/>
    <e v="#N/A"/>
    <n v="0"/>
    <e v="#N/A"/>
    <n v="1977436"/>
    <s v="OK"/>
    <s v="ok"/>
    <n v="1"/>
    <n v="36"/>
    <s v=" PAGO A NOMIN OR"/>
  </r>
  <r>
    <s v="6-44"/>
    <n v="-1128189"/>
    <s v="EGRESO"/>
    <s v="6-44-1128189EGRESO"/>
    <s v="6-44-1128189EGRESO1"/>
    <e v="#N/A"/>
    <s v="698-000006-44"/>
    <n v="698"/>
    <d v="2022-08-31T00:00:00"/>
    <n v="-1128189"/>
    <n v="7177"/>
    <s v=" PAGO A NOMIN MENDEZ GUTIERREZ"/>
    <s v="CB 1370-1371"/>
    <n v="0"/>
    <e v="#N/A"/>
    <n v="0"/>
    <e v="#N/A"/>
    <n v="1128189"/>
    <s v="OK"/>
    <s v="ok"/>
    <n v="1"/>
    <n v="36"/>
    <s v=" PAGO A NOMIN ME"/>
  </r>
  <r>
    <s v="6-44"/>
    <n v="-1918372"/>
    <s v="EGRESO"/>
    <s v="6-44-1918372EGRESO"/>
    <s v="6-44-1918372EGRESO10"/>
    <e v="#N/A"/>
    <s v="698-000006-44"/>
    <n v="698"/>
    <d v="2022-08-31T00:00:00"/>
    <n v="-1918372"/>
    <n v="7177"/>
    <s v=" PAGO A NOMIN NARVAEZ BENITEZ Y"/>
    <s v="CB 1370-1371"/>
    <n v="0"/>
    <e v="#N/A"/>
    <n v="0"/>
    <e v="#N/A"/>
    <n v="1918372"/>
    <s v="OK"/>
    <s v="ok"/>
    <n v="1"/>
    <n v="36"/>
    <s v=" PAGO A NOMIN NA"/>
  </r>
  <r>
    <s v="6-44"/>
    <n v="-1184896"/>
    <s v="EGRESO"/>
    <s v="6-44-1184896EGRESO"/>
    <s v="6-44-1184896EGRESO1"/>
    <e v="#N/A"/>
    <s v="698-000006-44"/>
    <n v="698"/>
    <d v="2022-08-31T00:00:00"/>
    <n v="-1184896"/>
    <n v="7177"/>
    <s v=" PAGO A NOMIN RODELO TERAN ONEY"/>
    <s v="CB 1370-1371"/>
    <n v="0"/>
    <e v="#N/A"/>
    <n v="0"/>
    <e v="#N/A"/>
    <n v="1184896"/>
    <s v="OK"/>
    <s v="ok"/>
    <n v="1"/>
    <n v="36"/>
    <s v=" PAGO A NOMIN RO"/>
  </r>
  <r>
    <s v="6-44"/>
    <n v="-1121071"/>
    <s v="EGRESO"/>
    <s v="6-44-1121071EGRESO"/>
    <s v="6-44-1121071EGRESO1"/>
    <e v="#N/A"/>
    <s v="698-000006-44"/>
    <n v="698"/>
    <d v="2022-08-31T00:00:00"/>
    <n v="-1121071"/>
    <n v="7177"/>
    <s v=" PAGO A NOMIN BALLESTEROS DELGA"/>
    <s v="CB 1370-1371"/>
    <n v="0"/>
    <e v="#N/A"/>
    <n v="0"/>
    <e v="#N/A"/>
    <n v="1121071"/>
    <s v="OK"/>
    <s v="ok"/>
    <n v="1"/>
    <n v="36"/>
    <s v=" PAGO A NOMIN BA"/>
  </r>
  <r>
    <s v="6-44"/>
    <n v="-2443696"/>
    <s v="EGRESO"/>
    <s v="6-44-2443696EGRESO"/>
    <s v="6-44-2443696EGRESO4"/>
    <e v="#N/A"/>
    <s v="698-000006-44"/>
    <n v="698"/>
    <d v="2022-08-31T00:00:00"/>
    <n v="-2443696"/>
    <n v="7177"/>
    <s v=" PAGO A NOMIN URREGO FONSECA JO"/>
    <s v="CB 1370-1371"/>
    <n v="0"/>
    <e v="#N/A"/>
    <n v="0"/>
    <e v="#N/A"/>
    <n v="2443696"/>
    <s v="OK"/>
    <s v="ok"/>
    <n v="1"/>
    <n v="36"/>
    <s v=" PAGO A NOMIN UR"/>
  </r>
  <r>
    <s v="6-44"/>
    <n v="-1090142"/>
    <s v="EGRESO"/>
    <s v="6-44-1090142EGRESO"/>
    <s v="6-44-1090142EGRESO1"/>
    <e v="#N/A"/>
    <s v="698-000006-44"/>
    <n v="698"/>
    <d v="2022-08-31T00:00:00"/>
    <n v="-1090142"/>
    <n v="7177"/>
    <s v=" PAGO A NOMIN VILLALBA SALAMANC"/>
    <s v="CB 1370-1371"/>
    <n v="0"/>
    <e v="#N/A"/>
    <n v="0"/>
    <e v="#N/A"/>
    <n v="1090142"/>
    <s v="OK"/>
    <s v="ok"/>
    <n v="1"/>
    <n v="36"/>
    <s v=" PAGO A NOMIN VI"/>
  </r>
  <r>
    <s v="6-44"/>
    <n v="-1251839"/>
    <s v="EGRESO"/>
    <s v="6-44-1251839EGRESO"/>
    <s v="6-44-1251839EGRESO2"/>
    <e v="#N/A"/>
    <s v="698-000006-44"/>
    <n v="698"/>
    <d v="2022-08-31T00:00:00"/>
    <n v="-1251839"/>
    <n v="7177"/>
    <s v=" PAGO A NOMIN OVIEDO GALLEGO MA"/>
    <s v="CB 1370-1371"/>
    <n v="0"/>
    <e v="#N/A"/>
    <n v="0"/>
    <e v="#N/A"/>
    <n v="1251839"/>
    <s v="OK"/>
    <s v="ok"/>
    <n v="1"/>
    <n v="36"/>
    <s v=" PAGO A NOMIN OV"/>
  </r>
  <r>
    <s v="6-44"/>
    <n v="-2110279"/>
    <s v="EGRESO"/>
    <s v="6-44-2110279EGRESO"/>
    <s v="6-44-2110279EGRESO1"/>
    <e v="#N/A"/>
    <s v="698-000006-44"/>
    <n v="698"/>
    <d v="2022-08-31T00:00:00"/>
    <n v="-2110279"/>
    <n v="7177"/>
    <s v=" PAGO A NOMIN MALAGON MALDONADO"/>
    <s v="CB 1370-1371"/>
    <n v="0"/>
    <e v="#N/A"/>
    <n v="0"/>
    <e v="#N/A"/>
    <n v="2110279"/>
    <s v="OK"/>
    <s v="ok"/>
    <n v="1"/>
    <n v="36"/>
    <s v=" PAGO A NOMIN MA"/>
  </r>
  <r>
    <s v="6-44"/>
    <n v="-1368372"/>
    <s v="EGRESO"/>
    <s v="6-44-1368372EGRESO"/>
    <s v="6-44-1368372EGRESO8"/>
    <e v="#N/A"/>
    <s v="698-000006-44"/>
    <n v="698"/>
    <d v="2022-08-31T00:00:00"/>
    <n v="-1368372"/>
    <n v="7177"/>
    <s v=" PAGO A NOMIN LOZANO ACOSTA ANG"/>
    <s v="CB 1370-1371"/>
    <n v="0"/>
    <e v="#N/A"/>
    <n v="0"/>
    <e v="#N/A"/>
    <n v="1368372"/>
    <s v="OK"/>
    <s v="ok"/>
    <n v="1"/>
    <n v="36"/>
    <s v=" PAGO A NOMIN LO"/>
  </r>
  <r>
    <s v="6-44"/>
    <n v="-1627669"/>
    <s v="EGRESO"/>
    <s v="6-44-1627669EGRESO"/>
    <s v="6-44-1627669EGRESO1"/>
    <e v="#N/A"/>
    <s v="698-000006-44"/>
    <n v="698"/>
    <d v="2022-08-31T00:00:00"/>
    <n v="-1627669"/>
    <n v="7177"/>
    <s v=" PAGO A NOMIN LEON CALDERON DIE"/>
    <s v="CB 1370-1371"/>
    <n v="0"/>
    <e v="#N/A"/>
    <n v="0"/>
    <e v="#N/A"/>
    <n v="1627669"/>
    <s v="OK"/>
    <s v="ok"/>
    <n v="1"/>
    <n v="36"/>
    <s v=" PAGO A NOMIN LE"/>
  </r>
  <r>
    <s v="6-44"/>
    <n v="-1144504"/>
    <s v="EGRESO"/>
    <s v="6-44-1144504EGRESO"/>
    <s v="6-44-1144504EGRESO59"/>
    <e v="#N/A"/>
    <s v="698-000006-44"/>
    <n v="698"/>
    <d v="2022-08-31T00:00:00"/>
    <n v="-1144504"/>
    <n v="7177"/>
    <s v=" PAGO A NOMIN BONILLA ALARCON E"/>
    <s v="CB 1370-1371"/>
    <n v="0"/>
    <e v="#N/A"/>
    <n v="0"/>
    <e v="#N/A"/>
    <n v="1144504"/>
    <s v="OK"/>
    <s v="ok"/>
    <n v="1"/>
    <n v="36"/>
    <s v=" PAGO A NOMIN BO"/>
  </r>
  <r>
    <s v="6-44"/>
    <n v="-1222562"/>
    <s v="EGRESO"/>
    <s v="6-44-1222562EGRESO"/>
    <s v="6-44-1222562EGRESO3"/>
    <e v="#N/A"/>
    <s v="698-000006-44"/>
    <n v="698"/>
    <d v="2022-08-31T00:00:00"/>
    <n v="-1222562"/>
    <n v="7177"/>
    <s v=" PAGO A NOMIN AYALA RODRIGUEZ V"/>
    <s v="CB 1370-1371"/>
    <n v="0"/>
    <e v="#N/A"/>
    <n v="0"/>
    <e v="#N/A"/>
    <n v="1222562"/>
    <s v="OK"/>
    <s v="ok"/>
    <n v="1"/>
    <n v="36"/>
    <s v=" PAGO A NOMIN AY"/>
  </r>
  <r>
    <s v="6-44"/>
    <n v="-2509381"/>
    <s v="EGRESO"/>
    <s v="6-44-2509381EGRESO"/>
    <s v="6-44-2509381EGRESO3"/>
    <e v="#N/A"/>
    <s v="698-000006-44"/>
    <n v="698"/>
    <d v="2022-08-31T00:00:00"/>
    <n v="-2509381"/>
    <n v="7177"/>
    <s v=" PAGO A NOMIN FORERO TOBO LUIS"/>
    <s v="CB 1370-1371"/>
    <n v="0"/>
    <e v="#N/A"/>
    <n v="0"/>
    <e v="#N/A"/>
    <n v="2509381"/>
    <s v="OK"/>
    <s v="ok"/>
    <n v="1"/>
    <n v="36"/>
    <s v=" PAGO A NOMIN FO"/>
  </r>
  <r>
    <s v="6-44"/>
    <n v="-1298346"/>
    <s v="EGRESO"/>
    <s v="6-44-1298346EGRESO"/>
    <s v="6-44-1298346EGRESO7"/>
    <e v="#N/A"/>
    <s v="698-000006-44"/>
    <n v="698"/>
    <d v="2022-08-31T00:00:00"/>
    <n v="-1298346"/>
    <n v="7177"/>
    <s v=" PAGO A NOMIN GAITAN GARCIA ALF"/>
    <s v="CB 1370-1371"/>
    <n v="0"/>
    <e v="#N/A"/>
    <n v="0"/>
    <e v="#N/A"/>
    <n v="1298346"/>
    <s v="OK"/>
    <s v="ok"/>
    <n v="1"/>
    <n v="36"/>
    <s v=" PAGO A NOMIN GA"/>
  </r>
  <r>
    <s v="6-44"/>
    <n v="-1133395"/>
    <s v="EGRESO"/>
    <s v="6-44-1133395EGRESO"/>
    <s v="6-44-1133395EGRESO1"/>
    <e v="#N/A"/>
    <s v="698-000006-44"/>
    <n v="698"/>
    <d v="2022-08-31T00:00:00"/>
    <n v="-1133395"/>
    <n v="7177"/>
    <s v=" PAGO A NOMIN RODRIGUEZ GARZON"/>
    <s v="CB 1370-1371"/>
    <n v="0"/>
    <e v="#N/A"/>
    <n v="0"/>
    <e v="#N/A"/>
    <n v="1133395"/>
    <s v="OK"/>
    <s v="ok"/>
    <n v="1"/>
    <n v="36"/>
    <s v=" PAGO A NOMIN RO"/>
  </r>
  <r>
    <s v="6-44"/>
    <n v="-1343448"/>
    <s v="EGRESO"/>
    <s v="6-44-1343448EGRESO"/>
    <s v="6-44-1343448EGRESO1"/>
    <e v="#N/A"/>
    <s v="698-000006-44"/>
    <n v="698"/>
    <d v="2022-08-31T00:00:00"/>
    <n v="-1343448"/>
    <n v="7177"/>
    <s v=" PAGO A NOMIN CORTES ALDANA LUI"/>
    <s v="CB 1370-1371"/>
    <n v="0"/>
    <e v="#N/A"/>
    <n v="0"/>
    <e v="#N/A"/>
    <n v="1343448"/>
    <s v="OK"/>
    <s v="ok"/>
    <n v="1"/>
    <n v="36"/>
    <s v=" PAGO A NOMIN CO"/>
  </r>
  <r>
    <s v="6-44"/>
    <n v="-1109933"/>
    <s v="EGRESO"/>
    <s v="6-44-1109933EGRESO"/>
    <s v="6-44-1109933EGRESO10"/>
    <e v="#N/A"/>
    <s v="698-000006-44"/>
    <n v="698"/>
    <d v="2022-08-31T00:00:00"/>
    <n v="-1109933"/>
    <n v="7177"/>
    <s v=" PAGO A NOMIN DURAN CORRALES RO"/>
    <s v="CB 1370-1371"/>
    <n v="0"/>
    <e v="#N/A"/>
    <n v="0"/>
    <e v="#N/A"/>
    <n v="1109933"/>
    <s v="OK"/>
    <s v="ok"/>
    <n v="1"/>
    <n v="36"/>
    <s v=" PAGO A NOMIN DU"/>
  </r>
  <r>
    <s v="6-44"/>
    <n v="-1218499"/>
    <s v="EGRESO"/>
    <s v="6-44-1218499EGRESO"/>
    <s v="6-44-1218499EGRESO3"/>
    <e v="#N/A"/>
    <s v="698-000006-44"/>
    <n v="698"/>
    <d v="2022-08-31T00:00:00"/>
    <n v="-1218499"/>
    <n v="7177"/>
    <s v=" PAGO A NOMIN BERNAL HENRIQUEZ"/>
    <s v="CB 1370-1371"/>
    <n v="0"/>
    <e v="#N/A"/>
    <n v="0"/>
    <e v="#N/A"/>
    <n v="1218499"/>
    <s v="OK"/>
    <s v="ok"/>
    <n v="1"/>
    <n v="36"/>
    <s v=" PAGO A NOMIN BE"/>
  </r>
  <r>
    <s v="6-44"/>
    <n v="-2431181"/>
    <s v="EGRESO"/>
    <s v="6-44-2431181EGRESO"/>
    <s v="6-44-2431181EGRESO1"/>
    <e v="#N/A"/>
    <s v="698-000006-44"/>
    <n v="698"/>
    <d v="2022-08-31T00:00:00"/>
    <n v="-2431181"/>
    <n v="7177"/>
    <s v=" PAGO A NOMIN BALLEN CHILLON CA"/>
    <s v="CB 1370-1371"/>
    <n v="0"/>
    <e v="#N/A"/>
    <n v="0"/>
    <e v="#N/A"/>
    <n v="2431181"/>
    <s v="OK"/>
    <s v="ok"/>
    <n v="1"/>
    <n v="36"/>
    <s v=" PAGO A NOMIN BA"/>
  </r>
  <r>
    <s v="6-44"/>
    <n v="-1328890"/>
    <s v="EGRESO"/>
    <s v="6-44-1328890EGRESO"/>
    <s v="6-44-1328890EGRESO7"/>
    <e v="#N/A"/>
    <s v="698-000006-44"/>
    <n v="698"/>
    <d v="2022-08-31T00:00:00"/>
    <n v="-1328890"/>
    <n v="7177"/>
    <s v=" PAGO A NOMIN EVANGELISTA BASIL"/>
    <s v="CB 1370-1371"/>
    <n v="0"/>
    <e v="#N/A"/>
    <n v="0"/>
    <e v="#N/A"/>
    <n v="1328890"/>
    <s v="OK"/>
    <s v="ok"/>
    <n v="1"/>
    <n v="36"/>
    <s v=" PAGO A NOMIN EV"/>
  </r>
  <r>
    <s v="6-44"/>
    <n v="-1920042"/>
    <s v="EGRESO"/>
    <s v="6-44-1920042EGRESO"/>
    <s v="6-44-1920042EGRESO1"/>
    <e v="#N/A"/>
    <s v="698-000006-44"/>
    <n v="698"/>
    <d v="2022-08-31T00:00:00"/>
    <n v="-1920042"/>
    <n v="7177"/>
    <s v=" PAGO A NOMIN GARCIA LAMPREA LU"/>
    <s v="CB 1370-1371"/>
    <n v="0"/>
    <e v="#N/A"/>
    <n v="0"/>
    <e v="#N/A"/>
    <n v="1920042"/>
    <s v="OK"/>
    <s v="ok"/>
    <n v="1"/>
    <n v="36"/>
    <s v=" PAGO A NOMIN GA"/>
  </r>
  <r>
    <s v="6-44"/>
    <n v="-1321717"/>
    <s v="EGRESO"/>
    <s v="6-44-1321717EGRESO"/>
    <s v="6-44-1321717EGRESO1"/>
    <e v="#N/A"/>
    <s v="698-000006-44"/>
    <n v="698"/>
    <d v="2022-08-31T00:00:00"/>
    <n v="-1321717"/>
    <n v="7177"/>
    <s v=" PAGO A NOMIN MONTA O CAMPAZ JU"/>
    <s v="CB 1370-1371"/>
    <n v="0"/>
    <e v="#N/A"/>
    <n v="0"/>
    <e v="#N/A"/>
    <n v="1321717"/>
    <s v="OK"/>
    <s v="ok"/>
    <n v="1"/>
    <n v="36"/>
    <s v=" PAGO A NOMIN MO"/>
  </r>
  <r>
    <s v="6-44"/>
    <n v="-1499618"/>
    <s v="EGRESO"/>
    <s v="6-44-1499618EGRESO"/>
    <s v="6-44-1499618EGRESO1"/>
    <e v="#N/A"/>
    <s v="698-000006-44"/>
    <n v="698"/>
    <d v="2022-08-31T00:00:00"/>
    <n v="-1499618"/>
    <n v="7177"/>
    <s v=" PAGO A NOMIN CHACON GUIZA JANN"/>
    <s v="CB 1370-1371"/>
    <n v="0"/>
    <e v="#N/A"/>
    <n v="0"/>
    <e v="#N/A"/>
    <n v="1499618"/>
    <s v="OK"/>
    <s v="ok"/>
    <n v="1"/>
    <n v="36"/>
    <s v=" PAGO A NOMIN CH"/>
  </r>
  <r>
    <s v="6-44"/>
    <n v="-1233055"/>
    <s v="EGRESO"/>
    <s v="6-44-1233055EGRESO"/>
    <s v="6-44-1233055EGRESO16"/>
    <e v="#N/A"/>
    <s v="698-000006-44"/>
    <n v="698"/>
    <d v="2022-08-31T00:00:00"/>
    <n v="-1233055"/>
    <n v="7177"/>
    <s v=" PAGO A NOMIN GUILOMBO ESQUIVEL"/>
    <s v="CB 1370-1371"/>
    <n v="0"/>
    <e v="#N/A"/>
    <n v="0"/>
    <e v="#N/A"/>
    <n v="1233055"/>
    <s v="OK"/>
    <s v="ok"/>
    <n v="1"/>
    <n v="36"/>
    <s v=" PAGO A NOMIN GU"/>
  </r>
  <r>
    <s v="6-44"/>
    <n v="-1602903"/>
    <s v="EGRESO"/>
    <s v="6-44-1602903EGRESO"/>
    <s v="6-44-1602903EGRESO3"/>
    <e v="#N/A"/>
    <s v="698-000006-44"/>
    <n v="698"/>
    <d v="2022-08-31T00:00:00"/>
    <n v="-1602903"/>
    <n v="7177"/>
    <s v=" PAGO A NOMIN CHAVEZ RODRIGUEZ"/>
    <s v="CB 1370-1371"/>
    <n v="0"/>
    <e v="#N/A"/>
    <n v="0"/>
    <e v="#N/A"/>
    <n v="1602903"/>
    <s v="OK"/>
    <s v="ok"/>
    <n v="1"/>
    <n v="36"/>
    <s v=" PAGO A NOMIN CH"/>
  </r>
  <r>
    <s v="6-44"/>
    <n v="-904941"/>
    <s v="EGRESO"/>
    <s v="6-44-904941EGRESO"/>
    <s v="6-44-904941EGRESO1"/>
    <e v="#N/A"/>
    <s v="698-000006-44"/>
    <n v="698"/>
    <d v="2022-08-31T00:00:00"/>
    <n v="-904941"/>
    <n v="7177"/>
    <s v=" PAGO A NOMIN AGUDELO LONDO O A"/>
    <s v="CB 1370-1371"/>
    <n v="0"/>
    <e v="#N/A"/>
    <n v="0"/>
    <e v="#N/A"/>
    <n v="904941"/>
    <s v="OK"/>
    <s v="ok"/>
    <n v="1"/>
    <n v="36"/>
    <s v=" PAGO A NOMIN AG"/>
  </r>
  <r>
    <s v="6-44"/>
    <n v="-1196106"/>
    <s v="EGRESO"/>
    <s v="6-44-1196106EGRESO"/>
    <s v="6-44-1196106EGRESO8"/>
    <e v="#N/A"/>
    <s v="698-000006-44"/>
    <n v="698"/>
    <d v="2022-08-31T00:00:00"/>
    <n v="-1196106"/>
    <n v="7177"/>
    <s v=" PAGO A NOMIN MINA CASTRO DAISS"/>
    <s v="CB 1370-1371"/>
    <n v="0"/>
    <e v="#N/A"/>
    <n v="0"/>
    <e v="#N/A"/>
    <n v="1196106"/>
    <s v="OK"/>
    <s v="ok"/>
    <n v="1"/>
    <n v="36"/>
    <s v=" PAGO A NOMIN MI"/>
  </r>
  <r>
    <s v="6-44"/>
    <n v="-1852132"/>
    <s v="EGRESO"/>
    <s v="6-44-1852132EGRESO"/>
    <s v="6-44-1852132EGRESO1"/>
    <e v="#N/A"/>
    <s v="698-000006-44"/>
    <n v="698"/>
    <d v="2022-08-31T00:00:00"/>
    <n v="-1852132"/>
    <n v="7177"/>
    <s v=" PAGO A NOMIN DIAZ MORENO OSCAR"/>
    <s v="CB 1370-1371"/>
    <n v="0"/>
    <e v="#N/A"/>
    <n v="0"/>
    <e v="#N/A"/>
    <n v="1852132"/>
    <s v="OK"/>
    <s v="ok"/>
    <n v="1"/>
    <n v="36"/>
    <s v=" PAGO A NOMIN DI"/>
  </r>
  <r>
    <s v="6-44"/>
    <n v="-1037172"/>
    <s v="EGRESO"/>
    <s v="6-44-1037172EGRESO"/>
    <s v="6-44-1037172EGRESO16"/>
    <e v="#N/A"/>
    <s v="698-000006-44"/>
    <n v="698"/>
    <d v="2022-08-31T00:00:00"/>
    <n v="-1037172"/>
    <n v="7177"/>
    <s v=" PAGO A NOMIN PEREZ VARGAS ANA"/>
    <s v="CB 1370-1371"/>
    <n v="0"/>
    <e v="#N/A"/>
    <n v="0"/>
    <e v="#N/A"/>
    <n v="1037172"/>
    <s v="OK"/>
    <s v="ok"/>
    <n v="1"/>
    <n v="36"/>
    <s v=" PAGO A NOMIN PE"/>
  </r>
  <r>
    <s v="6-44"/>
    <n v="-2639643"/>
    <s v="EGRESO"/>
    <s v="6-44-2639643EGRESO"/>
    <s v="6-44-2639643EGRESO1"/>
    <e v="#N/A"/>
    <s v="698-000006-44"/>
    <n v="698"/>
    <d v="2022-08-31T00:00:00"/>
    <n v="-2639643"/>
    <n v="7177"/>
    <s v=" PAGO A NOMIN BULDIN ACEVEDO DA"/>
    <s v="CB 1370-1371"/>
    <n v="0"/>
    <e v="#N/A"/>
    <n v="0"/>
    <e v="#N/A"/>
    <n v="2639643"/>
    <s v="OK"/>
    <s v="ok"/>
    <n v="1"/>
    <n v="36"/>
    <s v=" PAGO A NOMIN BU"/>
  </r>
  <r>
    <s v="6-44"/>
    <n v="-1006216"/>
    <s v="EGRESO"/>
    <s v="6-44-1006216EGRESO"/>
    <s v="6-44-1006216EGRESO3"/>
    <e v="#N/A"/>
    <s v="698-000006-44"/>
    <n v="698"/>
    <d v="2022-08-31T00:00:00"/>
    <n v="-1006216"/>
    <n v="7177"/>
    <s v=" PAGO A NOMIN HERRERA ARIZA KAT"/>
    <s v="CB 1370-1371"/>
    <n v="0"/>
    <e v="#N/A"/>
    <n v="0"/>
    <e v="#N/A"/>
    <n v="1006216"/>
    <s v="OK"/>
    <s v="ok"/>
    <n v="1"/>
    <n v="36"/>
    <s v=" PAGO A NOMIN HE"/>
  </r>
  <r>
    <s v="6-44"/>
    <n v="-1470694"/>
    <s v="EGRESO"/>
    <s v="6-44-1470694EGRESO"/>
    <s v="6-44-1470694EGRESO7"/>
    <e v="#N/A"/>
    <s v="698-000006-44"/>
    <n v="698"/>
    <d v="2022-08-31T00:00:00"/>
    <n v="-1470694"/>
    <n v="7177"/>
    <s v=" PAGO A NOMIN MOSQUERA QUI ONES"/>
    <s v="CB 1370-1371"/>
    <n v="0"/>
    <e v="#N/A"/>
    <n v="0"/>
    <e v="#N/A"/>
    <n v="1470694"/>
    <s v="OK"/>
    <s v="ok"/>
    <n v="1"/>
    <n v="36"/>
    <s v=" PAGO A NOMIN MO"/>
  </r>
  <r>
    <s v="6-44"/>
    <n v="-1152106"/>
    <s v="EGRESO"/>
    <s v="6-44-1152106EGRESO"/>
    <s v="6-44-1152106EGRESO1"/>
    <e v="#N/A"/>
    <s v="698-000006-44"/>
    <n v="698"/>
    <d v="2022-08-31T00:00:00"/>
    <n v="-1152106"/>
    <n v="7177"/>
    <s v=" PAGO A NOMIN AREVALO CRUZ JOSE"/>
    <s v="CB 1370-1371"/>
    <n v="0"/>
    <e v="#N/A"/>
    <n v="0"/>
    <e v="#N/A"/>
    <n v="1152106"/>
    <s v="OK"/>
    <s v="ok"/>
    <n v="1"/>
    <n v="36"/>
    <s v=" PAGO A NOMIN AR"/>
  </r>
  <r>
    <s v="6-44"/>
    <n v="-1218983"/>
    <s v="EGRESO"/>
    <s v="6-44-1218983EGRESO"/>
    <s v="6-44-1218983EGRESO1"/>
    <e v="#N/A"/>
    <s v="698-000006-44"/>
    <n v="698"/>
    <d v="2022-08-31T00:00:00"/>
    <n v="-1218983"/>
    <n v="7177"/>
    <s v=" PAGO A NOMIN AVENDA O AGUILAR"/>
    <s v="CB 1370-1371"/>
    <n v="0"/>
    <e v="#N/A"/>
    <n v="0"/>
    <e v="#N/A"/>
    <n v="1218983"/>
    <s v="OK"/>
    <s v="ok"/>
    <n v="1"/>
    <n v="36"/>
    <s v=" PAGO A NOMIN AV"/>
  </r>
  <r>
    <s v="6-44"/>
    <n v="-691448"/>
    <s v="EGRESO"/>
    <s v="6-44-691448EGRESO"/>
    <s v="6-44-691448EGRESO8"/>
    <e v="#N/A"/>
    <s v="698-000006-44"/>
    <n v="698"/>
    <d v="2022-08-31T00:00:00"/>
    <n v="-691448"/>
    <n v="7177"/>
    <s v=" PAGO A NOMIN ROLON OVIEDO MEIB"/>
    <s v="CB 1370-1371"/>
    <n v="0"/>
    <e v="#N/A"/>
    <n v="0"/>
    <e v="#N/A"/>
    <n v="691448"/>
    <s v="OK"/>
    <s v="ok"/>
    <n v="1"/>
    <n v="36"/>
    <s v=" PAGO A NOMIN RO"/>
  </r>
  <r>
    <s v="6-44"/>
    <n v="-3785186"/>
    <s v="EGRESO"/>
    <s v="6-44-3785186EGRESO"/>
    <s v="6-44-3785186EGRESO1"/>
    <e v="#N/A"/>
    <s v="698-000006-44"/>
    <n v="698"/>
    <d v="2022-08-31T00:00:00"/>
    <n v="-3785186"/>
    <n v="7177"/>
    <s v=" PAGO A NOMIN DURAN CASTELLANOS"/>
    <s v="CB 1370-1371"/>
    <n v="0"/>
    <e v="#N/A"/>
    <n v="0"/>
    <e v="#N/A"/>
    <n v="3785186"/>
    <s v="OK"/>
    <s v="ok"/>
    <n v="1"/>
    <n v="36"/>
    <s v=" PAGO A NOMIN DU"/>
  </r>
  <r>
    <s v="6-44"/>
    <n v="-1035106"/>
    <s v="EGRESO"/>
    <s v="6-44-1035106EGRESO"/>
    <s v="6-44-1035106EGRESO2"/>
    <e v="#N/A"/>
    <s v="698-000006-44"/>
    <n v="698"/>
    <d v="2022-08-31T00:00:00"/>
    <n v="-1035106"/>
    <n v="7177"/>
    <s v=" PAGO A NOMIN SAENZ SAENZ RUBY"/>
    <s v="CB 1370-1371"/>
    <n v="0"/>
    <e v="#N/A"/>
    <n v="0"/>
    <e v="#N/A"/>
    <n v="1035106"/>
    <s v="OK"/>
    <s v="ok"/>
    <n v="1"/>
    <n v="36"/>
    <s v=" PAGO A NOMIN SA"/>
  </r>
  <r>
    <s v="6-44"/>
    <n v="-2682601"/>
    <s v="EGRESO"/>
    <s v="6-44-2682601EGRESO"/>
    <s v="6-44-2682601EGRESO1"/>
    <e v="#N/A"/>
    <s v="698-000006-44"/>
    <n v="698"/>
    <d v="2022-08-31T00:00:00"/>
    <n v="-2682601"/>
    <n v="7177"/>
    <s v=" PAGO A NOMIN FLOREZ CARDENAS K"/>
    <s v="CB 1370-1371"/>
    <n v="0"/>
    <e v="#N/A"/>
    <n v="0"/>
    <e v="#N/A"/>
    <n v="2682601"/>
    <s v="OK"/>
    <s v="ok"/>
    <n v="1"/>
    <n v="36"/>
    <s v=" PAGO A NOMIN FL"/>
  </r>
  <r>
    <s v="6-44"/>
    <n v="-1198172"/>
    <s v="EGRESO"/>
    <s v="6-44-1198172EGRESO"/>
    <s v="6-44-1198172EGRESO71"/>
    <e v="#N/A"/>
    <s v="698-000006-44"/>
    <n v="698"/>
    <d v="2022-08-31T00:00:00"/>
    <n v="-1198172"/>
    <n v="7177"/>
    <s v=" PAGO A NOMIN CASTELLANOS FUENT"/>
    <s v="CB 1370-1371"/>
    <n v="0"/>
    <e v="#N/A"/>
    <n v="0"/>
    <e v="#N/A"/>
    <n v="1198172"/>
    <s v="OK"/>
    <s v="ok"/>
    <n v="1"/>
    <n v="36"/>
    <s v=" PAGO A NOMIN CA"/>
  </r>
  <r>
    <s v="6-44"/>
    <n v="-1109933"/>
    <s v="EGRESO"/>
    <s v="6-44-1109933EGRESO"/>
    <s v="6-44-1109933EGRESO11"/>
    <e v="#N/A"/>
    <s v="698-000006-44"/>
    <n v="698"/>
    <d v="2022-08-31T00:00:00"/>
    <n v="-1109933"/>
    <n v="7177"/>
    <s v=" PAGO A NOMIN LUNA PERILLA MARI"/>
    <s v="CB 1370-1371"/>
    <n v="0"/>
    <e v="#N/A"/>
    <n v="0"/>
    <e v="#N/A"/>
    <n v="1109933"/>
    <s v="OK"/>
    <s v="ok"/>
    <n v="1"/>
    <n v="36"/>
    <s v=" PAGO A NOMIN LU"/>
  </r>
  <r>
    <s v="6-44"/>
    <n v="-1273881"/>
    <s v="EGRESO"/>
    <s v="6-44-1273881EGRESO"/>
    <s v="6-44-1273881EGRESO23"/>
    <e v="#N/A"/>
    <s v="698-000006-44"/>
    <n v="698"/>
    <d v="2022-08-31T00:00:00"/>
    <n v="-1273881"/>
    <n v="7177"/>
    <s v=" PAGO A NOMIN CARDE O MADERA AL"/>
    <s v="CB 1370-1371"/>
    <n v="0"/>
    <e v="#N/A"/>
    <n v="0"/>
    <e v="#N/A"/>
    <n v="1273881"/>
    <s v="OK"/>
    <s v="ok"/>
    <n v="1"/>
    <n v="36"/>
    <s v=" PAGO A NOMIN CA"/>
  </r>
  <r>
    <s v="6-44"/>
    <n v="-1581889"/>
    <s v="EGRESO"/>
    <s v="6-44-1581889EGRESO"/>
    <s v="6-44-1581889EGRESO7"/>
    <e v="#N/A"/>
    <s v="698-000006-44"/>
    <n v="698"/>
    <d v="2022-08-31T00:00:00"/>
    <n v="-1581889"/>
    <n v="7177"/>
    <s v=" PAGO A NOMIN BRAVO PEREZ MANUE"/>
    <s v="CB 1370-1371"/>
    <n v="0"/>
    <e v="#N/A"/>
    <n v="0"/>
    <e v="#N/A"/>
    <n v="1581889"/>
    <s v="OK"/>
    <s v="ok"/>
    <n v="1"/>
    <n v="36"/>
    <s v=" PAGO A NOMIN BR"/>
  </r>
  <r>
    <s v="6-44"/>
    <n v="-1056266"/>
    <s v="EGRESO"/>
    <s v="6-44-1056266EGRESO"/>
    <s v="6-44-1056266EGRESO4"/>
    <e v="#N/A"/>
    <s v="698-000006-44"/>
    <n v="698"/>
    <d v="2022-08-31T00:00:00"/>
    <n v="-1056266"/>
    <n v="7177"/>
    <s v=" PAGO A NOMIN DACHIARDY MORA AN"/>
    <s v="CB 1370-1371"/>
    <n v="0"/>
    <e v="#N/A"/>
    <n v="0"/>
    <e v="#N/A"/>
    <n v="1056266"/>
    <s v="OK"/>
    <s v="ok"/>
    <n v="1"/>
    <n v="36"/>
    <s v=" PAGO A NOMIN DA"/>
  </r>
  <r>
    <s v="6-44"/>
    <n v="-3760531"/>
    <s v="EGRESO"/>
    <s v="6-44-3760531EGRESO"/>
    <s v="6-44-3760531EGRESO1"/>
    <e v="#N/A"/>
    <s v="698-000006-44"/>
    <n v="698"/>
    <d v="2022-08-31T00:00:00"/>
    <n v="-3760531"/>
    <n v="7177"/>
    <s v=" PAGO A NOMIN BELTRAN MARTINEZ"/>
    <s v="CB 1370-1371"/>
    <n v="0"/>
    <e v="#N/A"/>
    <n v="0"/>
    <e v="#N/A"/>
    <n v="3760531"/>
    <s v="OK"/>
    <s v="ok"/>
    <n v="1"/>
    <n v="36"/>
    <s v=" PAGO A NOMIN BE"/>
  </r>
  <r>
    <s v="6-44"/>
    <n v="-1025021"/>
    <s v="EGRESO"/>
    <s v="6-44-1025021EGRESO"/>
    <s v="6-44-1025021EGRESO1"/>
    <e v="#N/A"/>
    <s v="698-000006-44"/>
    <n v="698"/>
    <d v="2022-08-31T00:00:00"/>
    <n v="-1025021"/>
    <n v="7177"/>
    <s v=" PAGO A NOMIN ALBARRACIN GARCIA"/>
    <s v="CB 1370-1371"/>
    <n v="0"/>
    <e v="#N/A"/>
    <n v="0"/>
    <e v="#N/A"/>
    <n v="1025021"/>
    <s v="OK"/>
    <s v="ok"/>
    <n v="1"/>
    <n v="36"/>
    <s v=" PAGO A NOMIN AL"/>
  </r>
  <r>
    <s v="6-44"/>
    <n v="-2144867"/>
    <s v="EGRESO"/>
    <s v="6-44-2144867EGRESO"/>
    <s v="6-44-2144867EGRESO2"/>
    <e v="#N/A"/>
    <s v="698-000006-44"/>
    <n v="698"/>
    <d v="2022-08-31T00:00:00"/>
    <n v="-2144867"/>
    <n v="7177"/>
    <s v=" PAGO A NOMIN SEGURA LIZARAZO A"/>
    <s v="CB 1370-1371"/>
    <n v="0"/>
    <e v="#N/A"/>
    <n v="0"/>
    <e v="#N/A"/>
    <n v="2144867"/>
    <s v="OK"/>
    <s v="ok"/>
    <n v="1"/>
    <n v="36"/>
    <s v=" PAGO A NOMIN SE"/>
  </r>
  <r>
    <s v="6-44"/>
    <n v="-1387532"/>
    <s v="EGRESO"/>
    <s v="6-44-1387532EGRESO"/>
    <s v="6-44-1387532EGRESO1"/>
    <e v="#N/A"/>
    <s v="698-000006-44"/>
    <n v="698"/>
    <d v="2022-08-31T00:00:00"/>
    <n v="-1387532"/>
    <n v="7177"/>
    <s v=" PAGO A NOMIN DIANA CAMPOS CARL"/>
    <s v="CB 1370-1371"/>
    <n v="0"/>
    <e v="#N/A"/>
    <n v="0"/>
    <e v="#N/A"/>
    <n v="1387532"/>
    <s v="OK"/>
    <s v="ok"/>
    <n v="1"/>
    <n v="36"/>
    <s v=" PAGO A NOMIN DI"/>
  </r>
  <r>
    <s v="6-44"/>
    <n v="-1198172"/>
    <s v="EGRESO"/>
    <s v="6-44-1198172EGRESO"/>
    <s v="6-44-1198172EGRESO72"/>
    <e v="#N/A"/>
    <s v="698-000006-44"/>
    <n v="698"/>
    <d v="2022-08-31T00:00:00"/>
    <n v="-1198172"/>
    <n v="7177"/>
    <s v=" PAGO A NOMIN RAMIREZ  ANYELA L"/>
    <s v="CB 1370-1371"/>
    <n v="0"/>
    <e v="#N/A"/>
    <n v="0"/>
    <e v="#N/A"/>
    <n v="1198172"/>
    <s v="OK"/>
    <s v="ok"/>
    <n v="1"/>
    <n v="36"/>
    <s v=" PAGO A NOMIN RA"/>
  </r>
  <r>
    <s v="6-44"/>
    <n v="-2027852"/>
    <s v="EGRESO"/>
    <s v="6-44-2027852EGRESO"/>
    <s v="6-44-2027852EGRESO7"/>
    <e v="#N/A"/>
    <s v="698-000006-44"/>
    <n v="698"/>
    <d v="2022-08-31T00:00:00"/>
    <n v="-2027852"/>
    <n v="7177"/>
    <s v=" PAGO A NOMIN SUAREZ MORENO LIZ"/>
    <s v="CB 1370-1371"/>
    <n v="0"/>
    <e v="#N/A"/>
    <n v="0"/>
    <e v="#N/A"/>
    <n v="2027852"/>
    <s v="OK"/>
    <s v="ok"/>
    <n v="1"/>
    <n v="36"/>
    <s v=" PAGO A NOMIN SU"/>
  </r>
  <r>
    <s v="6-44"/>
    <n v="-1000000"/>
    <s v="EGRESO"/>
    <s v="6-44-1000000EGRESO"/>
    <s v="6-44-1000000EGRESO2"/>
    <e v="#N/A"/>
    <s v="698-000006-44"/>
    <n v="698"/>
    <d v="2022-08-31T00:00:00"/>
    <n v="-1000000"/>
    <n v="7177"/>
    <s v=" PAGO A NOMIN AGUDELO MARTINEZ"/>
    <s v="CB 1370-1371"/>
    <n v="0"/>
    <e v="#N/A"/>
    <n v="0"/>
    <e v="#N/A"/>
    <n v="1000000"/>
    <s v="OK"/>
    <s v="ok"/>
    <n v="1"/>
    <n v="36"/>
    <s v=" PAGO A NOMIN AG"/>
  </r>
  <r>
    <s v="6-44"/>
    <n v="-1328890"/>
    <s v="EGRESO"/>
    <s v="6-44-1328890EGRESO"/>
    <s v="6-44-1328890EGRESO8"/>
    <e v="#N/A"/>
    <s v="698-000006-44"/>
    <n v="698"/>
    <d v="2022-08-31T00:00:00"/>
    <n v="-1328890"/>
    <n v="7177"/>
    <s v=" PAGO A NOMIN AMARANTO ESPITIA"/>
    <s v="CB 1370-1371"/>
    <n v="0"/>
    <e v="#N/A"/>
    <n v="0"/>
    <e v="#N/A"/>
    <n v="1328890"/>
    <s v="OK"/>
    <s v="ok"/>
    <n v="1"/>
    <n v="36"/>
    <s v=" PAGO A NOMIN AM"/>
  </r>
  <r>
    <s v="6-44"/>
    <n v="-1418189"/>
    <s v="EGRESO"/>
    <s v="6-44-1418189EGRESO"/>
    <s v="6-44-1418189EGRESO1"/>
    <e v="#N/A"/>
    <s v="698-000006-44"/>
    <n v="698"/>
    <d v="2022-08-31T00:00:00"/>
    <n v="-1418189"/>
    <n v="7177"/>
    <s v=" PAGO A NOMIN POLO CARRILLO DEI"/>
    <s v="CB 1370-1371"/>
    <n v="0"/>
    <e v="#N/A"/>
    <n v="0"/>
    <e v="#N/A"/>
    <n v="1418189"/>
    <s v="OK"/>
    <s v="ok"/>
    <n v="1"/>
    <n v="36"/>
    <s v=" PAGO A NOMIN PO"/>
  </r>
  <r>
    <s v="6-44"/>
    <n v="-6944000"/>
    <s v="EGRESO"/>
    <s v="6-44-6944000EGRESO"/>
    <s v="6-44-6944000EGRESO1"/>
    <e v="#N/A"/>
    <s v="698-000006-44"/>
    <n v="698"/>
    <d v="2022-08-31T00:00:00"/>
    <n v="-6944000"/>
    <n v="7177"/>
    <s v=" PAGO A NOMIN ACOSTA HILLERA JE"/>
    <s v="CB 1370-1371"/>
    <n v="0"/>
    <e v="#N/A"/>
    <n v="0"/>
    <e v="#N/A"/>
    <n v="6944000"/>
    <s v="OK"/>
    <s v="ok"/>
    <n v="1"/>
    <n v="36"/>
    <s v=" PAGO A NOMIN AC"/>
  </r>
  <r>
    <s v="6-44"/>
    <n v="-1040870"/>
    <s v="EGRESO"/>
    <s v="6-44-1040870EGRESO"/>
    <s v="6-44-1040870EGRESO1"/>
    <e v="#N/A"/>
    <s v="698-000006-44"/>
    <n v="698"/>
    <d v="2022-08-31T00:00:00"/>
    <n v="-1040870"/>
    <n v="7177"/>
    <s v=" PAGO A NOMIN PAVA BARRIOS HARR"/>
    <s v="CB 1370-1371"/>
    <n v="0"/>
    <e v="#N/A"/>
    <n v="0"/>
    <e v="#N/A"/>
    <n v="1040870"/>
    <s v="OK"/>
    <s v="ok"/>
    <n v="1"/>
    <n v="36"/>
    <s v=" PAGO A NOMIN PA"/>
  </r>
  <r>
    <s v="6-44"/>
    <n v="-1218873"/>
    <s v="EGRESO"/>
    <s v="6-44-1218873EGRESO"/>
    <s v="6-44-1218873EGRESO8"/>
    <e v="#N/A"/>
    <s v="698-000006-44"/>
    <n v="698"/>
    <d v="2022-08-31T00:00:00"/>
    <n v="-1218873"/>
    <n v="7177"/>
    <s v=" PAGO A NOMIN SARMIENTO HORTUA"/>
    <s v="CB 1370-1371"/>
    <n v="0"/>
    <e v="#N/A"/>
    <n v="0"/>
    <e v="#N/A"/>
    <n v="1218873"/>
    <s v="OK"/>
    <s v="ok"/>
    <n v="1"/>
    <n v="36"/>
    <s v=" PAGO A NOMIN SA"/>
  </r>
  <r>
    <s v="6-44"/>
    <n v="-1237993"/>
    <s v="EGRESO"/>
    <s v="6-44-1237993EGRESO"/>
    <s v="6-44-1237993EGRESO1"/>
    <e v="#N/A"/>
    <s v="698-000006-44"/>
    <n v="698"/>
    <d v="2022-08-31T00:00:00"/>
    <n v="-1237993"/>
    <n v="7177"/>
    <s v=" PAGO A NOMIN PINZON  WILBER"/>
    <s v="CB 1370-1371"/>
    <n v="0"/>
    <e v="#N/A"/>
    <n v="0"/>
    <e v="#N/A"/>
    <n v="1237993"/>
    <s v="OK"/>
    <s v="ok"/>
    <n v="1"/>
    <n v="36"/>
    <s v=" PAGO A NOMIN PI"/>
  </r>
  <r>
    <s v="6-44"/>
    <n v="-1222756"/>
    <s v="EGRESO"/>
    <s v="6-44-1222756EGRESO"/>
    <s v="6-44-1222756EGRESO1"/>
    <e v="#N/A"/>
    <s v="698-000006-44"/>
    <n v="698"/>
    <d v="2022-08-31T00:00:00"/>
    <n v="-1222756"/>
    <n v="7177"/>
    <s v=" PAGO A NOMIN CAICEDO LIENDO JO"/>
    <s v="CB 1370-1371"/>
    <n v="0"/>
    <e v="#N/A"/>
    <n v="0"/>
    <e v="#N/A"/>
    <n v="1222756"/>
    <s v="OK"/>
    <s v="ok"/>
    <n v="1"/>
    <n v="36"/>
    <s v=" PAGO A NOMIN CA"/>
  </r>
  <r>
    <s v="6-44"/>
    <n v="-1056006"/>
    <s v="EGRESO"/>
    <s v="6-44-1056006EGRESO"/>
    <s v="6-44-1056006EGRESO1"/>
    <e v="#N/A"/>
    <s v="698-000006-44"/>
    <n v="698"/>
    <d v="2022-08-31T00:00:00"/>
    <n v="-1056006"/>
    <n v="7177"/>
    <s v=" PAGO A NOMIN RODRIGUEZ RODRIGU"/>
    <s v="CB 1370-1371"/>
    <n v="0"/>
    <e v="#N/A"/>
    <n v="0"/>
    <e v="#N/A"/>
    <n v="1056006"/>
    <s v="OK"/>
    <s v="ok"/>
    <n v="1"/>
    <n v="36"/>
    <s v=" PAGO A NOMIN RO"/>
  </r>
  <r>
    <s v="6-44"/>
    <n v="-1198172"/>
    <s v="EGRESO"/>
    <s v="6-44-1198172EGRESO"/>
    <s v="6-44-1198172EGRESO73"/>
    <e v="#N/A"/>
    <s v="698-000006-44"/>
    <n v="698"/>
    <d v="2022-08-31T00:00:00"/>
    <n v="-1198172"/>
    <n v="7177"/>
    <s v=" PAGO A NOMIN ROA PARRA MICHAEL"/>
    <s v="CB 1370-1371"/>
    <n v="0"/>
    <e v="#N/A"/>
    <n v="0"/>
    <e v="#N/A"/>
    <n v="1198172"/>
    <s v="OK"/>
    <s v="ok"/>
    <n v="1"/>
    <n v="36"/>
    <s v=" PAGO A NOMIN RO"/>
  </r>
  <r>
    <s v="6-44"/>
    <n v="-2509381"/>
    <s v="EGRESO"/>
    <s v="6-44-2509381EGRESO"/>
    <s v="6-44-2509381EGRESO4"/>
    <e v="#N/A"/>
    <s v="698-000006-44"/>
    <n v="698"/>
    <d v="2022-08-31T00:00:00"/>
    <n v="-2509381"/>
    <n v="7177"/>
    <s v=" PAGO A NOMIN AREVALO DIAZ JOSE"/>
    <s v="CB 1370-1371"/>
    <n v="0"/>
    <e v="#N/A"/>
    <n v="0"/>
    <e v="#N/A"/>
    <n v="2509381"/>
    <s v="OK"/>
    <s v="ok"/>
    <n v="1"/>
    <n v="36"/>
    <s v=" PAGO A NOMIN AR"/>
  </r>
  <r>
    <s v="6-44"/>
    <n v="-1400773"/>
    <s v="EGRESO"/>
    <s v="6-44-1400773EGRESO"/>
    <s v="6-44-1400773EGRESO1"/>
    <e v="#N/A"/>
    <s v="698-000006-44"/>
    <n v="698"/>
    <d v="2022-08-31T00:00:00"/>
    <n v="-1400773"/>
    <n v="7177"/>
    <s v=" PAGO A NOMIN DUE AS URBINA ANG"/>
    <s v="CB 1370-1371"/>
    <n v="0"/>
    <e v="#N/A"/>
    <n v="0"/>
    <e v="#N/A"/>
    <n v="1400773"/>
    <s v="OK"/>
    <s v="ok"/>
    <n v="1"/>
    <n v="36"/>
    <s v=" PAGO A NOMIN DU"/>
  </r>
  <r>
    <s v="6-44"/>
    <n v="-1538677"/>
    <s v="EGRESO"/>
    <s v="6-44-1538677EGRESO"/>
    <s v="6-44-1538677EGRESO1"/>
    <e v="#N/A"/>
    <s v="698-000006-44"/>
    <n v="698"/>
    <d v="2022-08-31T00:00:00"/>
    <n v="-1538677"/>
    <n v="7177"/>
    <s v=" PAGO A NOMIN CAPIZ CHACON HECT"/>
    <s v="CB 1370-1371"/>
    <n v="0"/>
    <e v="#N/A"/>
    <n v="0"/>
    <e v="#N/A"/>
    <n v="1538677"/>
    <s v="OK"/>
    <s v="ok"/>
    <n v="1"/>
    <n v="36"/>
    <s v=" PAGO A NOMIN CA"/>
  </r>
  <r>
    <s v="6-44"/>
    <n v="-1882104"/>
    <s v="EGRESO"/>
    <s v="6-44-1882104EGRESO"/>
    <s v="6-44-1882104EGRESO1"/>
    <e v="#N/A"/>
    <s v="698-000006-44"/>
    <n v="698"/>
    <d v="2022-08-31T00:00:00"/>
    <n v="-1882104"/>
    <n v="7177"/>
    <s v=" PAGO A NOMIN GARCIA CASCAVITA"/>
    <s v="CB 1370-1371"/>
    <n v="0"/>
    <e v="#N/A"/>
    <n v="0"/>
    <e v="#N/A"/>
    <n v="1882104"/>
    <s v="OK"/>
    <s v="ok"/>
    <n v="1"/>
    <n v="36"/>
    <s v=" PAGO A NOMIN GA"/>
  </r>
  <r>
    <s v="6-44"/>
    <n v="-1996488"/>
    <s v="EGRESO"/>
    <s v="6-44-1996488EGRESO"/>
    <s v="6-44-1996488EGRESO1"/>
    <e v="#N/A"/>
    <s v="698-000006-44"/>
    <n v="698"/>
    <d v="2022-08-31T00:00:00"/>
    <n v="-1996488"/>
    <n v="7177"/>
    <s v=" PAGO A NOMIN PARRA VANEGAS JAV"/>
    <s v="CB 1370-1371"/>
    <n v="0"/>
    <e v="#N/A"/>
    <n v="0"/>
    <e v="#N/A"/>
    <n v="1996488"/>
    <s v="OK"/>
    <s v="ok"/>
    <n v="1"/>
    <n v="36"/>
    <s v=" PAGO A NOMIN PA"/>
  </r>
  <r>
    <s v="6-44"/>
    <n v="-5368000"/>
    <s v="EGRESO"/>
    <s v="6-44-5368000EGRESO"/>
    <s v="6-44-5368000EGRESO1"/>
    <e v="#N/A"/>
    <s v="698-000006-44"/>
    <n v="698"/>
    <d v="2022-08-31T00:00:00"/>
    <n v="-5368000"/>
    <n v="7177"/>
    <s v=" PAGO A NOMIN ORTIZ LONDO O ANG"/>
    <s v="CB 1370-1371"/>
    <n v="0"/>
    <e v="#N/A"/>
    <n v="0"/>
    <e v="#N/A"/>
    <n v="5368000"/>
    <s v="OK"/>
    <s v="ok"/>
    <n v="1"/>
    <n v="36"/>
    <s v=" PAGO A NOMIN OR"/>
  </r>
  <r>
    <s v="6-44"/>
    <n v="-1988107"/>
    <s v="EGRESO"/>
    <s v="6-44-1988107EGRESO"/>
    <s v="6-44-1988107EGRESO1"/>
    <e v="#N/A"/>
    <s v="698-000006-44"/>
    <n v="698"/>
    <d v="2022-08-31T00:00:00"/>
    <n v="-1988107"/>
    <n v="7177"/>
    <s v=" PAGO A NOMIN ROJAS CASTA EDA C"/>
    <s v="CB 1370-1371"/>
    <n v="0"/>
    <e v="#N/A"/>
    <n v="0"/>
    <e v="#N/A"/>
    <n v="1988107"/>
    <s v="OK"/>
    <s v="ok"/>
    <n v="1"/>
    <n v="36"/>
    <s v=" PAGO A NOMIN RO"/>
  </r>
  <r>
    <s v="6-44"/>
    <n v="-3731000"/>
    <s v="EGRESO"/>
    <s v="6-44-3731000EGRESO"/>
    <s v="6-44-3731000EGRESO1"/>
    <e v="#N/A"/>
    <s v="698-000006-44"/>
    <n v="698"/>
    <d v="2022-08-31T00:00:00"/>
    <n v="-3731000"/>
    <n v="7177"/>
    <s v=" PAGO A NOMIN VARGAS RODRIGUEZ"/>
    <s v="CB 1370-1371"/>
    <n v="0"/>
    <e v="#N/A"/>
    <n v="0"/>
    <e v="#N/A"/>
    <n v="3731000"/>
    <s v="OK"/>
    <s v="ok"/>
    <n v="1"/>
    <n v="36"/>
    <s v=" PAGO A NOMIN VA"/>
  </r>
  <r>
    <s v="6-44"/>
    <n v="-1144504"/>
    <s v="EGRESO"/>
    <s v="6-44-1144504EGRESO"/>
    <s v="6-44-1144504EGRESO60"/>
    <e v="#N/A"/>
    <s v="698-000006-44"/>
    <n v="698"/>
    <d v="2022-08-31T00:00:00"/>
    <n v="-1144504"/>
    <n v="7177"/>
    <s v=" PAGO A NOMIN RODRIGUEZ QUINCHA"/>
    <s v="CB 1370-1371"/>
    <n v="0"/>
    <e v="#N/A"/>
    <n v="0"/>
    <e v="#N/A"/>
    <n v="1144504"/>
    <s v="OK"/>
    <s v="ok"/>
    <n v="1"/>
    <n v="36"/>
    <s v=" PAGO A NOMIN RO"/>
  </r>
  <r>
    <s v="6-44"/>
    <n v="-1052361"/>
    <s v="EGRESO"/>
    <s v="6-44-1052361EGRESO"/>
    <s v="6-44-1052361EGRESO2"/>
    <e v="#N/A"/>
    <s v="698-000006-44"/>
    <n v="698"/>
    <d v="2022-08-31T00:00:00"/>
    <n v="-1052361"/>
    <n v="7177"/>
    <s v=" PAGO A NOMIN MALAGON CORTES HE"/>
    <s v="CB 1370-1371"/>
    <n v="0"/>
    <e v="#N/A"/>
    <n v="0"/>
    <e v="#N/A"/>
    <n v="1052361"/>
    <s v="OK"/>
    <s v="ok"/>
    <n v="1"/>
    <n v="36"/>
    <s v=" PAGO A NOMIN MA"/>
  </r>
  <r>
    <s v="6-44"/>
    <n v="-1137757"/>
    <s v="EGRESO"/>
    <s v="6-44-1137757EGRESO"/>
    <s v="6-44-1137757EGRESO2"/>
    <e v="#N/A"/>
    <s v="698-000006-44"/>
    <n v="698"/>
    <d v="2022-08-31T00:00:00"/>
    <n v="-1137757"/>
    <n v="7177"/>
    <s v=" PAGO A NOMIN SEGURA RODRIGUEZ"/>
    <s v="CB 1370-1371"/>
    <n v="0"/>
    <e v="#N/A"/>
    <n v="0"/>
    <e v="#N/A"/>
    <n v="1137757"/>
    <s v="OK"/>
    <s v="ok"/>
    <n v="1"/>
    <n v="36"/>
    <s v=" PAGO A NOMIN SE"/>
  </r>
  <r>
    <s v="6-44"/>
    <n v="-1054200"/>
    <s v="EGRESO"/>
    <s v="6-44-1054200EGRESO"/>
    <s v="6-44-1054200EGRESO1"/>
    <e v="#N/A"/>
    <s v="698-000006-44"/>
    <n v="698"/>
    <d v="2022-08-31T00:00:00"/>
    <n v="-1054200"/>
    <n v="7177"/>
    <s v=" PAGO A NOMIN MORENO  SANDY IVO"/>
    <s v="CB 1370-1371"/>
    <n v="0"/>
    <e v="#N/A"/>
    <n v="0"/>
    <e v="#N/A"/>
    <n v="1054200"/>
    <s v="OK"/>
    <s v="ok"/>
    <n v="1"/>
    <n v="36"/>
    <s v=" PAGO A NOMIN MO"/>
  </r>
  <r>
    <s v="6-44"/>
    <n v="-1108280"/>
    <s v="EGRESO"/>
    <s v="6-44-1108280EGRESO"/>
    <s v="6-44-1108280EGRESO5"/>
    <e v="#N/A"/>
    <s v="698-000006-44"/>
    <n v="698"/>
    <d v="2022-08-31T00:00:00"/>
    <n v="-1108280"/>
    <n v="7177"/>
    <s v=" PAGO A NOMIN RUBIO OLAYA NURI"/>
    <s v="CB 1370-1371"/>
    <n v="0"/>
    <e v="#N/A"/>
    <n v="0"/>
    <e v="#N/A"/>
    <n v="1108280"/>
    <s v="OK"/>
    <s v="ok"/>
    <n v="1"/>
    <n v="36"/>
    <s v=" PAGO A NOMIN RU"/>
  </r>
  <r>
    <s v="6-44"/>
    <n v="-1109933"/>
    <s v="EGRESO"/>
    <s v="6-44-1109933EGRESO"/>
    <s v="6-44-1109933EGRESO12"/>
    <e v="#N/A"/>
    <s v="698-000006-44"/>
    <n v="698"/>
    <d v="2022-08-31T00:00:00"/>
    <n v="-1109933"/>
    <n v="7177"/>
    <s v=" PAGO A NOMIN VASQUEZ SANCHEZ A"/>
    <s v="CB 1370-1371"/>
    <n v="0"/>
    <e v="#N/A"/>
    <n v="0"/>
    <e v="#N/A"/>
    <n v="1109933"/>
    <s v="OK"/>
    <s v="ok"/>
    <n v="1"/>
    <n v="36"/>
    <s v=" PAGO A NOMIN VA"/>
  </r>
  <r>
    <s v="6-44"/>
    <n v="-1322759"/>
    <s v="EGRESO"/>
    <s v="6-44-1322759EGRESO"/>
    <s v="6-44-1322759EGRESO1"/>
    <e v="#N/A"/>
    <s v="698-000006-44"/>
    <n v="698"/>
    <d v="2022-08-31T00:00:00"/>
    <n v="-1322759"/>
    <n v="7177"/>
    <s v=" PAGO A NOMIN SANCHEZ LEON YEZI"/>
    <s v="CB 1370-1371"/>
    <n v="0"/>
    <e v="#N/A"/>
    <n v="0"/>
    <e v="#N/A"/>
    <n v="1322759"/>
    <s v="OK"/>
    <s v="ok"/>
    <n v="1"/>
    <n v="36"/>
    <s v=" PAGO A NOMIN SA"/>
  </r>
  <r>
    <s v="6-44"/>
    <n v="-3065408"/>
    <s v="EGRESO"/>
    <s v="6-44-3065408EGRESO"/>
    <s v="6-44-3065408EGRESO1"/>
    <e v="#N/A"/>
    <s v="698-000006-44"/>
    <n v="698"/>
    <d v="2022-08-31T00:00:00"/>
    <n v="-3065408"/>
    <n v="7177"/>
    <s v=" PAGO A NOMIN MU OZ MONROY LUIS"/>
    <s v="CB 1370-1371"/>
    <n v="0"/>
    <e v="#N/A"/>
    <n v="0"/>
    <e v="#N/A"/>
    <n v="3065408"/>
    <s v="OK"/>
    <s v="ok"/>
    <n v="1"/>
    <n v="36"/>
    <s v=" PAGO A NOMIN MU"/>
  </r>
  <r>
    <s v="6-44"/>
    <n v="-1062805"/>
    <s v="EGRESO"/>
    <s v="6-44-1062805EGRESO"/>
    <s v="6-44-1062805EGRESO1"/>
    <e v="#N/A"/>
    <s v="698-000006-44"/>
    <n v="698"/>
    <d v="2022-08-31T00:00:00"/>
    <n v="-1062805"/>
    <n v="7177"/>
    <s v=" PAGO A NOMIN ORTEGA CASTILLO S"/>
    <s v="CB 1370-1371"/>
    <n v="0"/>
    <e v="#N/A"/>
    <n v="0"/>
    <e v="#N/A"/>
    <n v="1062805"/>
    <s v="OK"/>
    <s v="ok"/>
    <n v="1"/>
    <n v="36"/>
    <s v=" PAGO A NOMIN OR"/>
  </r>
  <r>
    <s v="6-44"/>
    <n v="-1233055"/>
    <s v="EGRESO"/>
    <s v="6-44-1233055EGRESO"/>
    <s v="6-44-1233055EGRESO17"/>
    <e v="#N/A"/>
    <s v="698-000006-44"/>
    <n v="698"/>
    <d v="2022-08-31T00:00:00"/>
    <n v="-1233055"/>
    <n v="7177"/>
    <s v=" PAGO A NOMIN BENITEZ BUSTAMANT"/>
    <s v="CB 1370-1371"/>
    <n v="0"/>
    <e v="#N/A"/>
    <n v="0"/>
    <e v="#N/A"/>
    <n v="1233055"/>
    <s v="OK"/>
    <s v="ok"/>
    <n v="1"/>
    <n v="36"/>
    <s v=" PAGO A NOMIN BE"/>
  </r>
  <r>
    <s v="6-44"/>
    <n v="-1898115"/>
    <s v="EGRESO"/>
    <s v="6-44-1898115EGRESO"/>
    <s v="6-44-1898115EGRESO12"/>
    <e v="#N/A"/>
    <s v="698-000006-44"/>
    <n v="698"/>
    <d v="2022-08-31T00:00:00"/>
    <n v="-1898115"/>
    <n v="7177"/>
    <s v=" PAGO A NOMIN PASITO GALLO JUAN"/>
    <s v="CB 1370-1371"/>
    <n v="0"/>
    <e v="#N/A"/>
    <n v="0"/>
    <e v="#N/A"/>
    <n v="1898115"/>
    <s v="OK"/>
    <s v="ok"/>
    <n v="1"/>
    <n v="36"/>
    <s v=" PAGO A NOMIN PA"/>
  </r>
  <r>
    <s v="6-44"/>
    <n v="-1140601"/>
    <s v="EGRESO"/>
    <s v="6-44-1140601EGRESO"/>
    <s v="6-44-1140601EGRESO2"/>
    <e v="#N/A"/>
    <s v="698-000006-44"/>
    <n v="698"/>
    <d v="2022-08-31T00:00:00"/>
    <n v="-1140601"/>
    <n v="7177"/>
    <s v=" PAGO A NOMIN BARRERA RODRIGUEZ"/>
    <s v="CB 1370-1371"/>
    <n v="0"/>
    <e v="#N/A"/>
    <n v="0"/>
    <e v="#N/A"/>
    <n v="1140601"/>
    <s v="OK"/>
    <s v="ok"/>
    <n v="1"/>
    <n v="36"/>
    <s v=" PAGO A NOMIN BA"/>
  </r>
  <r>
    <s v="6-44"/>
    <n v="-2086560"/>
    <s v="EGRESO"/>
    <s v="6-44-2086560EGRESO"/>
    <s v="6-44-2086560EGRESO18"/>
    <e v="#N/A"/>
    <s v="698-000006-44"/>
    <n v="698"/>
    <d v="2022-08-31T00:00:00"/>
    <n v="-2086560"/>
    <n v="7177"/>
    <s v=" PAGO A NOMIN MARTINEZ GUERRERO"/>
    <s v="CB 1370-1371"/>
    <n v="0"/>
    <e v="#N/A"/>
    <n v="0"/>
    <e v="#N/A"/>
    <n v="2086560"/>
    <s v="OK"/>
    <s v="ok"/>
    <n v="1"/>
    <n v="36"/>
    <s v=" PAGO A NOMIN MA"/>
  </r>
  <r>
    <s v="6-44"/>
    <n v="-1044804"/>
    <s v="EGRESO"/>
    <s v="6-44-1044804EGRESO"/>
    <s v="6-44-1044804EGRESO1"/>
    <e v="#N/A"/>
    <s v="698-000006-44"/>
    <n v="698"/>
    <d v="2022-08-31T00:00:00"/>
    <n v="-1044804"/>
    <n v="7177"/>
    <s v=" PAGO A NOMIN VARGAS CASALLAS J"/>
    <s v="CB 1370-1371"/>
    <n v="0"/>
    <e v="#N/A"/>
    <n v="0"/>
    <e v="#N/A"/>
    <n v="1044804"/>
    <s v="OK"/>
    <s v="ok"/>
    <n v="1"/>
    <n v="36"/>
    <s v=" PAGO A NOMIN VA"/>
  </r>
  <r>
    <s v="6-44"/>
    <n v="-2629328"/>
    <s v="EGRESO"/>
    <s v="6-44-2629328EGRESO"/>
    <s v="6-44-2629328EGRESO1"/>
    <e v="#N/A"/>
    <s v="698-000006-44"/>
    <n v="698"/>
    <d v="2022-08-31T00:00:00"/>
    <n v="-2629328"/>
    <n v="7177"/>
    <s v=" PAGO A NOMIN SIABATO LADINO JO"/>
    <s v="CB 1370-1371"/>
    <n v="0"/>
    <e v="#N/A"/>
    <n v="0"/>
    <e v="#N/A"/>
    <n v="2629328"/>
    <s v="OK"/>
    <s v="ok"/>
    <n v="1"/>
    <n v="36"/>
    <s v=" PAGO A NOMIN SI"/>
  </r>
  <r>
    <s v="6-44"/>
    <n v="-1448297"/>
    <s v="EGRESO"/>
    <s v="6-44-1448297EGRESO"/>
    <s v="6-44-1448297EGRESO8"/>
    <e v="#N/A"/>
    <s v="698-000006-44"/>
    <n v="698"/>
    <d v="2022-08-31T00:00:00"/>
    <n v="-1448297"/>
    <n v="7177"/>
    <s v=" PAGO A NOMIN QUINTERO ASPRILLA"/>
    <s v="CB 1370-1371"/>
    <n v="0"/>
    <e v="#N/A"/>
    <n v="0"/>
    <e v="#N/A"/>
    <n v="1448297"/>
    <s v="OK"/>
    <s v="ok"/>
    <n v="1"/>
    <n v="36"/>
    <s v=" PAGO A NOMIN QU"/>
  </r>
  <r>
    <s v="6-44"/>
    <n v="-933455"/>
    <s v="EGRESO"/>
    <s v="6-44-933455EGRESO"/>
    <s v="6-44-933455EGRESO21"/>
    <e v="#N/A"/>
    <s v="698-000006-44"/>
    <n v="698"/>
    <d v="2022-08-31T00:00:00"/>
    <n v="-933455"/>
    <n v="7177"/>
    <s v=" PAGO A NOMIN BELTRAN BARRIGA L"/>
    <s v="CB 1370-1371"/>
    <n v="0"/>
    <e v="#N/A"/>
    <n v="0"/>
    <e v="#N/A"/>
    <n v="933455"/>
    <s v="OK"/>
    <s v="ok"/>
    <n v="1"/>
    <n v="36"/>
    <s v=" PAGO A NOMIN BE"/>
  </r>
  <r>
    <s v="6-44"/>
    <n v="-1210023"/>
    <s v="EGRESO"/>
    <s v="6-44-1210023EGRESO"/>
    <s v="6-44-1210023EGRESO1"/>
    <e v="#N/A"/>
    <s v="698-000006-44"/>
    <n v="698"/>
    <d v="2022-08-31T00:00:00"/>
    <n v="-1210023"/>
    <n v="7177"/>
    <s v=" PAGO A NOMIN FALON BARRIOS JOH"/>
    <s v="CB 1370-1371"/>
    <n v="0"/>
    <e v="#N/A"/>
    <n v="0"/>
    <e v="#N/A"/>
    <n v="1210023"/>
    <s v="OK"/>
    <s v="ok"/>
    <n v="1"/>
    <n v="36"/>
    <s v=" PAGO A NOMIN FA"/>
  </r>
  <r>
    <s v="6-44"/>
    <n v="-1256355"/>
    <s v="EGRESO"/>
    <s v="6-44-1256355EGRESO"/>
    <s v="6-44-1256355EGRESO1"/>
    <e v="#N/A"/>
    <s v="698-000006-44"/>
    <n v="698"/>
    <d v="2022-08-31T00:00:00"/>
    <n v="-1256355"/>
    <n v="7177"/>
    <s v=" PAGO A NOMIN HENRIQUEZ NARVAEZ"/>
    <s v="CB 1370-1371"/>
    <n v="0"/>
    <e v="#N/A"/>
    <n v="0"/>
    <e v="#N/A"/>
    <n v="1256355"/>
    <s v="OK"/>
    <s v="ok"/>
    <n v="1"/>
    <n v="36"/>
    <s v=" PAGO A NOMIN HE"/>
  </r>
  <r>
    <s v="6-44"/>
    <n v="-14160448"/>
    <s v="EGRESO"/>
    <s v="6-44-14160448EGRESO"/>
    <s v="6-44-14160448EGRESO1"/>
    <e v="#N/A"/>
    <s v="698-000006-44"/>
    <n v="698"/>
    <d v="2022-08-31T00:00:00"/>
    <n v="-14160448"/>
    <n v="7177"/>
    <s v=" PAGO A NOMIN DUARTE BUSTACARA"/>
    <s v="CB 1370-1371"/>
    <n v="0"/>
    <e v="#N/A"/>
    <n v="0"/>
    <e v="#N/A"/>
    <n v="14160448"/>
    <s v="OK"/>
    <s v="ok"/>
    <n v="1"/>
    <n v="36"/>
    <s v=" PAGO A NOMIN DU"/>
  </r>
  <r>
    <s v="6-44"/>
    <n v="-1472760"/>
    <s v="EGRESO"/>
    <s v="6-44-1472760EGRESO"/>
    <s v="6-44-1472760EGRESO13"/>
    <e v="#N/A"/>
    <s v="698-000006-44"/>
    <n v="698"/>
    <d v="2022-08-31T00:00:00"/>
    <n v="-1472760"/>
    <n v="7177"/>
    <s v=" PAGO A NOMIN PARRA MORENO LUIS"/>
    <s v="CB 1370-1371"/>
    <n v="0"/>
    <e v="#N/A"/>
    <n v="0"/>
    <e v="#N/A"/>
    <n v="1472760"/>
    <s v="OK"/>
    <s v="ok"/>
    <n v="1"/>
    <n v="36"/>
    <s v=" PAGO A NOMIN PA"/>
  </r>
  <r>
    <s v="6-44"/>
    <n v="-1109933"/>
    <s v="EGRESO"/>
    <s v="6-44-1109933EGRESO"/>
    <s v="6-44-1109933EGRESO13"/>
    <e v="#N/A"/>
    <s v="698-000006-44"/>
    <n v="698"/>
    <d v="2022-08-31T00:00:00"/>
    <n v="-1109933"/>
    <n v="7177"/>
    <s v=" PAGO A NOMIN CAMARGO RODRIGUEZ"/>
    <s v="CB 1370-1371"/>
    <n v="0"/>
    <e v="#N/A"/>
    <n v="0"/>
    <e v="#N/A"/>
    <n v="1109933"/>
    <s v="OK"/>
    <s v="ok"/>
    <n v="1"/>
    <n v="36"/>
    <s v=" PAGO A NOMIN CA"/>
  </r>
  <r>
    <s v="6-44"/>
    <n v="-1132107"/>
    <s v="EGRESO"/>
    <s v="6-44-1132107EGRESO"/>
    <s v="6-44-1132107EGRESO1"/>
    <e v="#N/A"/>
    <s v="698-000006-44"/>
    <n v="698"/>
    <d v="2022-08-31T00:00:00"/>
    <n v="-1132107"/>
    <n v="7177"/>
    <s v=" PAGO A NOMIN VACA CASTRILLON C"/>
    <s v="CB 1370-1371"/>
    <n v="0"/>
    <e v="#N/A"/>
    <n v="0"/>
    <e v="#N/A"/>
    <n v="1132107"/>
    <s v="OK"/>
    <s v="ok"/>
    <n v="1"/>
    <n v="36"/>
    <s v=" PAGO A NOMIN VA"/>
  </r>
  <r>
    <s v="6-44"/>
    <n v="-1233055"/>
    <s v="EGRESO"/>
    <s v="6-44-1233055EGRESO"/>
    <s v="6-44-1233055EGRESO18"/>
    <e v="#N/A"/>
    <s v="698-000006-44"/>
    <n v="698"/>
    <d v="2022-08-31T00:00:00"/>
    <n v="-1233055"/>
    <n v="7177"/>
    <s v=" PAGO A NOMIN DUARTE NARANJO JO"/>
    <s v="CB 1370-1371"/>
    <n v="0"/>
    <e v="#N/A"/>
    <n v="0"/>
    <e v="#N/A"/>
    <n v="1233055"/>
    <s v="OK"/>
    <s v="ok"/>
    <n v="1"/>
    <n v="36"/>
    <s v=" PAGO A NOMIN DU"/>
  </r>
  <r>
    <s v="6-44"/>
    <n v="-1037172"/>
    <s v="EGRESO"/>
    <s v="6-44-1037172EGRESO"/>
    <s v="6-44-1037172EGRESO17"/>
    <e v="#N/A"/>
    <s v="698-000006-44"/>
    <n v="698"/>
    <d v="2022-08-31T00:00:00"/>
    <n v="-1037172"/>
    <n v="7177"/>
    <s v=" PAGO A NOMIN CONTRERAS OLIVERA"/>
    <s v="CB 1370-1371"/>
    <n v="0"/>
    <e v="#N/A"/>
    <n v="0"/>
    <e v="#N/A"/>
    <n v="1037172"/>
    <s v="OK"/>
    <s v="ok"/>
    <n v="1"/>
    <n v="36"/>
    <s v=" PAGO A NOMIN CO"/>
  </r>
  <r>
    <s v="6-44"/>
    <n v="-1037172"/>
    <s v="EGRESO"/>
    <s v="6-44-1037172EGRESO"/>
    <s v="6-44-1037172EGRESO18"/>
    <e v="#N/A"/>
    <s v="698-000006-44"/>
    <n v="698"/>
    <d v="2022-08-31T00:00:00"/>
    <n v="-1037172"/>
    <n v="7177"/>
    <s v=" PAGO A NOMIN RAMON LOPEZ MARGA"/>
    <s v="CB 1370-1371"/>
    <n v="0"/>
    <e v="#N/A"/>
    <n v="0"/>
    <e v="#N/A"/>
    <n v="1037172"/>
    <s v="OK"/>
    <s v="ok"/>
    <n v="1"/>
    <n v="36"/>
    <s v=" PAGO A NOMIN RA"/>
  </r>
  <r>
    <s v="6-44"/>
    <n v="-1198172"/>
    <s v="EGRESO"/>
    <s v="6-44-1198172EGRESO"/>
    <s v="6-44-1198172EGRESO74"/>
    <e v="#N/A"/>
    <s v="698-000006-44"/>
    <n v="698"/>
    <d v="2022-08-31T00:00:00"/>
    <n v="-1198172"/>
    <n v="7177"/>
    <s v=" PAGO A NOMIN MORENO ROJAS DIAN"/>
    <s v="CB 1370-1371"/>
    <n v="0"/>
    <e v="#N/A"/>
    <n v="0"/>
    <e v="#N/A"/>
    <n v="1198172"/>
    <s v="OK"/>
    <s v="ok"/>
    <n v="1"/>
    <n v="36"/>
    <s v=" PAGO A NOMIN MO"/>
  </r>
  <r>
    <s v="6-44"/>
    <n v="-1650314"/>
    <s v="EGRESO"/>
    <s v="6-44-1650314EGRESO"/>
    <s v="6-44-1650314EGRESO6"/>
    <e v="#N/A"/>
    <s v="698-000006-44"/>
    <n v="698"/>
    <d v="2022-08-31T00:00:00"/>
    <n v="-1650314"/>
    <n v="7177"/>
    <s v=" PAGO A NOMIN GUTIERREZ ZARATE"/>
    <s v="CB 1370-1371"/>
    <n v="0"/>
    <e v="#N/A"/>
    <n v="0"/>
    <e v="#N/A"/>
    <n v="1650314"/>
    <s v="OK"/>
    <s v="ok"/>
    <n v="1"/>
    <n v="36"/>
    <s v=" PAGO A NOMIN GU"/>
  </r>
  <r>
    <s v="6-44"/>
    <n v="-1723653"/>
    <s v="EGRESO"/>
    <s v="6-44-1723653EGRESO"/>
    <s v="6-44-1723653EGRESO4"/>
    <e v="#N/A"/>
    <s v="698-000006-44"/>
    <n v="698"/>
    <d v="2022-08-31T00:00:00"/>
    <n v="-1723653"/>
    <n v="7177"/>
    <s v=" PAGO A NOMIN ARGEL MEDRANO ERI"/>
    <s v="CB 1370-1371"/>
    <n v="0"/>
    <e v="#N/A"/>
    <n v="0"/>
    <e v="#N/A"/>
    <n v="1723653"/>
    <s v="OK"/>
    <s v="ok"/>
    <n v="1"/>
    <n v="36"/>
    <s v=" PAGO A NOMIN AR"/>
  </r>
  <r>
    <s v="6-44"/>
    <n v="-1650314"/>
    <s v="EGRESO"/>
    <s v="6-44-1650314EGRESO"/>
    <s v="6-44-1650314EGRESO7"/>
    <e v="#N/A"/>
    <s v="698-000006-44"/>
    <n v="698"/>
    <d v="2022-08-31T00:00:00"/>
    <n v="-1650314"/>
    <n v="7177"/>
    <s v=" PAGO A NOMIN RAMIREZ LUGO DIOG"/>
    <s v="CB 1370-1371"/>
    <n v="0"/>
    <e v="#N/A"/>
    <n v="0"/>
    <e v="#N/A"/>
    <n v="1650314"/>
    <s v="OK"/>
    <s v="ok"/>
    <n v="1"/>
    <n v="36"/>
    <s v=" PAGO A NOMIN RA"/>
  </r>
  <r>
    <s v="6-44"/>
    <n v="-973668"/>
    <s v="EGRESO"/>
    <s v="6-44-973668EGRESO"/>
    <s v="6-44-973668EGRESO1"/>
    <e v="#N/A"/>
    <s v="698-000006-44"/>
    <n v="698"/>
    <d v="2022-08-31T00:00:00"/>
    <n v="-973668"/>
    <n v="7177"/>
    <s v=" PAGO A NOMIN RODRIGUEZ  JHON J"/>
    <s v="CB 1370-1371"/>
    <n v="0"/>
    <e v="#N/A"/>
    <n v="0"/>
    <e v="#N/A"/>
    <n v="973668"/>
    <s v="OK"/>
    <s v="ok"/>
    <n v="1"/>
    <n v="36"/>
    <s v=" PAGO A NOMIN RO"/>
  </r>
  <r>
    <s v="6-44"/>
    <n v="-1898115"/>
    <s v="EGRESO"/>
    <s v="6-44-1898115EGRESO"/>
    <s v="6-44-1898115EGRESO13"/>
    <e v="#N/A"/>
    <s v="698-000006-44"/>
    <n v="698"/>
    <d v="2022-08-31T00:00:00"/>
    <n v="-1898115"/>
    <n v="7177"/>
    <s v=" PAGO A NOMIN GARZON CARRE O JO"/>
    <s v="CB 1370-1371"/>
    <n v="0"/>
    <e v="#N/A"/>
    <n v="0"/>
    <e v="#N/A"/>
    <n v="1898115"/>
    <s v="OK"/>
    <s v="ok"/>
    <n v="1"/>
    <n v="36"/>
    <s v=" PAGO A NOMIN GA"/>
  </r>
  <r>
    <s v="6-44"/>
    <n v="-1818793"/>
    <s v="EGRESO"/>
    <s v="6-44-1818793EGRESO"/>
    <s v="6-44-1818793EGRESO3"/>
    <e v="#N/A"/>
    <s v="698-000006-44"/>
    <n v="698"/>
    <d v="2022-08-31T00:00:00"/>
    <n v="-1818793"/>
    <n v="7177"/>
    <s v=" PAGO A NOMIN CEBALLOS HERNANDE"/>
    <s v="CB 1370-1371"/>
    <n v="0"/>
    <e v="#N/A"/>
    <n v="0"/>
    <e v="#N/A"/>
    <n v="1818793"/>
    <s v="OK"/>
    <s v="ok"/>
    <n v="1"/>
    <n v="36"/>
    <s v=" PAGO A NOMIN CE"/>
  </r>
  <r>
    <s v="6-44"/>
    <n v="-1140600"/>
    <s v="EGRESO"/>
    <s v="6-44-1140600EGRESO"/>
    <s v="6-44-1140600EGRESO1"/>
    <e v="#N/A"/>
    <s v="698-000006-44"/>
    <n v="698"/>
    <d v="2022-08-31T00:00:00"/>
    <n v="-1140600"/>
    <n v="7177"/>
    <s v=" PAGO A NOMIN CORTES POLANCO JA"/>
    <s v="CB 1370-1371"/>
    <n v="0"/>
    <e v="#N/A"/>
    <n v="0"/>
    <e v="#N/A"/>
    <n v="1140600"/>
    <s v="OK"/>
    <s v="ok"/>
    <n v="1"/>
    <n v="36"/>
    <s v=" PAGO A NOMIN CO"/>
  </r>
  <r>
    <s v="6-44"/>
    <n v="-1163599"/>
    <s v="EGRESO"/>
    <s v="6-44-1163599EGRESO"/>
    <s v="6-44-1163599EGRESO7"/>
    <e v="#N/A"/>
    <s v="698-000006-44"/>
    <n v="698"/>
    <d v="2022-08-31T00:00:00"/>
    <n v="-1163599"/>
    <n v="7177"/>
    <s v=" PAGO A NOMIN BELTRAN HIGUERA M"/>
    <s v="CB 1370-1371"/>
    <n v="0"/>
    <e v="#N/A"/>
    <n v="0"/>
    <e v="#N/A"/>
    <n v="1163599"/>
    <s v="OK"/>
    <s v="ok"/>
    <n v="1"/>
    <n v="36"/>
    <s v=" PAGO A NOMIN BE"/>
  </r>
  <r>
    <s v="6-44"/>
    <n v="-2443696"/>
    <s v="EGRESO"/>
    <s v="6-44-2443696EGRESO"/>
    <s v="6-44-2443696EGRESO5"/>
    <e v="#N/A"/>
    <s v="698-000006-44"/>
    <n v="698"/>
    <d v="2022-08-31T00:00:00"/>
    <n v="-2443696"/>
    <n v="7177"/>
    <s v=" PAGO A NOMIN LUX HOYOS NICOLAS"/>
    <s v="CB 1370-1371"/>
    <n v="0"/>
    <e v="#N/A"/>
    <n v="0"/>
    <e v="#N/A"/>
    <n v="2443696"/>
    <s v="OK"/>
    <s v="ok"/>
    <n v="1"/>
    <n v="36"/>
    <s v=" PAGO A NOMIN LU"/>
  </r>
  <r>
    <s v="6-44"/>
    <n v="-2219480"/>
    <s v="EGRESO"/>
    <s v="6-44-2219480EGRESO"/>
    <s v="6-44-2219480EGRESO1"/>
    <e v="#N/A"/>
    <s v="698-000006-44"/>
    <n v="698"/>
    <d v="2022-08-31T00:00:00"/>
    <n v="-2219480"/>
    <n v="7177"/>
    <s v=" PAGO A NOMIN BOHORQUEZ GARZON"/>
    <s v="CB 1370-1371"/>
    <n v="0"/>
    <e v="#N/A"/>
    <n v="0"/>
    <e v="#N/A"/>
    <n v="2219480"/>
    <s v="OK"/>
    <s v="ok"/>
    <n v="1"/>
    <n v="36"/>
    <s v=" PAGO A NOMIN BO"/>
  </r>
  <r>
    <s v="6-44"/>
    <n v="-1124976"/>
    <s v="EGRESO"/>
    <s v="6-44-1124976EGRESO"/>
    <s v="6-44-1124976EGRESO2"/>
    <e v="#N/A"/>
    <s v="698-000006-44"/>
    <n v="698"/>
    <d v="2022-08-31T00:00:00"/>
    <n v="-1124976"/>
    <n v="7177"/>
    <s v=" PAGO A NOMIN MORA ROMERO HOLLM"/>
    <s v="CB 1370-1371"/>
    <n v="0"/>
    <e v="#N/A"/>
    <n v="0"/>
    <e v="#N/A"/>
    <n v="1124976"/>
    <s v="OK"/>
    <s v="ok"/>
    <n v="1"/>
    <n v="36"/>
    <s v=" PAGO A NOMIN MO"/>
  </r>
  <r>
    <s v="6-44"/>
    <n v="-1536350"/>
    <s v="EGRESO"/>
    <s v="6-44-1536350EGRESO"/>
    <s v="6-44-1536350EGRESO1"/>
    <e v="#N/A"/>
    <s v="698-000006-44"/>
    <n v="698"/>
    <d v="2022-08-31T00:00:00"/>
    <n v="-1536350"/>
    <n v="7177"/>
    <s v=" PAGO A NOMIN HUERFANO MORA JOR"/>
    <s v="CB 1370-1371"/>
    <n v="0"/>
    <e v="#N/A"/>
    <n v="0"/>
    <e v="#N/A"/>
    <n v="1536350"/>
    <s v="OK"/>
    <s v="ok"/>
    <n v="1"/>
    <n v="36"/>
    <s v=" PAGO A NOMIN HU"/>
  </r>
  <r>
    <s v="6-44"/>
    <n v="-1198172"/>
    <s v="EGRESO"/>
    <s v="6-44-1198172EGRESO"/>
    <s v="6-44-1198172EGRESO75"/>
    <e v="#N/A"/>
    <s v="698-000006-44"/>
    <n v="698"/>
    <d v="2022-08-31T00:00:00"/>
    <n v="-1198172"/>
    <n v="7177"/>
    <s v=" PAGO A NOMIN YAGUARA MADRIGAL"/>
    <s v="CB 1370-1371"/>
    <n v="0"/>
    <e v="#N/A"/>
    <n v="0"/>
    <e v="#N/A"/>
    <n v="1198172"/>
    <s v="OK"/>
    <s v="ok"/>
    <n v="1"/>
    <n v="36"/>
    <s v=" PAGO A NOMIN YA"/>
  </r>
  <r>
    <s v="6-44"/>
    <n v="-1898115"/>
    <s v="EGRESO"/>
    <s v="6-44-1898115EGRESO"/>
    <s v="6-44-1898115EGRESO14"/>
    <e v="#N/A"/>
    <s v="698-000006-44"/>
    <n v="698"/>
    <d v="2022-08-31T00:00:00"/>
    <n v="-1898115"/>
    <n v="7177"/>
    <s v=" PAGO A NOMIN GUTIERREZ HENAO F"/>
    <s v="CB 1370-1371"/>
    <n v="0"/>
    <e v="#N/A"/>
    <n v="0"/>
    <e v="#N/A"/>
    <n v="1898115"/>
    <s v="OK"/>
    <s v="ok"/>
    <n v="1"/>
    <n v="36"/>
    <s v=" PAGO A NOMIN GU"/>
  </r>
  <r>
    <s v="6-44"/>
    <n v="-1311448"/>
    <s v="EGRESO"/>
    <s v="6-44-1311448EGRESO"/>
    <s v="6-44-1311448EGRESO3"/>
    <e v="#N/A"/>
    <s v="698-000006-44"/>
    <n v="698"/>
    <d v="2022-08-31T00:00:00"/>
    <n v="-1311448"/>
    <n v="7177"/>
    <s v=" PAGO A NOMIN GARCIA YATE IVAN"/>
    <s v="CB 1370-1371"/>
    <n v="0"/>
    <e v="#N/A"/>
    <n v="0"/>
    <e v="#N/A"/>
    <n v="1311448"/>
    <s v="OK"/>
    <s v="ok"/>
    <n v="1"/>
    <n v="36"/>
    <s v=" PAGO A NOMIN GA"/>
  </r>
  <r>
    <s v="6-44"/>
    <n v="-2694987"/>
    <s v="EGRESO"/>
    <s v="6-44-2694987EGRESO"/>
    <s v="6-44-2694987EGRESO1"/>
    <e v="#N/A"/>
    <s v="698-000006-44"/>
    <n v="698"/>
    <d v="2022-08-31T00:00:00"/>
    <n v="-2694987"/>
    <n v="7177"/>
    <s v=" PAGO A NOMIN CARRASCO SUAREZ D"/>
    <s v="CB 1370-1371"/>
    <n v="0"/>
    <e v="#N/A"/>
    <n v="0"/>
    <e v="#N/A"/>
    <n v="2694987"/>
    <s v="OK"/>
    <s v="ok"/>
    <n v="1"/>
    <n v="36"/>
    <s v=" PAGO A NOMIN CA"/>
  </r>
  <r>
    <s v="6-44"/>
    <n v="-990599"/>
    <s v="EGRESO"/>
    <s v="6-44-990599EGRESO"/>
    <s v="6-44-990599EGRESO1"/>
    <e v="#N/A"/>
    <s v="698-000006-44"/>
    <n v="698"/>
    <d v="2022-08-31T00:00:00"/>
    <n v="-990599"/>
    <n v="7177"/>
    <s v=" PAGO A NOMIN GONZALEZ MUNZA WE"/>
    <s v="CB 1370-1371"/>
    <n v="0"/>
    <e v="#N/A"/>
    <n v="0"/>
    <e v="#N/A"/>
    <n v="990599"/>
    <s v="OK"/>
    <s v="ok"/>
    <n v="1"/>
    <n v="36"/>
    <s v=" PAGO A NOMIN GO"/>
  </r>
  <r>
    <s v="6-44"/>
    <n v="-1144504"/>
    <s v="EGRESO"/>
    <s v="6-44-1144504EGRESO"/>
    <s v="6-44-1144504EGRESO61"/>
    <e v="#N/A"/>
    <s v="698-000006-44"/>
    <n v="698"/>
    <d v="2022-08-31T00:00:00"/>
    <n v="-1144504"/>
    <n v="7177"/>
    <s v=" PAGO A NOMIN TRUJILLO ESPINEL"/>
    <s v="CB 1370-1371"/>
    <n v="0"/>
    <e v="#N/A"/>
    <n v="0"/>
    <e v="#N/A"/>
    <n v="1144504"/>
    <s v="OK"/>
    <s v="ok"/>
    <n v="1"/>
    <n v="36"/>
    <s v=" PAGO A NOMIN TR"/>
  </r>
  <r>
    <s v="6-44"/>
    <n v="-1198172"/>
    <s v="EGRESO"/>
    <s v="6-44-1198172EGRESO"/>
    <s v="6-44-1198172EGRESO76"/>
    <e v="#N/A"/>
    <s v="698-000006-44"/>
    <n v="698"/>
    <d v="2022-08-31T00:00:00"/>
    <n v="-1198172"/>
    <n v="7177"/>
    <s v=" PAGO A NOMIN DIAZ MOLANO BLANC"/>
    <s v="CB 1370-1371"/>
    <n v="0"/>
    <e v="#N/A"/>
    <n v="0"/>
    <e v="#N/A"/>
    <n v="1198172"/>
    <s v="OK"/>
    <s v="ok"/>
    <n v="1"/>
    <n v="36"/>
    <s v=" PAGO A NOMIN DI"/>
  </r>
  <r>
    <s v="6-44"/>
    <n v="-2005600"/>
    <s v="EGRESO"/>
    <s v="6-44-2005600EGRESO"/>
    <s v="6-44-2005600EGRESO1"/>
    <e v="#N/A"/>
    <s v="698-000006-44"/>
    <n v="698"/>
    <d v="2022-08-31T00:00:00"/>
    <n v="-2005600"/>
    <n v="7177"/>
    <s v=" PAGO A NOMIN PUENTES RODRIGUEZ"/>
    <s v="CB 1370-1371"/>
    <n v="0"/>
    <e v="#N/A"/>
    <n v="0"/>
    <e v="#N/A"/>
    <n v="2005600"/>
    <s v="OK"/>
    <s v="ok"/>
    <n v="1"/>
    <n v="36"/>
    <s v=" PAGO A NOMIN PU"/>
  </r>
  <r>
    <s v="6-44"/>
    <n v="-1163599"/>
    <s v="EGRESO"/>
    <s v="6-44-1163599EGRESO"/>
    <s v="6-44-1163599EGRESO8"/>
    <e v="#N/A"/>
    <s v="698-000006-44"/>
    <n v="698"/>
    <d v="2022-08-31T00:00:00"/>
    <n v="-1163599"/>
    <n v="7177"/>
    <s v=" PAGO A NOMIN JAIMES DIAZ CATAL"/>
    <s v="CB 1370-1371"/>
    <n v="0"/>
    <e v="#N/A"/>
    <n v="0"/>
    <e v="#N/A"/>
    <n v="1163599"/>
    <s v="OK"/>
    <s v="ok"/>
    <n v="1"/>
    <n v="36"/>
    <s v=" PAGO A NOMIN JA"/>
  </r>
  <r>
    <s v="6-44"/>
    <n v="-1224822"/>
    <s v="EGRESO"/>
    <s v="6-44-1224822EGRESO"/>
    <s v="6-44-1224822EGRESO1"/>
    <e v="#N/A"/>
    <s v="698-000006-44"/>
    <n v="698"/>
    <d v="2022-08-31T00:00:00"/>
    <n v="-1224822"/>
    <n v="7177"/>
    <s v=" PAGO A NOMIN RUIZ FERNANDEZ JO"/>
    <s v="CB 1370-1371"/>
    <n v="0"/>
    <e v="#N/A"/>
    <n v="0"/>
    <e v="#N/A"/>
    <n v="1224822"/>
    <s v="OK"/>
    <s v="ok"/>
    <n v="1"/>
    <n v="36"/>
    <s v=" PAGO A NOMIN RU"/>
  </r>
  <r>
    <s v="6-44"/>
    <n v="-1233055"/>
    <s v="EGRESO"/>
    <s v="6-44-1233055EGRESO"/>
    <s v="6-44-1233055EGRESO19"/>
    <e v="#N/A"/>
    <s v="698-000006-44"/>
    <n v="698"/>
    <d v="2022-08-31T00:00:00"/>
    <n v="-1233055"/>
    <n v="7177"/>
    <s v=" PAGO A NOMIN HERNANDEZ VELASQU"/>
    <s v="CB 1370-1371"/>
    <n v="0"/>
    <e v="#N/A"/>
    <n v="0"/>
    <e v="#N/A"/>
    <n v="1233055"/>
    <s v="OK"/>
    <s v="ok"/>
    <n v="1"/>
    <n v="36"/>
    <s v=" PAGO A NOMIN HE"/>
  </r>
  <r>
    <s v="6-44"/>
    <n v="-1243336"/>
    <s v="EGRESO"/>
    <s v="6-44-1243336EGRESO"/>
    <s v="6-44-1243336EGRESO8"/>
    <e v="#N/A"/>
    <s v="698-000006-44"/>
    <n v="698"/>
    <d v="2022-08-31T00:00:00"/>
    <n v="-1243336"/>
    <n v="7177"/>
    <s v=" PAGO A NOMIN QUINTERO CAICEDO"/>
    <s v="CB 1370-1371"/>
    <n v="0"/>
    <e v="#N/A"/>
    <n v="0"/>
    <e v="#N/A"/>
    <n v="1243336"/>
    <s v="OK"/>
    <s v="ok"/>
    <n v="1"/>
    <n v="36"/>
    <s v=" PAGO A NOMIN QU"/>
  </r>
  <r>
    <s v="6-44"/>
    <n v="-1273881"/>
    <s v="EGRESO"/>
    <s v="6-44-1273881EGRESO"/>
    <s v="6-44-1273881EGRESO24"/>
    <e v="#N/A"/>
    <s v="698-000006-44"/>
    <n v="698"/>
    <d v="2022-08-31T00:00:00"/>
    <n v="-1273881"/>
    <n v="7177"/>
    <s v=" PAGO A NOMIN RODRIGUEZ  CARLOS"/>
    <s v="CB 1370-1371"/>
    <n v="0"/>
    <e v="#N/A"/>
    <n v="0"/>
    <e v="#N/A"/>
    <n v="1273881"/>
    <s v="OK"/>
    <s v="ok"/>
    <n v="1"/>
    <n v="36"/>
    <s v=" PAGO A NOMIN RO"/>
  </r>
  <r>
    <s v="6-44"/>
    <n v="-1273881"/>
    <s v="EGRESO"/>
    <s v="6-44-1273881EGRESO"/>
    <s v="6-44-1273881EGRESO25"/>
    <e v="#N/A"/>
    <s v="698-000006-44"/>
    <n v="698"/>
    <d v="2022-08-31T00:00:00"/>
    <n v="-1273881"/>
    <n v="7177"/>
    <s v=" PAGO A NOMIN POLOCHE TAFUR YIL"/>
    <s v="CB 1370-1371"/>
    <n v="0"/>
    <e v="#N/A"/>
    <n v="0"/>
    <e v="#N/A"/>
    <n v="1273881"/>
    <s v="OK"/>
    <s v="ok"/>
    <n v="1"/>
    <n v="36"/>
    <s v=" PAGO A NOMIN PO"/>
  </r>
  <r>
    <s v="6-44"/>
    <n v="-1298346"/>
    <s v="EGRESO"/>
    <s v="6-44-1298346EGRESO"/>
    <s v="6-44-1298346EGRESO8"/>
    <e v="#N/A"/>
    <s v="698-000006-44"/>
    <n v="698"/>
    <d v="2022-08-31T00:00:00"/>
    <n v="-1298346"/>
    <n v="7177"/>
    <s v=" PAGO A NOMIN PABON RICAURTE JU"/>
    <s v="CB 1370-1371"/>
    <n v="0"/>
    <e v="#N/A"/>
    <n v="0"/>
    <e v="#N/A"/>
    <n v="1298346"/>
    <s v="OK"/>
    <s v="ok"/>
    <n v="1"/>
    <n v="36"/>
    <s v=" PAGO A NOMIN PA"/>
  </r>
  <r>
    <s v="6-44"/>
    <n v="-1317959"/>
    <s v="EGRESO"/>
    <s v="6-44-1317959EGRESO"/>
    <s v="6-44-1317959EGRESO1"/>
    <e v="#N/A"/>
    <s v="698-000006-44"/>
    <n v="698"/>
    <d v="2022-08-31T00:00:00"/>
    <n v="-1317959"/>
    <n v="7177"/>
    <s v=" PAGO A NOMIN ESCOBAR NAVARRO E"/>
    <s v="CB 1370-1371"/>
    <n v="0"/>
    <e v="#N/A"/>
    <n v="0"/>
    <e v="#N/A"/>
    <n v="1317959"/>
    <s v="OK"/>
    <s v="ok"/>
    <n v="1"/>
    <n v="36"/>
    <s v=" PAGO A NOMIN ES"/>
  </r>
  <r>
    <s v="6-44"/>
    <n v="-1723653"/>
    <s v="EGRESO"/>
    <s v="6-44-1723653EGRESO"/>
    <s v="6-44-1723653EGRESO5"/>
    <e v="#N/A"/>
    <s v="698-000006-44"/>
    <n v="698"/>
    <d v="2022-08-31T00:00:00"/>
    <n v="-1723653"/>
    <n v="7177"/>
    <s v=" PAGO A NOMIN PEREZ OSPINO ALBE"/>
    <s v="CB 1370-1371"/>
    <n v="0"/>
    <e v="#N/A"/>
    <n v="0"/>
    <e v="#N/A"/>
    <n v="1723653"/>
    <s v="OK"/>
    <s v="ok"/>
    <n v="1"/>
    <n v="36"/>
    <s v=" PAGO A NOMIN PE"/>
  </r>
  <r>
    <s v="6-44"/>
    <n v="-882952"/>
    <s v="EGRESO"/>
    <s v="6-44-882952EGRESO"/>
    <s v="6-44-882952EGRESO1"/>
    <e v="#N/A"/>
    <s v="698-000006-44"/>
    <n v="698"/>
    <d v="2022-08-31T00:00:00"/>
    <n v="-882952"/>
    <n v="7177"/>
    <s v=" PAGO A NOMIN MENDEZ SANCHEZ JH"/>
    <s v="CB 1370-1371"/>
    <n v="0"/>
    <e v="#N/A"/>
    <n v="0"/>
    <e v="#N/A"/>
    <n v="882952"/>
    <s v="OK"/>
    <s v="ok"/>
    <n v="1"/>
    <n v="36"/>
    <s v=" PAGO A NOMIN ME"/>
  </r>
  <r>
    <s v="6-44"/>
    <n v="-952549"/>
    <s v="EGRESO"/>
    <s v="6-44-952549EGRESO"/>
    <s v="6-44-952549EGRESO2"/>
    <e v="#N/A"/>
    <s v="698-000006-44"/>
    <n v="698"/>
    <d v="2022-08-31T00:00:00"/>
    <n v="-952549"/>
    <n v="7177"/>
    <s v=" PAGO A NOMIN RAMIREZ GONZALEZ"/>
    <s v="CB 1370-1371"/>
    <n v="0"/>
    <e v="#N/A"/>
    <n v="0"/>
    <e v="#N/A"/>
    <n v="952549"/>
    <s v="OK"/>
    <s v="ok"/>
    <n v="1"/>
    <n v="36"/>
    <s v=" PAGO A NOMIN RA"/>
  </r>
  <r>
    <s v="6-44"/>
    <n v="-1401340"/>
    <s v="EGRESO"/>
    <s v="6-44-1401340EGRESO"/>
    <s v="6-44-1401340EGRESO3"/>
    <e v="#N/A"/>
    <s v="698-000006-44"/>
    <n v="698"/>
    <d v="2022-08-31T00:00:00"/>
    <n v="-1401340"/>
    <n v="7177"/>
    <s v=" PAGO A NOMIN LIZARAZO MORALES"/>
    <s v="CB 1370-1371"/>
    <n v="0"/>
    <e v="#N/A"/>
    <n v="0"/>
    <e v="#N/A"/>
    <n v="1401340"/>
    <s v="OK"/>
    <s v="ok"/>
    <n v="1"/>
    <n v="36"/>
    <s v=" PAGO A NOMIN LI"/>
  </r>
  <r>
    <s v="6-44"/>
    <n v="-1319075"/>
    <s v="EGRESO"/>
    <s v="6-44-1319075EGRESO"/>
    <s v="6-44-1319075EGRESO1"/>
    <e v="#N/A"/>
    <s v="698-000006-44"/>
    <n v="698"/>
    <d v="2022-08-31T00:00:00"/>
    <n v="-1319075"/>
    <n v="7177"/>
    <s v=" PAGO A NOMIN PINZON HUERTAS HE"/>
    <s v="CB 1370-1371"/>
    <n v="0"/>
    <e v="#N/A"/>
    <n v="0"/>
    <e v="#N/A"/>
    <n v="1319075"/>
    <s v="OK"/>
    <s v="ok"/>
    <n v="1"/>
    <n v="36"/>
    <s v=" PAGO A NOMIN PI"/>
  </r>
  <r>
    <s v="6-44"/>
    <n v="-1603355"/>
    <s v="EGRESO"/>
    <s v="6-44-1603355EGRESO"/>
    <s v="6-44-1603355EGRESO11"/>
    <e v="#N/A"/>
    <s v="698-000006-44"/>
    <n v="698"/>
    <d v="2022-08-31T00:00:00"/>
    <n v="-1603355"/>
    <n v="7177"/>
    <s v=" PAGO A NOMIN TRUJILLO CARDOZO"/>
    <s v="CB 1370-1371"/>
    <n v="0"/>
    <e v="#N/A"/>
    <n v="0"/>
    <e v="#N/A"/>
    <n v="1603355"/>
    <s v="OK"/>
    <s v="ok"/>
    <n v="1"/>
    <n v="36"/>
    <s v=" PAGO A NOMIN TR"/>
  </r>
  <r>
    <s v="6-44"/>
    <n v="-1094455"/>
    <s v="EGRESO"/>
    <s v="6-44-1094455EGRESO"/>
    <s v="6-44-1094455EGRESO1"/>
    <e v="#N/A"/>
    <s v="698-000006-44"/>
    <n v="698"/>
    <d v="2022-08-31T00:00:00"/>
    <n v="-1094455"/>
    <n v="7177"/>
    <s v=" PAGO A NOMIN SANABRIA DOMINGUE"/>
    <s v="CB 1370-1371"/>
    <n v="0"/>
    <e v="#N/A"/>
    <n v="0"/>
    <e v="#N/A"/>
    <n v="1094455"/>
    <s v="OK"/>
    <s v="ok"/>
    <n v="1"/>
    <n v="36"/>
    <s v=" PAGO A NOMIN SA"/>
  </r>
  <r>
    <s v="6-44"/>
    <n v="-1163599"/>
    <s v="EGRESO"/>
    <s v="6-44-1163599EGRESO"/>
    <s v="6-44-1163599EGRESO9"/>
    <e v="#N/A"/>
    <s v="698-000006-44"/>
    <n v="698"/>
    <d v="2022-08-31T00:00:00"/>
    <n v="-1163599"/>
    <n v="7177"/>
    <s v=" PAGO A NOMIN AVILA SANCHEZ MAR"/>
    <s v="CB 1370-1371"/>
    <n v="0"/>
    <e v="#N/A"/>
    <n v="0"/>
    <e v="#N/A"/>
    <n v="1163599"/>
    <s v="OK"/>
    <s v="ok"/>
    <n v="1"/>
    <n v="36"/>
    <s v=" PAGO A NOMIN AV"/>
  </r>
  <r>
    <s v="6-44"/>
    <n v="-2086560"/>
    <s v="EGRESO"/>
    <s v="6-44-2086560EGRESO"/>
    <s v="6-44-2086560EGRESO19"/>
    <e v="#N/A"/>
    <s v="698-000006-44"/>
    <n v="698"/>
    <d v="2022-08-31T00:00:00"/>
    <n v="-2086560"/>
    <n v="7177"/>
    <s v=" PAGO A NOMIN GUZMAN VASQUEZ HE"/>
    <s v="CB 1370-1371"/>
    <n v="0"/>
    <e v="#N/A"/>
    <n v="0"/>
    <e v="#N/A"/>
    <n v="2086560"/>
    <s v="OK"/>
    <s v="ok"/>
    <n v="1"/>
    <n v="36"/>
    <s v=" PAGO A NOMIN GU"/>
  </r>
  <r>
    <s v="6-44"/>
    <n v="-1032718"/>
    <s v="EGRESO"/>
    <s v="6-44-1032718EGRESO"/>
    <s v="6-44-1032718EGRESO1"/>
    <e v="#N/A"/>
    <s v="698-000006-44"/>
    <n v="698"/>
    <d v="2022-08-31T00:00:00"/>
    <n v="-1032718"/>
    <n v="7177"/>
    <s v=" PAGO A NOMIN NEUQUE CORTES PAO"/>
    <s v="CB 1370-1371"/>
    <n v="0"/>
    <e v="#N/A"/>
    <n v="0"/>
    <e v="#N/A"/>
    <n v="1032718"/>
    <s v="OK"/>
    <s v="ok"/>
    <n v="1"/>
    <n v="36"/>
    <s v=" PAGO A NOMIN NE"/>
  </r>
  <r>
    <s v="6-44"/>
    <n v="-1337324"/>
    <s v="EGRESO"/>
    <s v="6-44-1337324EGRESO"/>
    <s v="6-44-1337324EGRESO1"/>
    <e v="#N/A"/>
    <s v="698-000006-44"/>
    <n v="698"/>
    <d v="2022-08-31T00:00:00"/>
    <n v="-1337324"/>
    <n v="7177"/>
    <s v=" PAGO A NOMIN LUGO CANTILLO JES"/>
    <s v="CB 1370-1371"/>
    <n v="0"/>
    <e v="#N/A"/>
    <n v="0"/>
    <e v="#N/A"/>
    <n v="1337324"/>
    <s v="OK"/>
    <s v="ok"/>
    <n v="1"/>
    <n v="36"/>
    <s v=" PAGO A NOMIN LU"/>
  </r>
  <r>
    <s v="6-44"/>
    <n v="-1039830"/>
    <s v="EGRESO"/>
    <s v="6-44-1039830EGRESO"/>
    <s v="6-44-1039830EGRESO3"/>
    <e v="#N/A"/>
    <s v="698-000006-44"/>
    <n v="698"/>
    <d v="2022-08-31T00:00:00"/>
    <n v="-1039830"/>
    <n v="7177"/>
    <s v=" PAGO A NOMIN BARRETO PADILLA B"/>
    <s v="CB 1370-1371"/>
    <n v="0"/>
    <e v="#N/A"/>
    <n v="0"/>
    <e v="#N/A"/>
    <n v="1039830"/>
    <s v="OK"/>
    <s v="ok"/>
    <n v="1"/>
    <n v="36"/>
    <s v=" PAGO A NOMIN BA"/>
  </r>
  <r>
    <s v="6-44"/>
    <n v="-2913163"/>
    <s v="EGRESO"/>
    <s v="6-44-2913163EGRESO"/>
    <s v="6-44-2913163EGRESO1"/>
    <e v="#N/A"/>
    <s v="698-000006-44"/>
    <n v="698"/>
    <d v="2022-08-31T00:00:00"/>
    <n v="-2913163"/>
    <n v="7177"/>
    <s v=" PAGO A NOMIN CASTELLANOS BARRE"/>
    <s v="CB 1370-1371"/>
    <n v="0"/>
    <e v="#N/A"/>
    <n v="0"/>
    <e v="#N/A"/>
    <n v="2913163"/>
    <s v="OK"/>
    <s v="ok"/>
    <n v="1"/>
    <n v="36"/>
    <s v=" PAGO A NOMIN CA"/>
  </r>
  <r>
    <s v="6-44"/>
    <n v="-1581889"/>
    <s v="EGRESO"/>
    <s v="6-44-1581889EGRESO"/>
    <s v="6-44-1581889EGRESO8"/>
    <e v="#N/A"/>
    <s v="698-000006-44"/>
    <n v="698"/>
    <d v="2022-08-31T00:00:00"/>
    <n v="-1581889"/>
    <n v="7177"/>
    <s v=" PAGO A NOMIN RAMIREZ RAMOS BRA"/>
    <s v="CB 1370-1371"/>
    <n v="0"/>
    <e v="#N/A"/>
    <n v="0"/>
    <e v="#N/A"/>
    <n v="1581889"/>
    <s v="OK"/>
    <s v="ok"/>
    <n v="1"/>
    <n v="36"/>
    <s v=" PAGO A NOMIN RA"/>
  </r>
  <r>
    <s v="6-44"/>
    <n v="-2877003"/>
    <s v="EGRESO"/>
    <s v="6-44-2877003EGRESO"/>
    <s v="6-44-2877003EGRESO1"/>
    <e v="#N/A"/>
    <s v="698-000006-44"/>
    <n v="698"/>
    <d v="2022-08-31T00:00:00"/>
    <n v="-2877003"/>
    <n v="7177"/>
    <s v=" PAGO A NOMIN GARZON BEJARANO A"/>
    <s v="CB 1370-1371"/>
    <n v="0"/>
    <e v="#N/A"/>
    <n v="0"/>
    <e v="#N/A"/>
    <n v="2877003"/>
    <s v="OK"/>
    <s v="ok"/>
    <n v="1"/>
    <n v="36"/>
    <s v=" PAGO A NOMIN GA"/>
  </r>
  <r>
    <s v="6-44"/>
    <n v="-1198172"/>
    <s v="EGRESO"/>
    <s v="6-44-1198172EGRESO"/>
    <s v="6-44-1198172EGRESO77"/>
    <e v="#N/A"/>
    <s v="698-000006-44"/>
    <n v="698"/>
    <d v="2022-08-31T00:00:00"/>
    <n v="-1198172"/>
    <n v="7177"/>
    <s v=" PAGO A NOMIN RINCON BOLA OS AN"/>
    <s v="CB 1370-1371"/>
    <n v="0"/>
    <e v="#N/A"/>
    <n v="0"/>
    <e v="#N/A"/>
    <n v="1198172"/>
    <s v="OK"/>
    <s v="ok"/>
    <n v="1"/>
    <n v="36"/>
    <s v=" PAGO A NOMIN RI"/>
  </r>
  <r>
    <s v="6-44"/>
    <n v="-1328890"/>
    <s v="EGRESO"/>
    <s v="6-44-1328890EGRESO"/>
    <s v="6-44-1328890EGRESO9"/>
    <e v="#N/A"/>
    <s v="698-000006-44"/>
    <n v="698"/>
    <d v="2022-08-31T00:00:00"/>
    <n v="-1328890"/>
    <n v="7177"/>
    <s v=" PAGO A NOMIN ARDILA TRUJILLO A"/>
    <s v="CB 1370-1371"/>
    <n v="0"/>
    <e v="#N/A"/>
    <n v="0"/>
    <e v="#N/A"/>
    <n v="1328890"/>
    <s v="OK"/>
    <s v="ok"/>
    <n v="1"/>
    <n v="36"/>
    <s v=" PAGO A NOMIN AR"/>
  </r>
  <r>
    <s v="6-44"/>
    <n v="-1603355"/>
    <s v="EGRESO"/>
    <s v="6-44-1603355EGRESO"/>
    <s v="6-44-1603355EGRESO12"/>
    <e v="#N/A"/>
    <s v="698-000006-44"/>
    <n v="698"/>
    <d v="2022-08-31T00:00:00"/>
    <n v="-1603355"/>
    <n v="7177"/>
    <s v=" PAGO A NOMIN PACHON PAEZ GUSTA"/>
    <s v="CB 1370-1371"/>
    <n v="0"/>
    <e v="#N/A"/>
    <n v="0"/>
    <e v="#N/A"/>
    <n v="1603355"/>
    <s v="OK"/>
    <s v="ok"/>
    <n v="1"/>
    <n v="36"/>
    <s v=" PAGO A NOMIN PA"/>
  </r>
  <r>
    <s v="6-44"/>
    <n v="-21003056"/>
    <s v="EGRESO"/>
    <s v="6-44-21003056EGRESO"/>
    <s v="6-44-21003056EGRESO1"/>
    <e v="#N/A"/>
    <s v="698-000006-44"/>
    <n v="698"/>
    <d v="2022-08-31T00:00:00"/>
    <n v="-21003056"/>
    <n v="7177"/>
    <s v=" PAGO A NOMIN RAMOS GUZMAN ALFR"/>
    <s v="CB 1370-1371"/>
    <n v="0"/>
    <e v="#N/A"/>
    <n v="0"/>
    <e v="#N/A"/>
    <n v="21003056"/>
    <s v="OK"/>
    <s v="ok"/>
    <n v="1"/>
    <n v="36"/>
    <s v=" PAGO A NOMIN RA"/>
  </r>
  <r>
    <s v="6-44"/>
    <n v="-1233055"/>
    <s v="EGRESO"/>
    <s v="6-44-1233055EGRESO"/>
    <s v="6-44-1233055EGRESO20"/>
    <e v="#N/A"/>
    <s v="698-000006-44"/>
    <n v="698"/>
    <d v="2022-08-31T00:00:00"/>
    <n v="-1233055"/>
    <n v="7177"/>
    <s v=" PAGO A NOMIN PINZON BALVIN JUA"/>
    <s v="CB 1370-1371"/>
    <n v="0"/>
    <e v="#N/A"/>
    <n v="0"/>
    <e v="#N/A"/>
    <n v="1233055"/>
    <s v="OK"/>
    <s v="ok"/>
    <n v="1"/>
    <n v="36"/>
    <s v=" PAGO A NOMIN PI"/>
  </r>
  <r>
    <s v="6-44"/>
    <n v="-1055302"/>
    <s v="EGRESO"/>
    <s v="6-44-1055302EGRESO"/>
    <s v="6-44-1055302EGRESO1"/>
    <e v="#N/A"/>
    <s v="698-000006-44"/>
    <n v="698"/>
    <d v="2022-08-31T00:00:00"/>
    <n v="-1055302"/>
    <n v="7177"/>
    <s v=" PAGO A NOMIN RODRIGUEZ CAICEDO"/>
    <s v="CB 1370-1371"/>
    <n v="0"/>
    <e v="#N/A"/>
    <n v="0"/>
    <e v="#N/A"/>
    <n v="1055302"/>
    <s v="OK"/>
    <s v="ok"/>
    <n v="1"/>
    <n v="36"/>
    <s v=" PAGO A NOMIN RO"/>
  </r>
  <r>
    <s v="6-44"/>
    <n v="-1273881"/>
    <s v="EGRESO"/>
    <s v="6-44-1273881EGRESO"/>
    <s v="6-44-1273881EGRESO26"/>
    <e v="#N/A"/>
    <s v="698-000006-44"/>
    <n v="698"/>
    <d v="2022-08-31T00:00:00"/>
    <n v="-1273881"/>
    <n v="7177"/>
    <s v=" PAGO A NOMIN HERNANDEZ RODRIGU"/>
    <s v="CB 1370-1371"/>
    <n v="0"/>
    <e v="#N/A"/>
    <n v="0"/>
    <e v="#N/A"/>
    <n v="1273881"/>
    <s v="OK"/>
    <s v="ok"/>
    <n v="1"/>
    <n v="36"/>
    <s v=" PAGO A NOMIN HE"/>
  </r>
  <r>
    <s v="6-44"/>
    <n v="-3404000"/>
    <s v="EGRESO"/>
    <s v="6-44-3404000EGRESO"/>
    <s v="6-44-3404000EGRESO1"/>
    <e v="#N/A"/>
    <s v="698-000006-44"/>
    <n v="698"/>
    <d v="2022-08-31T00:00:00"/>
    <n v="-3404000"/>
    <n v="7177"/>
    <s v=" PAGO A NOMIN GAMBA SALAZAR KAR"/>
    <s v="CB 1370-1371"/>
    <n v="0"/>
    <e v="#N/A"/>
    <n v="0"/>
    <e v="#N/A"/>
    <n v="3404000"/>
    <s v="OK"/>
    <s v="ok"/>
    <n v="1"/>
    <n v="36"/>
    <s v=" PAGO A NOMIN GA"/>
  </r>
  <r>
    <s v="6-44"/>
    <n v="-1273881"/>
    <s v="EGRESO"/>
    <s v="6-44-1273881EGRESO"/>
    <s v="6-44-1273881EGRESO27"/>
    <e v="#N/A"/>
    <s v="698-000006-44"/>
    <n v="698"/>
    <d v="2022-08-31T00:00:00"/>
    <n v="-1273881"/>
    <n v="7177"/>
    <s v=" PAGO A NOMIN IDARRAGA MURILLO"/>
    <s v="CB 1370-1371"/>
    <n v="0"/>
    <e v="#N/A"/>
    <n v="0"/>
    <e v="#N/A"/>
    <n v="1273881"/>
    <s v="OK"/>
    <s v="ok"/>
    <n v="1"/>
    <n v="36"/>
    <s v=" PAGO A NOMIN ID"/>
  </r>
  <r>
    <s v="6-44"/>
    <n v="-933455"/>
    <s v="EGRESO"/>
    <s v="6-44-933455EGRESO"/>
    <s v="6-44-933455EGRESO22"/>
    <e v="#N/A"/>
    <s v="698-000006-44"/>
    <n v="698"/>
    <d v="2022-08-31T00:00:00"/>
    <n v="-933455"/>
    <n v="7177"/>
    <s v=" PAGO A NOMIN LEAL BUITRAGO ANG"/>
    <s v="CB 1370-1371"/>
    <n v="0"/>
    <e v="#N/A"/>
    <n v="0"/>
    <e v="#N/A"/>
    <n v="933455"/>
    <s v="OK"/>
    <s v="ok"/>
    <n v="1"/>
    <n v="36"/>
    <s v=" PAGO A NOMIN LE"/>
  </r>
  <r>
    <s v="6-44"/>
    <n v="-1226347"/>
    <s v="EGRESO"/>
    <s v="6-44-1226347EGRESO"/>
    <s v="6-44-1226347EGRESO1"/>
    <e v="#N/A"/>
    <s v="698-000006-44"/>
    <n v="698"/>
    <d v="2022-08-31T00:00:00"/>
    <n v="-1226347"/>
    <n v="7177"/>
    <s v=" PAGO A NOMIN TACUMA MORENO LIS"/>
    <s v="CB 1370-1371"/>
    <n v="0"/>
    <e v="#N/A"/>
    <n v="0"/>
    <e v="#N/A"/>
    <n v="1226347"/>
    <s v="OK"/>
    <s v="ok"/>
    <n v="1"/>
    <n v="36"/>
    <s v=" PAGO A NOMIN TA"/>
  </r>
  <r>
    <s v="6-44"/>
    <n v="-2277859"/>
    <s v="EGRESO"/>
    <s v="6-44-2277859EGRESO"/>
    <s v="6-44-2277859EGRESO3"/>
    <e v="#N/A"/>
    <s v="698-000006-44"/>
    <n v="698"/>
    <d v="2022-08-31T00:00:00"/>
    <n v="-2277859"/>
    <n v="7177"/>
    <s v=" PAGO A NOMIN ROMERO CAICEDO YE"/>
    <s v="CB 1370-1371"/>
    <n v="0"/>
    <e v="#N/A"/>
    <n v="0"/>
    <e v="#N/A"/>
    <n v="2277859"/>
    <s v="OK"/>
    <s v="ok"/>
    <n v="1"/>
    <n v="36"/>
    <s v=" PAGO A NOMIN RO"/>
  </r>
  <r>
    <s v="6-44"/>
    <n v="-4036.71"/>
    <s v="EGRESO"/>
    <s v="6-44-4036,71EGRESO"/>
    <s v="6-44-4036,71EGRESO1"/>
    <e v="#N/A"/>
    <s v="698-000006-44"/>
    <n v="698"/>
    <d v="2022-08-31T00:00:00"/>
    <n v="-4036.71"/>
    <n v="7371"/>
    <s v=" COMISION PAGO A PROVEEDORES"/>
    <s v="GASTOS"/>
    <n v="0"/>
    <e v="#N/A"/>
    <n v="0"/>
    <e v="#N/A"/>
    <n v="4036.71"/>
    <s v="OK"/>
    <s v="ok"/>
    <n v="1"/>
    <n v="36"/>
    <s v=" COMISION PAGO A"/>
  </r>
  <r>
    <s v="6-44"/>
    <n v="-12110.13"/>
    <s v="EGRESO"/>
    <s v="6-44-12110,13EGRESO"/>
    <s v="6-44-12110,13EGRESO1"/>
    <e v="#N/A"/>
    <s v="698-000006-44"/>
    <n v="698"/>
    <d v="2022-08-31T00:00:00"/>
    <n v="-12110.13"/>
    <n v="7371"/>
    <s v=" COMISION PAGO A PROVEEDORES"/>
    <s v="GASTOS"/>
    <n v="0"/>
    <e v="#N/A"/>
    <n v="0"/>
    <e v="#N/A"/>
    <n v="12110.13"/>
    <s v="OK"/>
    <s v="ok"/>
    <n v="1"/>
    <n v="36"/>
    <s v=" COMISION PAGO A"/>
  </r>
  <r>
    <s v="6-44"/>
    <n v="-5382.28"/>
    <s v="EGRESO"/>
    <s v="6-44-5382,28EGRESO"/>
    <s v="6-44-5382,28EGRESO1"/>
    <e v="#N/A"/>
    <s v="698-000006-44"/>
    <n v="698"/>
    <d v="2022-08-31T00:00:00"/>
    <n v="-5382.28"/>
    <n v="7371"/>
    <s v=" COMISION PAGO A PROVEEDORES"/>
    <s v="GASTOS"/>
    <n v="0"/>
    <e v="#N/A"/>
    <n v="0"/>
    <e v="#N/A"/>
    <n v="5382.28"/>
    <s v="OK"/>
    <s v="ok"/>
    <n v="1"/>
    <n v="36"/>
    <s v=" COMISION PAGO A"/>
  </r>
  <r>
    <s v="6-44"/>
    <n v="-2691.14"/>
    <s v="EGRESO"/>
    <s v="6-44-2691,14EGRESO"/>
    <s v="6-44-2691,14EGRESO1"/>
    <e v="#N/A"/>
    <s v="698-000006-44"/>
    <n v="698"/>
    <d v="2022-08-31T00:00:00"/>
    <n v="-2691.14"/>
    <n v="7371"/>
    <s v=" COMISION PAGO A PROVEEDORES"/>
    <s v="GASTOS"/>
    <n v="0"/>
    <e v="#N/A"/>
    <n v="0"/>
    <e v="#N/A"/>
    <n v="2691.14"/>
    <s v="OK"/>
    <s v="ok"/>
    <n v="1"/>
    <n v="36"/>
    <s v=" COMISION PAGO A"/>
  </r>
  <r>
    <s v="6-44"/>
    <n v="-1345.57"/>
    <s v="EGRESO"/>
    <s v="6-44-1345,57EGRESO"/>
    <s v="6-44-1345,57EGRESO1"/>
    <e v="#N/A"/>
    <s v="698-000006-44"/>
    <n v="698"/>
    <d v="2022-08-31T00:00:00"/>
    <n v="-1345.57"/>
    <n v="7371"/>
    <s v=" COMISION PAGO A PROVEEDORES"/>
    <s v="GASTOS"/>
    <n v="0"/>
    <e v="#N/A"/>
    <n v="0"/>
    <e v="#N/A"/>
    <n v="1345.57"/>
    <s v="OK"/>
    <s v="ok"/>
    <n v="1"/>
    <n v="36"/>
    <s v=" COMISION PAGO A"/>
  </r>
  <r>
    <s v="6-44"/>
    <n v="-1345.57"/>
    <s v="EGRESO"/>
    <s v="6-44-1345,57EGRESO"/>
    <s v="6-44-1345,57EGRESO2"/>
    <e v="#N/A"/>
    <s v="698-000006-44"/>
    <n v="698"/>
    <d v="2022-08-31T00:00:00"/>
    <n v="-1345.57"/>
    <n v="7371"/>
    <s v=" COMISION PAGO A PROVEEDORES"/>
    <s v="GASTOS"/>
    <n v="0"/>
    <e v="#N/A"/>
    <n v="0"/>
    <e v="#N/A"/>
    <n v="1345.57"/>
    <s v="OK"/>
    <s v="ok"/>
    <n v="1"/>
    <n v="36"/>
    <s v=" COMISION PAGO A"/>
  </r>
  <r>
    <s v="6-44"/>
    <n v="-1345.57"/>
    <s v="EGRESO"/>
    <s v="6-44-1345,57EGRESO"/>
    <s v="6-44-1345,57EGRESO3"/>
    <e v="#N/A"/>
    <s v="698-000006-44"/>
    <n v="698"/>
    <d v="2022-08-31T00:00:00"/>
    <n v="-1345.57"/>
    <n v="7371"/>
    <s v=" COMISION PAGO A PROVEEDORES"/>
    <s v="GASTOS"/>
    <n v="0"/>
    <e v="#N/A"/>
    <n v="0"/>
    <e v="#N/A"/>
    <n v="1345.57"/>
    <s v="OK"/>
    <s v="ok"/>
    <n v="1"/>
    <n v="36"/>
    <s v=" COMISION PAGO A"/>
  </r>
  <r>
    <s v="6-44"/>
    <n v="-342014.4"/>
    <s v="EGRESO"/>
    <s v="6-44-342014,4EGRESO"/>
    <s v="6-44-342014,4EGRESO1"/>
    <e v="#N/A"/>
    <s v="698-000006-44"/>
    <n v="698"/>
    <d v="2022-08-31T00:00:00"/>
    <n v="-342014.4"/>
    <n v="7522"/>
    <s v=" COMISION PAGO DE NOMINA"/>
    <s v="GASTOS"/>
    <n v="0"/>
    <e v="#N/A"/>
    <n v="0"/>
    <e v="#N/A"/>
    <n v="342014.4"/>
    <s v="OK"/>
    <s v="ok"/>
    <n v="1"/>
    <n v="36"/>
    <s v=" COMISION PAGO D"/>
  </r>
  <r>
    <s v="6-44"/>
    <n v="-21610.799999999999"/>
    <s v="EGRESO"/>
    <s v="6-44-21610,8EGRESO"/>
    <s v="6-44-21610,8EGRESO1"/>
    <e v="#N/A"/>
    <s v="698-000006-44"/>
    <n v="698"/>
    <d v="2022-08-31T00:00:00"/>
    <n v="-21610.799999999999"/>
    <n v="7522"/>
    <s v=" COMISION PAGO DE NOMINA"/>
    <s v="GASTOS"/>
    <n v="0"/>
    <e v="#N/A"/>
    <n v="0"/>
    <e v="#N/A"/>
    <n v="21610.799999999999"/>
    <s v="OK"/>
    <s v="ok"/>
    <n v="1"/>
    <n v="36"/>
    <s v=" COMISION PAGO D"/>
  </r>
  <r>
    <s v="6-44"/>
    <n v="-4273632"/>
    <s v="EGRESO"/>
    <s v="6-44-4273632EGRESO"/>
    <s v="6-44-4273632EGRESO1"/>
    <e v="#N/A"/>
    <s v="698-000006-44"/>
    <n v="698"/>
    <d v="2022-08-01T00:00:00"/>
    <n v="-4273632"/>
    <n v="7160"/>
    <s v=" PAGO A PROV COTRINA GONZALEZ E"/>
    <s v="PARTIDAS MES JUL"/>
    <n v="0"/>
    <e v="#N/A"/>
    <n v="0"/>
    <e v="#N/A"/>
    <n v="4273632"/>
    <s v="OK"/>
    <s v="ok"/>
    <n v="1"/>
    <n v="32"/>
    <s v=" PAGO A PROV COT"/>
  </r>
  <r>
    <s v="6-44"/>
    <n v="56381"/>
    <s v="INGRESO"/>
    <s v="6-4456381INGRESO"/>
    <s v="6-4456381INGRESO1"/>
    <e v="#N/A"/>
    <s v="698-000006-44"/>
    <n v="698"/>
    <d v="2022-08-31T00:00:00"/>
    <n v="56381"/>
    <n v="8142"/>
    <s v=" PAGO INTERBANC CAJA DE COMPENS"/>
    <m/>
    <n v="1"/>
    <e v="#N/A"/>
    <n v="0"/>
    <e v="#N/A"/>
    <n v="-56381"/>
    <s v="SIN CONCILIAR"/>
    <n v="2"/>
    <n v="1"/>
    <n v="36"/>
    <s v=" PAGO INTERBANC "/>
  </r>
  <r>
    <s v="6-44"/>
    <n v="1088101564"/>
    <s v="INGRESO"/>
    <s v="6-441088101564INGRESO"/>
    <s v="6-441088101564INGRESO1"/>
    <e v="#N/A"/>
    <s v="698-000006-44"/>
    <n v="698"/>
    <d v="2022-08-31T00:00:00"/>
    <n v="1088101564"/>
    <n v="8161"/>
    <s v=" PAGO DE PROV PROMOCALI SA ESP"/>
    <s v="RC156"/>
    <n v="0"/>
    <e v="#N/A"/>
    <n v="0"/>
    <e v="#N/A"/>
    <n v="-1088101564"/>
    <s v="OK"/>
    <s v="ok"/>
    <n v="1"/>
    <n v="36"/>
    <s v=" PAGO DE PROV PR"/>
  </r>
  <r>
    <s v="6-44"/>
    <n v="-229.41"/>
    <s v="EGRESO"/>
    <s v="6-44-229,41EGRESO"/>
    <s v="6-44-229,41EGRESO1"/>
    <e v="#N/A"/>
    <s v="698-000006-44"/>
    <n v="698"/>
    <d v="2022-08-31T00:00:00"/>
    <n v="-229.41"/>
    <n v="9088"/>
    <s v=" COMISION E-MAILS ENVIADOS"/>
    <s v="GASTOS"/>
    <n v="0"/>
    <e v="#N/A"/>
    <n v="0"/>
    <e v="#N/A"/>
    <n v="229.41"/>
    <s v="OK"/>
    <s v="ok"/>
    <n v="1"/>
    <n v="36"/>
    <s v=" COMISION E-MAIL"/>
  </r>
  <r>
    <s v="6-44"/>
    <n v="-229.41"/>
    <s v="EGRESO"/>
    <s v="6-44-229,41EGRESO"/>
    <s v="6-44-229,41EGRESO2"/>
    <e v="#N/A"/>
    <s v="698-000006-44"/>
    <n v="698"/>
    <d v="2022-08-31T00:00:00"/>
    <n v="-229.41"/>
    <n v="9088"/>
    <s v=" COMISION E-MAILS ENVIADOS"/>
    <s v="GASTOS"/>
    <n v="0"/>
    <e v="#N/A"/>
    <n v="0"/>
    <e v="#N/A"/>
    <n v="229.41"/>
    <s v="OK"/>
    <s v="ok"/>
    <n v="1"/>
    <n v="36"/>
    <s v=" COMISION E-MAIL"/>
  </r>
  <r>
    <s v="6-44"/>
    <n v="-229.41"/>
    <s v="EGRESO"/>
    <s v="6-44-229,41EGRESO"/>
    <s v="6-44-229,41EGRESO3"/>
    <e v="#N/A"/>
    <s v="698-000006-44"/>
    <n v="698"/>
    <d v="2022-08-31T00:00:00"/>
    <n v="-229.41"/>
    <n v="9088"/>
    <s v=" COMISION E-MAILS ENVIADOS"/>
    <s v="GASTOS"/>
    <n v="0"/>
    <e v="#N/A"/>
    <n v="0"/>
    <e v="#N/A"/>
    <n v="229.41"/>
    <s v="OK"/>
    <s v="ok"/>
    <n v="1"/>
    <n v="36"/>
    <s v=" COMISION E-MAIL"/>
  </r>
  <r>
    <s v="6-44"/>
    <n v="-229.41"/>
    <s v="EGRESO"/>
    <s v="6-44-229,41EGRESO"/>
    <s v="6-44-229,41EGRESO4"/>
    <e v="#N/A"/>
    <s v="698-000006-44"/>
    <n v="698"/>
    <d v="2022-08-31T00:00:00"/>
    <n v="-229.41"/>
    <n v="9088"/>
    <s v=" COMISION E-MAILS ENVIADOS"/>
    <s v="GASTOS"/>
    <n v="0"/>
    <e v="#N/A"/>
    <n v="0"/>
    <e v="#N/A"/>
    <n v="229.41"/>
    <s v="OK"/>
    <s v="ok"/>
    <n v="1"/>
    <n v="36"/>
    <s v=" COMISION E-MAIL"/>
  </r>
  <r>
    <s v="6-44"/>
    <n v="-43.59"/>
    <s v="EGRESO"/>
    <s v="6-44-43,59EGRESO"/>
    <s v="6-44-43,59EGRESO1"/>
    <e v="#N/A"/>
    <s v="698-000006-44"/>
    <n v="698"/>
    <d v="2022-08-31T00:00:00"/>
    <n v="-43.59"/>
    <n v="9089"/>
    <s v=" IVA COMISION E-MAILS"/>
    <s v="GASTOS"/>
    <n v="0"/>
    <e v="#N/A"/>
    <n v="0"/>
    <e v="#N/A"/>
    <n v="43.59"/>
    <s v="OK"/>
    <s v="ok"/>
    <n v="1"/>
    <n v="36"/>
    <s v=" IVA COMISION E-"/>
  </r>
  <r>
    <s v="6-44"/>
    <n v="-43.59"/>
    <s v="EGRESO"/>
    <s v="6-44-43,59EGRESO"/>
    <s v="6-44-43,59EGRESO2"/>
    <e v="#N/A"/>
    <s v="698-000006-44"/>
    <n v="698"/>
    <d v="2022-08-31T00:00:00"/>
    <n v="-43.59"/>
    <n v="9089"/>
    <s v=" IVA COMISION E-MAILS"/>
    <s v="GASTOS"/>
    <n v="0"/>
    <e v="#N/A"/>
    <n v="0"/>
    <e v="#N/A"/>
    <n v="43.59"/>
    <s v="OK"/>
    <s v="ok"/>
    <n v="1"/>
    <n v="36"/>
    <s v=" IVA COMISION E-"/>
  </r>
  <r>
    <s v="6-44"/>
    <n v="-43.59"/>
    <s v="EGRESO"/>
    <s v="6-44-43,59EGRESO"/>
    <s v="6-44-43,59EGRESO3"/>
    <e v="#N/A"/>
    <s v="698-000006-44"/>
    <n v="698"/>
    <d v="2022-08-31T00:00:00"/>
    <n v="-43.59"/>
    <n v="9089"/>
    <s v=" IVA COMISION E-MAILS"/>
    <s v="GASTOS"/>
    <n v="0"/>
    <e v="#N/A"/>
    <n v="0"/>
    <e v="#N/A"/>
    <n v="43.59"/>
    <s v="OK"/>
    <s v="ok"/>
    <n v="1"/>
    <n v="36"/>
    <s v=" IVA COMISION E-"/>
  </r>
  <r>
    <s v="6-44"/>
    <n v="-43.59"/>
    <s v="EGRESO"/>
    <s v="6-44-43,59EGRESO"/>
    <s v="6-44-43,59EGRESO4"/>
    <e v="#N/A"/>
    <s v="698-000006-44"/>
    <n v="698"/>
    <d v="2022-08-31T00:00:00"/>
    <n v="-43.59"/>
    <n v="9089"/>
    <s v=" IVA COMISION E-MAILS"/>
    <s v="GASTOS"/>
    <n v="0"/>
    <e v="#N/A"/>
    <n v="0"/>
    <e v="#N/A"/>
    <n v="43.59"/>
    <s v="OK"/>
    <s v="ok"/>
    <n v="1"/>
    <n v="36"/>
    <s v=" IVA COMISION E-"/>
  </r>
  <r>
    <s v="6-44"/>
    <n v="-5529"/>
    <s v="EGRESO"/>
    <s v="6-44-5529EGRESO"/>
    <s v="6-44-5529EGRESO1"/>
    <e v="#N/A"/>
    <s v="698-000006-44"/>
    <n v="698"/>
    <d v="2022-08-31T00:00:00"/>
    <n v="-5529"/>
    <n v="9336"/>
    <s v=" IVA POR COMISIONES CORRIENTE"/>
    <s v="GASTOS"/>
    <n v="0"/>
    <e v="#N/A"/>
    <n v="0"/>
    <e v="#N/A"/>
    <n v="5529"/>
    <s v="OK"/>
    <s v="ok"/>
    <n v="1"/>
    <n v="36"/>
    <s v=" IVA POR COMISIO"/>
  </r>
  <r>
    <s v="6-44"/>
    <n v="-3496.31"/>
    <s v="EGRESO"/>
    <s v="6-44-3496,31EGRESO"/>
    <s v="6-44-3496,31EGRESO5"/>
    <e v="#N/A"/>
    <s v="698-000006-44"/>
    <n v="698"/>
    <d v="2022-08-30T00:00:00"/>
    <n v="-3496.31"/>
    <n v="609"/>
    <s v=" COBRO COMISION ACH COLOMBIA"/>
    <s v="GASTOS"/>
    <n v="0"/>
    <e v="#N/A"/>
    <n v="0"/>
    <e v="#N/A"/>
    <n v="3496.31"/>
    <s v="OK"/>
    <s v="ok"/>
    <n v="1"/>
    <n v="36"/>
    <s v=" COBRO COMISION "/>
  </r>
  <r>
    <s v="6-44"/>
    <n v="-3496.31"/>
    <s v="EGRESO"/>
    <s v="6-44-3496,31EGRESO"/>
    <s v="6-44-3496,31EGRESO6"/>
    <e v="#N/A"/>
    <s v="698-000006-44"/>
    <n v="698"/>
    <d v="2022-08-30T00:00:00"/>
    <n v="-3496.31"/>
    <n v="609"/>
    <s v=" COBRO COMISION ACH COLOMBIA"/>
    <s v="GASTOS"/>
    <n v="0"/>
    <e v="#N/A"/>
    <n v="0"/>
    <e v="#N/A"/>
    <n v="3496.31"/>
    <s v="OK"/>
    <s v="ok"/>
    <n v="1"/>
    <n v="36"/>
    <s v=" COBRO COMISION "/>
  </r>
  <r>
    <s v="6-44"/>
    <n v="-3496.31"/>
    <s v="EGRESO"/>
    <s v="6-44-3496,31EGRESO"/>
    <s v="6-44-3496,31EGRESO7"/>
    <e v="#N/A"/>
    <s v="698-000006-44"/>
    <n v="698"/>
    <d v="2022-08-30T00:00:00"/>
    <n v="-3496.31"/>
    <n v="609"/>
    <s v=" COBRO COMISION ACH COLOMBIA"/>
    <s v="GASTOS"/>
    <n v="0"/>
    <e v="#N/A"/>
    <n v="0"/>
    <e v="#N/A"/>
    <n v="3496.31"/>
    <s v="OK"/>
    <s v="ok"/>
    <n v="1"/>
    <n v="36"/>
    <s v=" COBRO COMISION "/>
  </r>
  <r>
    <s v="6-44"/>
    <n v="-13985.24"/>
    <s v="EGRESO"/>
    <s v="6-44-13985,24EGRESO"/>
    <s v="6-44-13985,24EGRESO1"/>
    <e v="#N/A"/>
    <s v="698-000006-44"/>
    <n v="698"/>
    <d v="2022-08-30T00:00:00"/>
    <n v="-13985.24"/>
    <n v="609"/>
    <s v=" COBRO COMISION ACH COLOMBIA"/>
    <s v="GASTOS"/>
    <n v="0"/>
    <e v="#N/A"/>
    <n v="0"/>
    <e v="#N/A"/>
    <n v="13985.24"/>
    <s v="OK"/>
    <s v="ok"/>
    <n v="1"/>
    <n v="36"/>
    <s v=" COBRO COMISION "/>
  </r>
  <r>
    <s v="6-44"/>
    <n v="-255.67"/>
    <s v="EGRESO"/>
    <s v="6-44-255,67EGRESO"/>
    <s v="6-44-255,67EGRESO4"/>
    <e v="#N/A"/>
    <s v="698-000006-44"/>
    <n v="698"/>
    <d v="2022-08-30T00:00:00"/>
    <n v="-255.67"/>
    <n v="1233"/>
    <s v=" COBRO IVA PAGOS AUTOMATICOS"/>
    <s v="GASTOS"/>
    <n v="0"/>
    <e v="#N/A"/>
    <n v="0"/>
    <e v="#N/A"/>
    <n v="255.67"/>
    <s v="OK"/>
    <s v="ok"/>
    <n v="1"/>
    <n v="36"/>
    <s v=" COBRO IVA PAGOS"/>
  </r>
  <r>
    <s v="6-44"/>
    <n v="-664.31"/>
    <s v="EGRESO"/>
    <s v="6-44-664,31EGRESO"/>
    <s v="6-44-664,31EGRESO4"/>
    <e v="#N/A"/>
    <s v="698-000006-44"/>
    <n v="698"/>
    <d v="2022-08-30T00:00:00"/>
    <n v="-664.31"/>
    <n v="1233"/>
    <s v=" COBRO IVA PAGOS AUTOMATICOS"/>
    <s v="GASTOS"/>
    <n v="0"/>
    <e v="#N/A"/>
    <n v="0"/>
    <e v="#N/A"/>
    <n v="664.31"/>
    <s v="OK"/>
    <s v="ok"/>
    <n v="1"/>
    <n v="36"/>
    <s v=" COBRO IVA PAGOS"/>
  </r>
  <r>
    <s v="6-44"/>
    <n v="-664.31"/>
    <s v="EGRESO"/>
    <s v="6-44-664,31EGRESO"/>
    <s v="6-44-664,31EGRESO5"/>
    <e v="#N/A"/>
    <s v="698-000006-44"/>
    <n v="698"/>
    <d v="2022-08-30T00:00:00"/>
    <n v="-664.31"/>
    <n v="1233"/>
    <s v=" COBRO IVA PAGOS AUTOMATICOS"/>
    <s v="GASTOS"/>
    <n v="0"/>
    <e v="#N/A"/>
    <n v="0"/>
    <e v="#N/A"/>
    <n v="664.31"/>
    <s v="OK"/>
    <s v="ok"/>
    <n v="1"/>
    <n v="36"/>
    <s v=" COBRO IVA PAGOS"/>
  </r>
  <r>
    <s v="6-44"/>
    <n v="-511.34"/>
    <s v="EGRESO"/>
    <s v="6-44-511,34EGRESO"/>
    <s v="6-44-511,34EGRESO2"/>
    <e v="#N/A"/>
    <s v="698-000006-44"/>
    <n v="698"/>
    <d v="2022-08-30T00:00:00"/>
    <n v="-511.34"/>
    <n v="1233"/>
    <s v=" COBRO IVA PAGOS AUTOMATICOS"/>
    <s v="GASTOS"/>
    <n v="0"/>
    <e v="#N/A"/>
    <n v="0"/>
    <e v="#N/A"/>
    <n v="511.34"/>
    <s v="OK"/>
    <s v="ok"/>
    <n v="1"/>
    <n v="36"/>
    <s v=" COBRO IVA PAGOS"/>
  </r>
  <r>
    <s v="6-44"/>
    <n v="-2657.24"/>
    <s v="EGRESO"/>
    <s v="6-44-2657,24EGRESO"/>
    <s v="6-44-2657,24EGRESO1"/>
    <e v="#N/A"/>
    <s v="698-000006-44"/>
    <n v="698"/>
    <d v="2022-08-30T00:00:00"/>
    <n v="-2657.24"/>
    <n v="1233"/>
    <s v=" COBRO IVA PAGOS AUTOMATICOS"/>
    <s v="GASTOS"/>
    <n v="0"/>
    <e v="#N/A"/>
    <n v="0"/>
    <e v="#N/A"/>
    <n v="2657.24"/>
    <s v="OK"/>
    <s v="ok"/>
    <n v="1"/>
    <n v="36"/>
    <s v=" COBRO IVA PAGOS"/>
  </r>
  <r>
    <s v="6-44"/>
    <n v="-59.51"/>
    <s v="EGRESO"/>
    <s v="6-44-59,51EGRESO"/>
    <s v="6-44-59,51EGRESO1"/>
    <e v="#N/A"/>
    <s v="698-000006-44"/>
    <n v="698"/>
    <d v="2022-08-30T00:00:00"/>
    <n v="-59.51"/>
    <n v="1233"/>
    <s v=" COBRO IVA PAGOS AUTOMATICOS"/>
    <s v="GASTOS"/>
    <n v="0"/>
    <e v="#N/A"/>
    <n v="0"/>
    <e v="#N/A"/>
    <n v="59.51"/>
    <s v="OK"/>
    <s v="ok"/>
    <n v="1"/>
    <n v="36"/>
    <s v=" COBRO IVA PAGOS"/>
  </r>
  <r>
    <s v="6-44"/>
    <n v="-255.67"/>
    <s v="EGRESO"/>
    <s v="6-44-255,67EGRESO"/>
    <s v="6-44-255,67EGRESO5"/>
    <e v="#N/A"/>
    <s v="698-000006-44"/>
    <n v="698"/>
    <d v="2022-08-30T00:00:00"/>
    <n v="-255.67"/>
    <n v="1233"/>
    <s v=" COBRO IVA PAGOS AUTOMATICOS"/>
    <s v="GASTOS"/>
    <n v="0"/>
    <e v="#N/A"/>
    <n v="0"/>
    <e v="#N/A"/>
    <n v="255.67"/>
    <s v="OK"/>
    <s v="ok"/>
    <n v="1"/>
    <n v="36"/>
    <s v=" COBRO IVA PAGOS"/>
  </r>
  <r>
    <s v="6-44"/>
    <n v="-664.31"/>
    <s v="EGRESO"/>
    <s v="6-44-664,31EGRESO"/>
    <s v="6-44-664,31EGRESO6"/>
    <e v="#N/A"/>
    <s v="698-000006-44"/>
    <n v="698"/>
    <d v="2022-08-30T00:00:00"/>
    <n v="-664.31"/>
    <n v="1233"/>
    <s v=" COBRO IVA PAGOS AUTOMATICOS"/>
    <s v="GASTOS"/>
    <n v="0"/>
    <e v="#N/A"/>
    <n v="0"/>
    <e v="#N/A"/>
    <n v="664.31"/>
    <s v="OK"/>
    <s v="ok"/>
    <n v="1"/>
    <n v="36"/>
    <s v=" COBRO IVA PAGOS"/>
  </r>
  <r>
    <s v="6-44"/>
    <n v="-146322.57"/>
    <s v="EGRESO"/>
    <s v="6-44-146322,57EGRESO"/>
    <s v="6-44-146322,57EGRESO1"/>
    <e v="#N/A"/>
    <s v="698-000006-44"/>
    <n v="698"/>
    <d v="2022-08-30T00:00:00"/>
    <n v="-146322.57"/>
    <n v="3339"/>
    <s v=" IMPTO GOBIERNO 4X1000"/>
    <s v="GASTOS"/>
    <n v="0"/>
    <e v="#N/A"/>
    <n v="0"/>
    <e v="#N/A"/>
    <n v="146322.57"/>
    <s v="OK"/>
    <s v="ok"/>
    <n v="1"/>
    <n v="36"/>
    <s v=" IMPTO GOBIERNO "/>
  </r>
  <r>
    <s v="6-44"/>
    <n v="-1071000"/>
    <s v="EGRESO"/>
    <s v="6-44-1071000EGRESO"/>
    <s v="6-44-1071000EGRESO1"/>
    <e v="#N/A"/>
    <s v="698-000006-44"/>
    <n v="698"/>
    <d v="2022-08-30T00:00:00"/>
    <n v="-1071000"/>
    <n v="7160"/>
    <s v=" PAGO A PROV DyA Carpinteria SA"/>
    <m/>
    <n v="1"/>
    <d v="2022-08-29T00:00:00"/>
    <n v="-1071000"/>
    <s v="CB-1364"/>
    <n v="0"/>
    <s v="OK CONCILIADO"/>
    <s v="ok"/>
    <n v="1"/>
    <n v="36"/>
    <s v=" PAGO A PROV DyA"/>
  </r>
  <r>
    <s v="6-44"/>
    <n v="-4203067"/>
    <s v="EGRESO"/>
    <s v="6-44-4203067EGRESO"/>
    <s v="6-44-4203067EGRESO1"/>
    <e v="#N/A"/>
    <s v="698-000006-44"/>
    <n v="698"/>
    <d v="2022-08-30T00:00:00"/>
    <n v="-4203067"/>
    <n v="7177"/>
    <s v=" PAGO A NOMIN ORTIZ RAMIREZ LUI"/>
    <s v="CB-1318"/>
    <n v="0"/>
    <e v="#N/A"/>
    <n v="0"/>
    <e v="#N/A"/>
    <n v="4203067"/>
    <s v="OK"/>
    <s v="ok"/>
    <n v="1"/>
    <n v="36"/>
    <s v=" PAGO A NOMIN OR"/>
  </r>
  <r>
    <s v="6-44"/>
    <n v="-3060603"/>
    <s v="EGRESO"/>
    <s v="6-44-3060603EGRESO"/>
    <s v="6-44-3060603EGRESO1"/>
    <e v="#N/A"/>
    <s v="698-000006-44"/>
    <n v="698"/>
    <d v="2022-08-30T00:00:00"/>
    <n v="-3060603"/>
    <n v="7177"/>
    <s v=" PAGO A NOMIN TSUCHIYA CAMARGO"/>
    <s v="CB-1376CB-1377CB-1378CB-1379"/>
    <n v="0"/>
    <e v="#N/A"/>
    <n v="0"/>
    <e v="#N/A"/>
    <n v="3060603"/>
    <s v="OK"/>
    <s v="ok"/>
    <n v="1"/>
    <n v="36"/>
    <s v=" PAGO A NOMIN TS"/>
  </r>
  <r>
    <s v="6-44"/>
    <n v="-2477789"/>
    <s v="EGRESO"/>
    <s v="6-44-2477789EGRESO"/>
    <s v="6-44-2477789EGRESO1"/>
    <e v="#N/A"/>
    <s v="698-000006-44"/>
    <n v="698"/>
    <d v="2022-08-30T00:00:00"/>
    <n v="-2477789"/>
    <n v="7177"/>
    <s v=" PAGO A NOMIN POVEDA TORRES DAV"/>
    <s v="CB-1376CB-1377CB-1378CB-1379"/>
    <n v="0"/>
    <e v="#N/A"/>
    <n v="0"/>
    <e v="#N/A"/>
    <n v="2477789"/>
    <s v="OK"/>
    <s v="ok"/>
    <n v="1"/>
    <n v="36"/>
    <s v=" PAGO A NOMIN PO"/>
  </r>
  <r>
    <s v="6-44"/>
    <n v="-6377298"/>
    <s v="EGRESO"/>
    <s v="6-44-6377298EGRESO"/>
    <s v="6-44-6377298EGRESO1"/>
    <e v="#N/A"/>
    <s v="698-000006-44"/>
    <n v="698"/>
    <d v="2022-08-30T00:00:00"/>
    <n v="-6377298"/>
    <n v="7177"/>
    <s v=" PAGO A NOMIN PULIDO BECERRA JA"/>
    <s v="CB-1376CB-1377CB-1378CB-1379"/>
    <n v="0"/>
    <e v="#N/A"/>
    <n v="0"/>
    <e v="#N/A"/>
    <n v="6377298"/>
    <s v="OK"/>
    <s v="ok"/>
    <n v="1"/>
    <n v="36"/>
    <s v=" PAGO A NOMIN PU"/>
  </r>
  <r>
    <s v="6-44"/>
    <n v="-19353664"/>
    <s v="EGRESO"/>
    <s v="6-44-19353664EGRESO"/>
    <s v="6-44-19353664EGRESO1"/>
    <e v="#N/A"/>
    <s v="698-000006-44"/>
    <n v="698"/>
    <d v="2022-08-30T00:00:00"/>
    <n v="-19353664"/>
    <n v="7177"/>
    <s v=" PAGO A NOMIN DUE AS PARADA MAR"/>
    <s v="CB-1376CB-1377CB-1378CB-1379"/>
    <n v="0"/>
    <e v="#N/A"/>
    <n v="0"/>
    <e v="#N/A"/>
    <n v="19353664"/>
    <s v="OK"/>
    <s v="ok"/>
    <n v="1"/>
    <n v="36"/>
    <s v=" PAGO A NOMIN DU"/>
  </r>
  <r>
    <s v="6-44"/>
    <n v="-1345.57"/>
    <s v="EGRESO"/>
    <s v="6-44-1345,57EGRESO"/>
    <s v="6-44-1345,57EGRESO4"/>
    <e v="#N/A"/>
    <s v="698-000006-44"/>
    <n v="698"/>
    <d v="2022-08-30T00:00:00"/>
    <n v="-1345.57"/>
    <n v="7371"/>
    <s v=" COMISION PAGO A PROVEEDORES"/>
    <s v="GASTOS"/>
    <n v="0"/>
    <e v="#N/A"/>
    <n v="0"/>
    <e v="#N/A"/>
    <n v="1345.57"/>
    <s v="OK"/>
    <s v="ok"/>
    <n v="1"/>
    <n v="36"/>
    <s v=" COMISION PAGO A"/>
  </r>
  <r>
    <s v="6-44"/>
    <n v="-2691.14"/>
    <s v="EGRESO"/>
    <s v="6-44-2691,14EGRESO"/>
    <s v="6-44-2691,14EGRESO2"/>
    <e v="#N/A"/>
    <s v="698-000006-44"/>
    <n v="698"/>
    <d v="2022-08-30T00:00:00"/>
    <n v="-2691.14"/>
    <n v="7371"/>
    <s v=" COMISION PAGO A PROVEEDORES"/>
    <s v="GASTOS"/>
    <n v="0"/>
    <e v="#N/A"/>
    <n v="0"/>
    <e v="#N/A"/>
    <n v="2691.14"/>
    <s v="OK"/>
    <s v="ok"/>
    <n v="1"/>
    <n v="36"/>
    <s v=" COMISION PAGO A"/>
  </r>
  <r>
    <s v="6-44"/>
    <n v="-1345.57"/>
    <s v="EGRESO"/>
    <s v="6-44-1345,57EGRESO"/>
    <s v="6-44-1345,57EGRESO5"/>
    <e v="#N/A"/>
    <s v="698-000006-44"/>
    <n v="698"/>
    <d v="2022-08-30T00:00:00"/>
    <n v="-1345.57"/>
    <n v="7371"/>
    <s v=" COMISION PAGO A PROVEEDORES"/>
    <s v="GASTOS"/>
    <n v="0"/>
    <e v="#N/A"/>
    <n v="0"/>
    <e v="#N/A"/>
    <n v="1345.57"/>
    <s v="OK"/>
    <s v="ok"/>
    <n v="1"/>
    <n v="36"/>
    <s v=" COMISION PAGO A"/>
  </r>
  <r>
    <s v="6-44"/>
    <n v="-313.2"/>
    <s v="EGRESO"/>
    <s v="6-44-313,2EGRESO"/>
    <s v="6-44-313,2EGRESO1"/>
    <e v="#N/A"/>
    <s v="698-000006-44"/>
    <n v="698"/>
    <d v="2022-08-30T00:00:00"/>
    <n v="-313.2"/>
    <n v="7522"/>
    <s v=" COMISION PAGO DE NOMINA"/>
    <s v="GASTOS"/>
    <n v="0"/>
    <e v="#N/A"/>
    <n v="0"/>
    <e v="#N/A"/>
    <n v="313.2"/>
    <s v="OK"/>
    <s v="ok"/>
    <n v="1"/>
    <n v="36"/>
    <s v=" COMISION PAGO D"/>
  </r>
  <r>
    <s v="6-44"/>
    <n v="55107591.579999998"/>
    <s v="INGRESO"/>
    <s v="6-4455107591,58INGRESO"/>
    <s v="6-4455107591,58INGRESO1"/>
    <e v="#N/A"/>
    <s v="698-000006-44"/>
    <n v="698"/>
    <d v="2022-08-30T00:00:00"/>
    <n v="55107591.579999998"/>
    <n v="8146"/>
    <s v=" PAGO INTERBANC BANCO SANTANDER"/>
    <s v="RC157"/>
    <n v="0"/>
    <e v="#N/A"/>
    <n v="0"/>
    <e v="#N/A"/>
    <n v="-55107591.579999998"/>
    <s v="OK"/>
    <s v="ok"/>
    <n v="1"/>
    <n v="36"/>
    <s v=" PAGO INTERBANC "/>
  </r>
  <r>
    <s v="6-44"/>
    <n v="-3496.31"/>
    <s v="EGRESO"/>
    <s v="6-44-3496,31EGRESO"/>
    <s v="6-44-3496,31EGRESO8"/>
    <e v="#N/A"/>
    <s v="698-000006-44"/>
    <n v="698"/>
    <d v="2022-08-29T00:00:00"/>
    <n v="-3496.31"/>
    <n v="609"/>
    <s v=" COBRO COMISION ACH COLOMBIA"/>
    <s v="GASTOS"/>
    <n v="0"/>
    <e v="#N/A"/>
    <n v="0"/>
    <e v="#N/A"/>
    <n v="3496.31"/>
    <s v="OK"/>
    <s v="ok"/>
    <n v="1"/>
    <n v="36"/>
    <s v=" COBRO COMISION "/>
  </r>
  <r>
    <s v="6-44"/>
    <n v="-24474.17"/>
    <s v="EGRESO"/>
    <s v="6-44-24474,17EGRESO"/>
    <s v="6-44-24474,17EGRESO1"/>
    <e v="#N/A"/>
    <s v="698-000006-44"/>
    <n v="698"/>
    <d v="2022-08-29T00:00:00"/>
    <n v="-24474.17"/>
    <n v="609"/>
    <s v=" COBRO COMISION ACH COLOMBIA"/>
    <s v="GASTOS"/>
    <n v="0"/>
    <e v="#N/A"/>
    <n v="0"/>
    <e v="#N/A"/>
    <n v="24474.17"/>
    <s v="OK"/>
    <s v="ok"/>
    <n v="1"/>
    <n v="36"/>
    <s v=" COBRO COMISION "/>
  </r>
  <r>
    <s v="6-44"/>
    <n v="-27970.48"/>
    <s v="EGRESO"/>
    <s v="6-44-27970,48EGRESO"/>
    <s v="6-44-27970,48EGRESO1"/>
    <e v="#N/A"/>
    <s v="698-000006-44"/>
    <n v="698"/>
    <d v="2022-08-29T00:00:00"/>
    <n v="-27970.48"/>
    <n v="609"/>
    <s v=" COBRO COMISION ACH COLOMBIA"/>
    <s v="GASTOS"/>
    <n v="0"/>
    <e v="#N/A"/>
    <n v="0"/>
    <e v="#N/A"/>
    <n v="27970.48"/>
    <s v="OK"/>
    <s v="ok"/>
    <n v="1"/>
    <n v="36"/>
    <s v=" COBRO COMISION "/>
  </r>
  <r>
    <s v="6-44"/>
    <n v="-3496.31"/>
    <s v="EGRESO"/>
    <s v="6-44-3496,31EGRESO"/>
    <s v="6-44-3496,31EGRESO9"/>
    <e v="#N/A"/>
    <s v="698-000006-44"/>
    <n v="698"/>
    <d v="2022-08-29T00:00:00"/>
    <n v="-3496.31"/>
    <n v="609"/>
    <s v=" COBRO COMISION ACH COLOMBIA"/>
    <s v="GASTOS"/>
    <n v="0"/>
    <e v="#N/A"/>
    <n v="0"/>
    <e v="#N/A"/>
    <n v="3496.31"/>
    <s v="OK"/>
    <s v="ok"/>
    <n v="1"/>
    <n v="36"/>
    <s v=" COBRO COMISION "/>
  </r>
  <r>
    <s v="6-44"/>
    <n v="-13689.91"/>
    <s v="EGRESO"/>
    <s v="6-44-13689,91EGRESO"/>
    <s v="6-44-13689,91EGRESO4"/>
    <e v="#N/A"/>
    <s v="698-000006-44"/>
    <n v="698"/>
    <d v="2022-08-29T00:00:00"/>
    <n v="-13689.91"/>
    <n v="1043"/>
    <s v=" COM PAGOS EN EFECTIVO"/>
    <s v="GASTOS"/>
    <n v="0"/>
    <e v="#N/A"/>
    <n v="0"/>
    <e v="#N/A"/>
    <n v="13689.91"/>
    <s v="OK"/>
    <s v="ok"/>
    <n v="1"/>
    <n v="36"/>
    <s v=" COM PAGOS EN EF"/>
  </r>
  <r>
    <s v="6-44"/>
    <n v="-2601.09"/>
    <s v="EGRESO"/>
    <s v="6-44-2601,09EGRESO"/>
    <s v="6-44-2601,09EGRESO4"/>
    <e v="#N/A"/>
    <s v="698-000006-44"/>
    <n v="698"/>
    <d v="2022-08-29T00:00:00"/>
    <n v="-2601.09"/>
    <n v="1233"/>
    <s v=" COBRO IVA PAGOS AUTOMATICOS"/>
    <s v="GASTOS"/>
    <n v="0"/>
    <e v="#N/A"/>
    <n v="0"/>
    <e v="#N/A"/>
    <n v="2601.09"/>
    <s v="OK"/>
    <s v="ok"/>
    <n v="1"/>
    <n v="36"/>
    <s v=" COBRO IVA PAGOS"/>
  </r>
  <r>
    <s v="6-44"/>
    <n v="-1011.67"/>
    <s v="EGRESO"/>
    <s v="6-44-1011,67EGRESO"/>
    <s v="6-44-1011,67EGRESO1"/>
    <e v="#N/A"/>
    <s v="698-000006-44"/>
    <n v="698"/>
    <d v="2022-08-29T00:00:00"/>
    <n v="-1011.67"/>
    <n v="1233"/>
    <s v=" COBRO IVA PAGOS AUTOMATICOS"/>
    <s v="GASTOS"/>
    <n v="0"/>
    <e v="#N/A"/>
    <n v="0"/>
    <e v="#N/A"/>
    <n v="1011.67"/>
    <s v="OK"/>
    <s v="ok"/>
    <n v="1"/>
    <n v="36"/>
    <s v=" COBRO IVA PAGOS"/>
  </r>
  <r>
    <s v="6-44"/>
    <n v="-255.67"/>
    <s v="EGRESO"/>
    <s v="6-44-255,67EGRESO"/>
    <s v="6-44-255,67EGRESO6"/>
    <e v="#N/A"/>
    <s v="698-000006-44"/>
    <n v="698"/>
    <d v="2022-08-29T00:00:00"/>
    <n v="-255.67"/>
    <n v="1233"/>
    <s v=" COBRO IVA PAGOS AUTOMATICOS"/>
    <s v="GASTOS"/>
    <n v="0"/>
    <e v="#N/A"/>
    <n v="0"/>
    <e v="#N/A"/>
    <n v="255.67"/>
    <s v="OK"/>
    <s v="ok"/>
    <n v="1"/>
    <n v="36"/>
    <s v=" COBRO IVA PAGOS"/>
  </r>
  <r>
    <s v="6-44"/>
    <n v="-4650.17"/>
    <s v="EGRESO"/>
    <s v="6-44-4650,17EGRESO"/>
    <s v="6-44-4650,17EGRESO1"/>
    <e v="#N/A"/>
    <s v="698-000006-44"/>
    <n v="698"/>
    <d v="2022-08-29T00:00:00"/>
    <n v="-4650.17"/>
    <n v="1233"/>
    <s v=" COBRO IVA PAGOS AUTOMATICOS"/>
    <s v="GASTOS"/>
    <n v="0"/>
    <e v="#N/A"/>
    <n v="0"/>
    <e v="#N/A"/>
    <n v="4650.17"/>
    <s v="OK"/>
    <s v="ok"/>
    <n v="1"/>
    <n v="36"/>
    <s v=" COBRO IVA PAGOS"/>
  </r>
  <r>
    <s v="6-44"/>
    <n v="-664.31"/>
    <s v="EGRESO"/>
    <s v="6-44-664,31EGRESO"/>
    <s v="6-44-664,31EGRESO7"/>
    <e v="#N/A"/>
    <s v="698-000006-44"/>
    <n v="698"/>
    <d v="2022-08-29T00:00:00"/>
    <n v="-664.31"/>
    <n v="1233"/>
    <s v=" COBRO IVA PAGOS AUTOMATICOS"/>
    <s v="GASTOS"/>
    <n v="0"/>
    <e v="#N/A"/>
    <n v="0"/>
    <e v="#N/A"/>
    <n v="664.31"/>
    <s v="OK"/>
    <s v="ok"/>
    <n v="1"/>
    <n v="36"/>
    <s v=" COBRO IVA PAGOS"/>
  </r>
  <r>
    <s v="6-44"/>
    <n v="-664.31"/>
    <s v="EGRESO"/>
    <s v="6-44-664,31EGRESO"/>
    <s v="6-44-664,31EGRESO8"/>
    <e v="#N/A"/>
    <s v="698-000006-44"/>
    <n v="698"/>
    <d v="2022-08-29T00:00:00"/>
    <n v="-664.31"/>
    <n v="1233"/>
    <s v=" COBRO IVA PAGOS AUTOMATICOS"/>
    <s v="GASTOS"/>
    <n v="0"/>
    <e v="#N/A"/>
    <n v="0"/>
    <e v="#N/A"/>
    <n v="664.31"/>
    <s v="OK"/>
    <s v="ok"/>
    <n v="1"/>
    <n v="36"/>
    <s v=" COBRO IVA PAGOS"/>
  </r>
  <r>
    <s v="6-44"/>
    <n v="-255.67"/>
    <s v="EGRESO"/>
    <s v="6-44-255,67EGRESO"/>
    <s v="6-44-255,67EGRESO7"/>
    <e v="#N/A"/>
    <s v="698-000006-44"/>
    <n v="698"/>
    <d v="2022-08-29T00:00:00"/>
    <n v="-255.67"/>
    <n v="1233"/>
    <s v=" COBRO IVA PAGOS AUTOMATICOS"/>
    <s v="GASTOS"/>
    <n v="0"/>
    <e v="#N/A"/>
    <n v="0"/>
    <e v="#N/A"/>
    <n v="255.67"/>
    <s v="OK"/>
    <s v="ok"/>
    <n v="1"/>
    <n v="36"/>
    <s v=" COBRO IVA PAGOS"/>
  </r>
  <r>
    <s v="6-44"/>
    <n v="-5314.48"/>
    <s v="EGRESO"/>
    <s v="6-44-5314,48EGRESO"/>
    <s v="6-44-5314,48EGRESO1"/>
    <e v="#N/A"/>
    <s v="698-000006-44"/>
    <n v="698"/>
    <d v="2022-08-29T00:00:00"/>
    <n v="-5314.48"/>
    <n v="1233"/>
    <s v=" COBRO IVA PAGOS AUTOMATICOS"/>
    <s v="GASTOS"/>
    <n v="0"/>
    <e v="#N/A"/>
    <n v="0"/>
    <e v="#N/A"/>
    <n v="5314.48"/>
    <s v="OK"/>
    <s v="ok"/>
    <n v="1"/>
    <n v="36"/>
    <s v=" COBRO IVA PAGOS"/>
  </r>
  <r>
    <s v="6-44"/>
    <n v="-1190.2"/>
    <s v="EGRESO"/>
    <s v="6-44-1190,2EGRESO"/>
    <s v="6-44-1190,2EGRESO1"/>
    <e v="#N/A"/>
    <s v="698-000006-44"/>
    <n v="698"/>
    <d v="2022-08-29T00:00:00"/>
    <n v="-1190.2"/>
    <n v="1233"/>
    <s v=" COBRO IVA PAGOS AUTOMATICOS"/>
    <s v="GASTOS"/>
    <n v="0"/>
    <e v="#N/A"/>
    <n v="0"/>
    <e v="#N/A"/>
    <n v="1190.2"/>
    <s v="OK"/>
    <s v="ok"/>
    <n v="1"/>
    <n v="36"/>
    <s v=" COBRO IVA PAGOS"/>
  </r>
  <r>
    <s v="6-44"/>
    <n v="-1110"/>
    <s v="EGRESO"/>
    <s v="6-44-1110EGRESO"/>
    <s v="6-44-1110EGRESO1"/>
    <e v="#N/A"/>
    <s v="698-000006-44"/>
    <n v="698"/>
    <d v="2022-08-29T00:00:00"/>
    <n v="-1110"/>
    <n v="1627"/>
    <s v=" COMIS PAGOS SUC VIRT EMPRESAS"/>
    <s v="GASTOS"/>
    <n v="0"/>
    <e v="#N/A"/>
    <n v="0"/>
    <e v="#N/A"/>
    <n v="1110"/>
    <s v="OK"/>
    <s v="ok"/>
    <n v="1"/>
    <n v="36"/>
    <s v=" COMIS PAGOS SUC"/>
  </r>
  <r>
    <s v="6-44"/>
    <n v="-210.9"/>
    <s v="EGRESO"/>
    <s v="6-44-210,9EGRESO"/>
    <s v="6-44-210,9EGRESO1"/>
    <e v="#N/A"/>
    <s v="698-000006-44"/>
    <n v="698"/>
    <d v="2022-08-29T00:00:00"/>
    <n v="-210.9"/>
    <n v="1630"/>
    <s v=" IVA COMIS PAGOS SUC VIRT EMP"/>
    <s v="GASTOS"/>
    <n v="0"/>
    <e v="#N/A"/>
    <n v="0"/>
    <e v="#N/A"/>
    <n v="210.9"/>
    <s v="OK"/>
    <s v="ok"/>
    <n v="1"/>
    <n v="36"/>
    <s v=" IVA COMIS PAGOS"/>
  </r>
  <r>
    <s v="6-44"/>
    <n v="-1905251.13"/>
    <s v="EGRESO"/>
    <s v="6-44-1905251,13EGRESO"/>
    <s v="6-44-1905251,13EGRESO1"/>
    <e v="#N/A"/>
    <s v="698-000006-44"/>
    <n v="698"/>
    <d v="2022-08-29T00:00:00"/>
    <n v="-1905251.13"/>
    <n v="3339"/>
    <s v=" IMPTO GOBIERNO 4X1000"/>
    <s v="GASTOS"/>
    <n v="0"/>
    <e v="#N/A"/>
    <n v="0"/>
    <e v="#N/A"/>
    <n v="1905251.13"/>
    <s v="OK"/>
    <s v="ok"/>
    <n v="1"/>
    <n v="36"/>
    <s v=" IMPTO GOBIERNO "/>
  </r>
  <r>
    <s v="6-44"/>
    <n v="-1500000"/>
    <s v="EGRESO"/>
    <s v="6-44-1500000EGRESO"/>
    <s v="6-44-1500000EGRESO1"/>
    <e v="#N/A"/>
    <s v="698-000006-44"/>
    <n v="698"/>
    <d v="2022-08-29T00:00:00"/>
    <n v="-1500000"/>
    <n v="7160"/>
    <s v=" PAGO A PROV MUNOZ LUIS FERNAND"/>
    <m/>
    <n v="1"/>
    <d v="2022-08-26T00:00:00"/>
    <n v="-1500000"/>
    <s v="CB-1350"/>
    <n v="0"/>
    <s v="OK CONCILIADO"/>
    <s v="ok"/>
    <n v="1"/>
    <n v="36"/>
    <s v=" PAGO A PROV MUN"/>
  </r>
  <r>
    <s v="6-44"/>
    <n v="-12852000"/>
    <s v="EGRESO"/>
    <s v="6-44-12852000EGRESO"/>
    <s v="6-44-12852000EGRESO1"/>
    <e v="#N/A"/>
    <s v="698-000006-44"/>
    <n v="698"/>
    <d v="2022-08-29T00:00:00"/>
    <n v="-12852000"/>
    <n v="7160"/>
    <s v=" PAGO A PROV BVQI COLOMBIA LTDA"/>
    <m/>
    <n v="1"/>
    <d v="2022-08-26T00:00:00"/>
    <n v="-12852000"/>
    <s v="CB-1343"/>
    <n v="0"/>
    <s v="OK CONCILIADO"/>
    <s v="ok"/>
    <n v="1"/>
    <n v="36"/>
    <s v=" PAGO A PROV BVQ"/>
  </r>
  <r>
    <s v="6-44"/>
    <n v="-1087572"/>
    <s v="EGRESO"/>
    <s v="6-44-1087572EGRESO"/>
    <s v="6-44-1087572EGRESO1"/>
    <e v="#N/A"/>
    <s v="698-000006-44"/>
    <n v="698"/>
    <d v="2022-08-29T00:00:00"/>
    <n v="-1087572"/>
    <n v="7160"/>
    <s v=" PAGO A PROV TIRADO JARAMILLO J"/>
    <m/>
    <n v="1"/>
    <d v="2022-08-26T00:00:00"/>
    <n v="-1087572"/>
    <s v="CB-1357"/>
    <n v="0"/>
    <s v="OK CONCILIADO"/>
    <s v="ok"/>
    <n v="1"/>
    <n v="36"/>
    <s v=" PAGO A PROV TIR"/>
  </r>
  <r>
    <s v="6-44"/>
    <n v="-294864971"/>
    <s v="EGRESO"/>
    <s v="6-44-294864971EGRESO"/>
    <s v="6-44-294864971EGRESO1"/>
    <e v="#N/A"/>
    <s v="698-000006-44"/>
    <n v="698"/>
    <d v="2022-08-29T00:00:00"/>
    <n v="-294864971"/>
    <n v="7160"/>
    <s v=" PAGO A PROV UNION TEMPORAL ECO"/>
    <m/>
    <n v="1"/>
    <d v="2022-08-26T00:00:00"/>
    <n v="-294864971"/>
    <s v="CB-1358"/>
    <n v="0"/>
    <s v="OK CONCILIADO"/>
    <s v="ok"/>
    <n v="1"/>
    <n v="36"/>
    <s v=" PAGO A PROV UNI"/>
  </r>
  <r>
    <s v="6-44"/>
    <n v="-800000"/>
    <s v="EGRESO"/>
    <s v="6-44-800000EGRESO"/>
    <s v="6-44-800000EGRESO1"/>
    <e v="#N/A"/>
    <s v="698-000006-44"/>
    <n v="698"/>
    <d v="2022-08-29T00:00:00"/>
    <n v="-800000"/>
    <n v="7160"/>
    <s v=" PAGO A PROV DUARTE BUSTACARA J"/>
    <m/>
    <n v="1"/>
    <d v="2022-08-26T00:00:00"/>
    <n v="-800000"/>
    <s v="CB-1346"/>
    <n v="0"/>
    <s v="OK CONCILIADO"/>
    <s v="ok"/>
    <n v="1"/>
    <n v="36"/>
    <s v=" PAGO A PROV DUA"/>
  </r>
  <r>
    <s v="6-44"/>
    <n v="-105000000"/>
    <s v="EGRESO"/>
    <s v="6-44-105000000EGRESO"/>
    <s v="6-44-105000000EGRESO1"/>
    <e v="#N/A"/>
    <s v="698-000006-44"/>
    <n v="698"/>
    <d v="2022-08-29T00:00:00"/>
    <n v="-105000000"/>
    <n v="7160"/>
    <s v=" PAGO A PROV RICARDO Y AYERBE C"/>
    <m/>
    <n v="1"/>
    <d v="2022-08-26T00:00:00"/>
    <n v="-105000000"/>
    <s v="CB-1353"/>
    <n v="0"/>
    <s v="OK CONCILIADO"/>
    <s v="ok"/>
    <n v="1"/>
    <n v="36"/>
    <s v=" PAGO A PROV RIC"/>
  </r>
  <r>
    <s v="6-44"/>
    <n v="-3998000"/>
    <s v="EGRESO"/>
    <s v="6-44-3998000EGRESO"/>
    <s v="6-44-3998000EGRESO1"/>
    <e v="#N/A"/>
    <s v="698-000006-44"/>
    <n v="698"/>
    <d v="2022-08-29T00:00:00"/>
    <n v="-3998000"/>
    <n v="7160"/>
    <s v=" PAGO A PROV ROCHA CORTES INGEN"/>
    <m/>
    <n v="1"/>
    <d v="2022-08-26T00:00:00"/>
    <n v="-3998000"/>
    <s v="CB-1354"/>
    <n v="0"/>
    <s v="OK CONCILIADO"/>
    <s v="ok"/>
    <n v="1"/>
    <n v="36"/>
    <s v=" PAGO A PROV ROC"/>
  </r>
  <r>
    <s v="6-44"/>
    <n v="-84228"/>
    <s v="EGRESO"/>
    <s v="6-44-84228EGRESO"/>
    <s v="6-44-84228EGRESO1"/>
    <e v="#N/A"/>
    <s v="698-000006-44"/>
    <n v="698"/>
    <d v="2022-08-29T00:00:00"/>
    <n v="-84228"/>
    <n v="7177"/>
    <s v=" PAGO A NOMIN MENDOZA MENDOZA S"/>
    <s v="CB-1376CB-1377CB-1378CB-1379"/>
    <n v="0"/>
    <e v="#N/A"/>
    <n v="0"/>
    <e v="#N/A"/>
    <n v="84228"/>
    <s v="OK"/>
    <s v="ok"/>
    <n v="1"/>
    <n v="36"/>
    <s v=" PAGO A NOMIN ME"/>
  </r>
  <r>
    <s v="6-44"/>
    <n v="-633844"/>
    <s v="EGRESO"/>
    <s v="6-44-633844EGRESO"/>
    <s v="6-44-633844EGRESO1"/>
    <e v="#N/A"/>
    <s v="698-000006-44"/>
    <n v="698"/>
    <d v="2022-08-29T00:00:00"/>
    <n v="-633844"/>
    <n v="7177"/>
    <s v=" PAGO A NOMIN GOMEZ  LUIS MAURI"/>
    <s v="CB-1376CB-1377CB-1378CB-1379"/>
    <n v="0"/>
    <e v="#N/A"/>
    <n v="0"/>
    <e v="#N/A"/>
    <n v="633844"/>
    <s v="OK"/>
    <s v="ok"/>
    <n v="1"/>
    <n v="36"/>
    <s v=" PAGO A NOMIN GO"/>
  </r>
  <r>
    <s v="6-44"/>
    <n v="-1625623"/>
    <s v="EGRESO"/>
    <s v="6-44-1625623EGRESO"/>
    <s v="6-44-1625623EGRESO1"/>
    <e v="#N/A"/>
    <s v="698-000006-44"/>
    <n v="698"/>
    <d v="2022-08-29T00:00:00"/>
    <n v="-1625623"/>
    <n v="7177"/>
    <s v=" PAGO A NOMIN CASTRO ARIAS KARE"/>
    <s v="CB-1376CB-1377CB-1378CB-1379"/>
    <n v="0"/>
    <e v="#N/A"/>
    <n v="0"/>
    <e v="#N/A"/>
    <n v="1625623"/>
    <s v="OK"/>
    <s v="ok"/>
    <n v="1"/>
    <n v="36"/>
    <s v=" PAGO A NOMIN CA"/>
  </r>
  <r>
    <s v="6-44"/>
    <n v="-886770"/>
    <s v="EGRESO"/>
    <s v="6-44-886770EGRESO"/>
    <s v="6-44-886770EGRESO1"/>
    <e v="#N/A"/>
    <s v="698-000006-44"/>
    <n v="698"/>
    <d v="2022-08-29T00:00:00"/>
    <n v="-886770"/>
    <n v="7177"/>
    <s v=" PAGO A NOMIN TARAZONA FUENTES"/>
    <s v="CB-1376CB-1377CB-1378CB-1379"/>
    <n v="0"/>
    <e v="#N/A"/>
    <n v="0"/>
    <e v="#N/A"/>
    <n v="886770"/>
    <s v="OK"/>
    <s v="ok"/>
    <n v="1"/>
    <n v="36"/>
    <s v=" PAGO A NOMIN TA"/>
  </r>
  <r>
    <s v="6-44"/>
    <n v="-3433400"/>
    <s v="EGRESO"/>
    <s v="6-44-3433400EGRESO"/>
    <s v="6-44-3433400EGRESO1"/>
    <e v="#N/A"/>
    <s v="698-000006-44"/>
    <n v="698"/>
    <d v="2022-08-29T00:00:00"/>
    <n v="-3433400"/>
    <n v="7177"/>
    <s v=" PAGO A NOMIN SOTELO AMORTEGUI"/>
    <s v="CB-1376CB-1377CB-1378CB-1379"/>
    <n v="0"/>
    <e v="#N/A"/>
    <n v="0"/>
    <e v="#N/A"/>
    <n v="3433400"/>
    <s v="OK"/>
    <s v="ok"/>
    <n v="1"/>
    <n v="36"/>
    <s v=" PAGO A NOMIN SO"/>
  </r>
  <r>
    <s v="6-44"/>
    <n v="-1592504"/>
    <s v="EGRESO"/>
    <s v="6-44-1592504EGRESO"/>
    <s v="6-44-1592504EGRESO1"/>
    <e v="#N/A"/>
    <s v="698-000006-44"/>
    <n v="698"/>
    <d v="2022-08-29T00:00:00"/>
    <n v="-1592504"/>
    <n v="7177"/>
    <s v=" PAGO A NOMIN RODRIGUEZ ORTIZ Y"/>
    <s v="CB-1376CB-1377CB-1378CB-1379"/>
    <n v="0"/>
    <e v="#N/A"/>
    <n v="0"/>
    <e v="#N/A"/>
    <n v="1592504"/>
    <s v="OK"/>
    <s v="ok"/>
    <n v="1"/>
    <n v="36"/>
    <s v=" PAGO A NOMIN RO"/>
  </r>
  <r>
    <s v="6-44"/>
    <n v="-745326"/>
    <s v="EGRESO"/>
    <s v="6-44-745326EGRESO"/>
    <s v="6-44-745326EGRESO1"/>
    <e v="#N/A"/>
    <s v="698-000006-44"/>
    <n v="698"/>
    <d v="2022-08-29T00:00:00"/>
    <n v="-745326"/>
    <n v="7177"/>
    <s v=" PAGO A NOMIN ALMANZA QUINTERO"/>
    <s v="CB-1376CB-1377CB-1378CB-1379"/>
    <n v="0"/>
    <e v="#N/A"/>
    <n v="0"/>
    <e v="#N/A"/>
    <n v="745326"/>
    <s v="OK"/>
    <s v="ok"/>
    <n v="1"/>
    <n v="36"/>
    <s v=" PAGO A NOMIN AL"/>
  </r>
  <r>
    <s v="6-44"/>
    <n v="-415926"/>
    <s v="EGRESO"/>
    <s v="6-44-415926EGRESO"/>
    <s v="6-44-415926EGRESO1"/>
    <e v="#N/A"/>
    <s v="698-000006-44"/>
    <n v="698"/>
    <d v="2022-08-29T00:00:00"/>
    <n v="-415926"/>
    <n v="7177"/>
    <s v=" PAGO A NOMIN MORALES VANEGAS N"/>
    <s v="CB-1376CB-1377CB-1378CB-1379"/>
    <n v="0"/>
    <e v="#N/A"/>
    <n v="0"/>
    <e v="#N/A"/>
    <n v="415926"/>
    <s v="OK"/>
    <s v="ok"/>
    <n v="1"/>
    <n v="36"/>
    <s v=" PAGO A NOMIN MO"/>
  </r>
  <r>
    <s v="6-44"/>
    <n v="-84228"/>
    <s v="EGRESO"/>
    <s v="6-44-84228EGRESO"/>
    <s v="6-44-84228EGRESO2"/>
    <e v="#N/A"/>
    <s v="698-000006-44"/>
    <n v="698"/>
    <d v="2022-08-29T00:00:00"/>
    <n v="-84228"/>
    <n v="7177"/>
    <s v=" PAGO A NOMIN PEREZ PIANETA ARG"/>
    <s v="CB-1376CB-1377CB-1378CB-1379"/>
    <n v="0"/>
    <e v="#N/A"/>
    <n v="0"/>
    <e v="#N/A"/>
    <n v="84228"/>
    <s v="OK"/>
    <s v="ok"/>
    <n v="1"/>
    <n v="36"/>
    <s v=" PAGO A NOMIN PE"/>
  </r>
  <r>
    <s v="6-44"/>
    <n v="-1749205"/>
    <s v="EGRESO"/>
    <s v="6-44-1749205EGRESO"/>
    <s v="6-44-1749205EGRESO1"/>
    <e v="#N/A"/>
    <s v="698-000006-44"/>
    <n v="698"/>
    <d v="2022-08-29T00:00:00"/>
    <n v="-1749205"/>
    <n v="7177"/>
    <s v=" PAGO A NOMIN VARGAS CHAPARRO C"/>
    <s v="CB-1376CB-1377CB-1378CB-1379"/>
    <n v="0"/>
    <e v="#N/A"/>
    <n v="0"/>
    <e v="#N/A"/>
    <n v="1749205"/>
    <s v="OK"/>
    <s v="ok"/>
    <n v="1"/>
    <n v="36"/>
    <s v=" PAGO A NOMIN VA"/>
  </r>
  <r>
    <s v="6-44"/>
    <n v="-150651"/>
    <s v="EGRESO"/>
    <s v="6-44-150651EGRESO"/>
    <s v="6-44-150651EGRESO1"/>
    <e v="#N/A"/>
    <s v="698-000006-44"/>
    <n v="698"/>
    <d v="2022-08-29T00:00:00"/>
    <n v="-150651"/>
    <n v="7177"/>
    <s v=" PAGO A NOMIN OCHOA MONCADA MAR"/>
    <s v="CB-1376CB-1377CB-1378CB-1379"/>
    <n v="0"/>
    <e v="#N/A"/>
    <n v="0"/>
    <e v="#N/A"/>
    <n v="150651"/>
    <s v="OK"/>
    <s v="ok"/>
    <n v="1"/>
    <n v="36"/>
    <s v=" PAGO A NOMIN OC"/>
  </r>
  <r>
    <s v="6-44"/>
    <n v="-2405049"/>
    <s v="EGRESO"/>
    <s v="6-44-2405049EGRESO"/>
    <s v="6-44-2405049EGRESO1"/>
    <e v="#N/A"/>
    <s v="698-000006-44"/>
    <n v="698"/>
    <d v="2022-08-29T00:00:00"/>
    <n v="-2405049"/>
    <n v="7177"/>
    <s v=" PAGO A NOMIN TORRES CASTILLO A"/>
    <s v="CB-1376CB-1377CB-1378CB-1379"/>
    <n v="0"/>
    <e v="#N/A"/>
    <n v="0"/>
    <e v="#N/A"/>
    <n v="2405049"/>
    <s v="OK"/>
    <s v="ok"/>
    <n v="1"/>
    <n v="36"/>
    <s v=" PAGO A NOMIN TO"/>
  </r>
  <r>
    <s v="6-44"/>
    <n v="-2152678"/>
    <s v="EGRESO"/>
    <s v="6-44-2152678EGRESO"/>
    <s v="6-44-2152678EGRESO1"/>
    <e v="#N/A"/>
    <s v="698-000006-44"/>
    <n v="698"/>
    <d v="2022-08-29T00:00:00"/>
    <n v="-2152678"/>
    <n v="7177"/>
    <s v=" PAGO A NOMIN GARCIA TORRES BRY"/>
    <s v="CB-1376CB-1377CB-1378CB-1379"/>
    <n v="0"/>
    <e v="#N/A"/>
    <n v="0"/>
    <e v="#N/A"/>
    <n v="2152678"/>
    <s v="OK"/>
    <s v="ok"/>
    <n v="1"/>
    <n v="36"/>
    <s v=" PAGO A NOMIN GA"/>
  </r>
  <r>
    <s v="6-44"/>
    <n v="-123376"/>
    <s v="EGRESO"/>
    <s v="6-44-123376EGRESO"/>
    <s v="6-44-123376EGRESO1"/>
    <e v="#N/A"/>
    <s v="698-000006-44"/>
    <n v="698"/>
    <d v="2022-08-29T00:00:00"/>
    <n v="-123376"/>
    <n v="7177"/>
    <s v=" PAGO A NOMIN HERNANDEZ MARTINE"/>
    <s v="CB-1376CB-1377CB-1378CB-1379"/>
    <n v="0"/>
    <e v="#N/A"/>
    <n v="0"/>
    <e v="#N/A"/>
    <n v="123376"/>
    <s v="OK"/>
    <s v="ok"/>
    <n v="1"/>
    <n v="36"/>
    <s v=" PAGO A NOMIN HE"/>
  </r>
  <r>
    <s v="6-44"/>
    <n v="-400943"/>
    <s v="EGRESO"/>
    <s v="6-44-400943EGRESO"/>
    <s v="6-44-400943EGRESO1"/>
    <e v="#N/A"/>
    <s v="698-000006-44"/>
    <n v="698"/>
    <d v="2022-08-29T00:00:00"/>
    <n v="-400943"/>
    <n v="7177"/>
    <s v=" PAGO A NOMIN BARBOSA BELTRAN B"/>
    <s v="CB-1376CB-1377CB-1378CB-1379"/>
    <n v="0"/>
    <e v="#N/A"/>
    <n v="0"/>
    <e v="#N/A"/>
    <n v="400943"/>
    <s v="OK"/>
    <s v="ok"/>
    <n v="1"/>
    <n v="36"/>
    <s v=" PAGO A NOMIN BA"/>
  </r>
  <r>
    <s v="6-44"/>
    <n v="-1322641"/>
    <s v="EGRESO"/>
    <s v="6-44-1322641EGRESO"/>
    <s v="6-44-1322641EGRESO1"/>
    <e v="#N/A"/>
    <s v="698-000006-44"/>
    <n v="698"/>
    <d v="2022-08-29T00:00:00"/>
    <n v="-1322641"/>
    <n v="7177"/>
    <s v=" PAGO A NOMIN BARRAGAN ALTAMAR"/>
    <s v="CB-1376CB-1377CB-1378CB-1379"/>
    <n v="0"/>
    <e v="#N/A"/>
    <n v="0"/>
    <e v="#N/A"/>
    <n v="1322641"/>
    <s v="OK"/>
    <s v="ok"/>
    <n v="1"/>
    <n v="36"/>
    <s v=" PAGO A NOMIN BA"/>
  </r>
  <r>
    <s v="6-44"/>
    <n v="-3745084"/>
    <s v="EGRESO"/>
    <s v="6-44-3745084EGRESO"/>
    <s v="6-44-3745084EGRESO1"/>
    <e v="#N/A"/>
    <s v="698-000006-44"/>
    <n v="698"/>
    <d v="2022-08-29T00:00:00"/>
    <n v="-3745084"/>
    <n v="7177"/>
    <s v=" PAGO A NOMIN VERGARA SONZA CRI"/>
    <s v="CB-1376CB-1377CB-1378CB-1379"/>
    <n v="0"/>
    <e v="#N/A"/>
    <n v="0"/>
    <e v="#N/A"/>
    <n v="3745084"/>
    <s v="OK"/>
    <s v="ok"/>
    <n v="1"/>
    <n v="36"/>
    <s v=" PAGO A NOMIN VE"/>
  </r>
  <r>
    <s v="6-44"/>
    <n v="-84228"/>
    <s v="EGRESO"/>
    <s v="6-44-84228EGRESO"/>
    <s v="6-44-84228EGRESO3"/>
    <e v="#N/A"/>
    <s v="698-000006-44"/>
    <n v="698"/>
    <d v="2022-08-29T00:00:00"/>
    <n v="-84228"/>
    <n v="7177"/>
    <s v=" PAGO A NOMIN SERRATO AREVALO A"/>
    <s v="CB-1376CB-1377CB-1378CB-1379"/>
    <n v="0"/>
    <e v="#N/A"/>
    <n v="0"/>
    <e v="#N/A"/>
    <n v="84228"/>
    <s v="OK"/>
    <s v="ok"/>
    <n v="1"/>
    <n v="36"/>
    <s v=" PAGO A NOMIN SE"/>
  </r>
  <r>
    <s v="6-44"/>
    <n v="-2191891"/>
    <s v="EGRESO"/>
    <s v="6-44-2191891EGRESO"/>
    <s v="6-44-2191891EGRESO1"/>
    <e v="#N/A"/>
    <s v="698-000006-44"/>
    <n v="698"/>
    <d v="2022-08-29T00:00:00"/>
    <n v="-2191891"/>
    <n v="7177"/>
    <s v=" PAGO A NOMIN DE ALBA CARCAMO M"/>
    <s v="CB-1376CB-1377CB-1378CB-1379"/>
    <n v="0"/>
    <e v="#N/A"/>
    <n v="0"/>
    <e v="#N/A"/>
    <n v="2191891"/>
    <s v="OK"/>
    <s v="ok"/>
    <n v="1"/>
    <n v="36"/>
    <s v=" PAGO A NOMIN DE"/>
  </r>
  <r>
    <s v="6-44"/>
    <n v="-773829"/>
    <s v="EGRESO"/>
    <s v="6-44-773829EGRESO"/>
    <s v="6-44-773829EGRESO1"/>
    <e v="#N/A"/>
    <s v="698-000006-44"/>
    <n v="698"/>
    <d v="2022-08-29T00:00:00"/>
    <n v="-773829"/>
    <n v="7177"/>
    <s v=" PAGO A NOMIN MEDINA PARDO DEIM"/>
    <s v="CB-1376CB-1377CB-1378CB-1379"/>
    <n v="0"/>
    <e v="#N/A"/>
    <n v="0"/>
    <e v="#N/A"/>
    <n v="773829"/>
    <s v="OK"/>
    <s v="ok"/>
    <n v="1"/>
    <n v="36"/>
    <s v=" PAGO A NOMIN ME"/>
  </r>
  <r>
    <s v="6-44"/>
    <n v="-1837356"/>
    <s v="EGRESO"/>
    <s v="6-44-1837356EGRESO"/>
    <s v="6-44-1837356EGRESO1"/>
    <e v="#N/A"/>
    <s v="698-000006-44"/>
    <n v="698"/>
    <d v="2022-08-29T00:00:00"/>
    <n v="-1837356"/>
    <n v="7177"/>
    <s v=" PAGO A NOMIN QUI ONES LOPEZ SA"/>
    <s v="CB-1376CB-1377CB-1378CB-1379"/>
    <n v="0"/>
    <e v="#N/A"/>
    <n v="0"/>
    <e v="#N/A"/>
    <n v="1837356"/>
    <s v="OK"/>
    <s v="ok"/>
    <n v="1"/>
    <n v="36"/>
    <s v=" PAGO A NOMIN QU"/>
  </r>
  <r>
    <s v="6-44"/>
    <n v="-1811316"/>
    <s v="EGRESO"/>
    <s v="6-44-1811316EGRESO"/>
    <s v="6-44-1811316EGRESO1"/>
    <e v="#N/A"/>
    <s v="698-000006-44"/>
    <n v="698"/>
    <d v="2022-08-29T00:00:00"/>
    <n v="-1811316"/>
    <n v="7177"/>
    <s v=" PAGO A NOMIN RICO ARAQUE NELSO"/>
    <s v="CB-1376CB-1377CB-1378CB-1379"/>
    <n v="0"/>
    <e v="#N/A"/>
    <n v="0"/>
    <e v="#N/A"/>
    <n v="1811316"/>
    <s v="OK"/>
    <s v="ok"/>
    <n v="1"/>
    <n v="36"/>
    <s v=" PAGO A NOMIN RI"/>
  </r>
  <r>
    <s v="6-44"/>
    <n v="-2712954"/>
    <s v="EGRESO"/>
    <s v="6-44-2712954EGRESO"/>
    <s v="6-44-2712954EGRESO1"/>
    <e v="#N/A"/>
    <s v="698-000006-44"/>
    <n v="698"/>
    <d v="2022-08-29T00:00:00"/>
    <n v="-2712954"/>
    <n v="7177"/>
    <s v=" PAGO A NOMIN FLOREZ SUAREZ JOS"/>
    <s v="CB-1376CB-1377CB-1378CB-1379"/>
    <n v="0"/>
    <e v="#N/A"/>
    <n v="0"/>
    <e v="#N/A"/>
    <n v="2712954"/>
    <s v="OK"/>
    <s v="ok"/>
    <n v="1"/>
    <n v="36"/>
    <s v=" PAGO A NOMIN FL"/>
  </r>
  <r>
    <s v="6-44"/>
    <n v="-1425491"/>
    <s v="EGRESO"/>
    <s v="6-44-1425491EGRESO"/>
    <s v="6-44-1425491EGRESO1"/>
    <e v="#N/A"/>
    <s v="698-000006-44"/>
    <n v="698"/>
    <d v="2022-08-29T00:00:00"/>
    <n v="-1425491"/>
    <n v="7177"/>
    <s v=" PAGO A NOMIN CARRILLO MARTINEZ"/>
    <s v="CB-1376CB-1377CB-1378CB-1379"/>
    <n v="0"/>
    <e v="#N/A"/>
    <n v="0"/>
    <e v="#N/A"/>
    <n v="1425491"/>
    <s v="OK"/>
    <s v="ok"/>
    <n v="1"/>
    <n v="36"/>
    <s v=" PAGO A NOMIN CA"/>
  </r>
  <r>
    <s v="6-44"/>
    <n v="-1521986"/>
    <s v="EGRESO"/>
    <s v="6-44-1521986EGRESO"/>
    <s v="6-44-1521986EGRESO1"/>
    <e v="#N/A"/>
    <s v="698-000006-44"/>
    <n v="698"/>
    <d v="2022-08-29T00:00:00"/>
    <n v="-1521986"/>
    <n v="7177"/>
    <s v=" PAGO A NOMIN MARTINEZ PALACIOS"/>
    <s v="CB-1376CB-1377CB-1378CB-1379"/>
    <n v="0"/>
    <e v="#N/A"/>
    <n v="0"/>
    <e v="#N/A"/>
    <n v="1521986"/>
    <s v="OK"/>
    <s v="ok"/>
    <n v="1"/>
    <n v="36"/>
    <s v=" PAGO A NOMIN MA"/>
  </r>
  <r>
    <s v="6-44"/>
    <n v="-1266948"/>
    <s v="EGRESO"/>
    <s v="6-44-1266948EGRESO"/>
    <s v="6-44-1266948EGRESO1"/>
    <e v="#N/A"/>
    <s v="698-000006-44"/>
    <n v="698"/>
    <d v="2022-08-29T00:00:00"/>
    <n v="-1266948"/>
    <n v="7177"/>
    <s v=" PAGO A NOMIN GALVIS RINCON MAR"/>
    <s v="CB-1376CB-1377CB-1378CB-1379"/>
    <n v="0"/>
    <e v="#N/A"/>
    <n v="0"/>
    <e v="#N/A"/>
    <n v="1266948"/>
    <s v="OK"/>
    <s v="ok"/>
    <n v="1"/>
    <n v="36"/>
    <s v=" PAGO A NOMIN GA"/>
  </r>
  <r>
    <s v="6-44"/>
    <n v="-383890"/>
    <s v="EGRESO"/>
    <s v="6-44-383890EGRESO"/>
    <s v="6-44-383890EGRESO1"/>
    <e v="#N/A"/>
    <s v="698-000006-44"/>
    <n v="698"/>
    <d v="2022-08-29T00:00:00"/>
    <n v="-383890"/>
    <n v="7177"/>
    <s v=" PAGO A NOMIN VARGAS GONZALEZ C"/>
    <s v="CB-1376CB-1377CB-1378CB-1379"/>
    <n v="0"/>
    <e v="#N/A"/>
    <n v="0"/>
    <e v="#N/A"/>
    <n v="383890"/>
    <s v="OK"/>
    <s v="ok"/>
    <n v="1"/>
    <n v="36"/>
    <s v=" PAGO A NOMIN VA"/>
  </r>
  <r>
    <s v="6-44"/>
    <n v="-2665660"/>
    <s v="EGRESO"/>
    <s v="6-44-2665660EGRESO"/>
    <s v="6-44-2665660EGRESO1"/>
    <e v="#N/A"/>
    <s v="698-000006-44"/>
    <n v="698"/>
    <d v="2022-08-29T00:00:00"/>
    <n v="-2665660"/>
    <n v="7177"/>
    <s v=" PAGO A NOMIN CAMACHO ORTIZ MAN"/>
    <s v="CB-1376CB-1377CB-1378CB-1379"/>
    <n v="0"/>
    <e v="#N/A"/>
    <n v="0"/>
    <e v="#N/A"/>
    <n v="2665660"/>
    <s v="OK"/>
    <s v="ok"/>
    <n v="1"/>
    <n v="36"/>
    <s v=" PAGO A NOMIN CA"/>
  </r>
  <r>
    <s v="6-44"/>
    <n v="-1987304"/>
    <s v="EGRESO"/>
    <s v="6-44-1987304EGRESO"/>
    <s v="6-44-1987304EGRESO1"/>
    <e v="#N/A"/>
    <s v="698-000006-44"/>
    <n v="698"/>
    <d v="2022-08-29T00:00:00"/>
    <n v="-1987304"/>
    <n v="7177"/>
    <s v=" PAGO A NOMIN DIAZ GONZALEZ CAR"/>
    <s v="CB-1376CB-1377CB-1378CB-1379"/>
    <n v="0"/>
    <e v="#N/A"/>
    <n v="0"/>
    <e v="#N/A"/>
    <n v="1987304"/>
    <s v="OK"/>
    <s v="ok"/>
    <n v="1"/>
    <n v="36"/>
    <s v=" PAGO A NOMIN DI"/>
  </r>
  <r>
    <s v="6-44"/>
    <n v="-1594822"/>
    <s v="EGRESO"/>
    <s v="6-44-1594822EGRESO"/>
    <s v="6-44-1594822EGRESO1"/>
    <e v="#N/A"/>
    <s v="698-000006-44"/>
    <n v="698"/>
    <d v="2022-08-29T00:00:00"/>
    <n v="-1594822"/>
    <n v="7177"/>
    <s v=" PAGO A NOMIN ANGULO GARZON JEN"/>
    <s v="CB-1376CB-1377CB-1378CB-1379"/>
    <n v="0"/>
    <e v="#N/A"/>
    <n v="0"/>
    <e v="#N/A"/>
    <n v="1594822"/>
    <s v="OK"/>
    <s v="ok"/>
    <n v="1"/>
    <n v="36"/>
    <s v=" PAGO A NOMIN AN"/>
  </r>
  <r>
    <s v="6-44"/>
    <n v="-843077"/>
    <s v="EGRESO"/>
    <s v="6-44-843077EGRESO"/>
    <s v="6-44-843077EGRESO1"/>
    <e v="#N/A"/>
    <s v="698-000006-44"/>
    <n v="698"/>
    <d v="2022-08-29T00:00:00"/>
    <n v="-843077"/>
    <n v="7177"/>
    <s v=" PAGO A NOMIN CHAVES ARIZA RAUL"/>
    <s v="CB-1376CB-1377CB-1378CB-1379"/>
    <n v="0"/>
    <e v="#N/A"/>
    <n v="0"/>
    <e v="#N/A"/>
    <n v="843077"/>
    <s v="OK"/>
    <s v="ok"/>
    <n v="1"/>
    <n v="36"/>
    <s v=" PAGO A NOMIN CH"/>
  </r>
  <r>
    <s v="6-44"/>
    <n v="-1608388"/>
    <s v="EGRESO"/>
    <s v="6-44-1608388EGRESO"/>
    <s v="6-44-1608388EGRESO1"/>
    <e v="#N/A"/>
    <s v="698-000006-44"/>
    <n v="698"/>
    <d v="2022-08-29T00:00:00"/>
    <n v="-1608388"/>
    <n v="7177"/>
    <s v=" PAGO A NOMIN MU OZ MU OZ GABRI"/>
    <s v="CB-1376CB-1377CB-1378CB-1379"/>
    <n v="0"/>
    <e v="#N/A"/>
    <n v="0"/>
    <e v="#N/A"/>
    <n v="1608388"/>
    <s v="OK"/>
    <s v="ok"/>
    <n v="1"/>
    <n v="36"/>
    <s v=" PAGO A NOMIN MU"/>
  </r>
  <r>
    <s v="6-44"/>
    <n v="-1361497"/>
    <s v="EGRESO"/>
    <s v="6-44-1361497EGRESO"/>
    <s v="6-44-1361497EGRESO1"/>
    <e v="#N/A"/>
    <s v="698-000006-44"/>
    <n v="698"/>
    <d v="2022-08-29T00:00:00"/>
    <n v="-1361497"/>
    <n v="7177"/>
    <s v=" PAGO A NOMIN TRIANA COPETE FRE"/>
    <s v="CB-1376CB-1377CB-1378CB-1379"/>
    <n v="0"/>
    <e v="#N/A"/>
    <n v="0"/>
    <e v="#N/A"/>
    <n v="1361497"/>
    <s v="OK"/>
    <s v="ok"/>
    <n v="1"/>
    <n v="36"/>
    <s v=" PAGO A NOMIN TR"/>
  </r>
  <r>
    <s v="6-44"/>
    <n v="-4127180"/>
    <s v="EGRESO"/>
    <s v="6-44-4127180EGRESO"/>
    <s v="6-44-4127180EGRESO1"/>
    <e v="#N/A"/>
    <s v="698-000006-44"/>
    <n v="698"/>
    <d v="2022-08-29T00:00:00"/>
    <n v="-4127180"/>
    <n v="7177"/>
    <s v=" PAGO A NOMIN MARTINEZ LOPEZ ED"/>
    <s v="CB-1376CB-1377CB-1378CB-1379"/>
    <n v="0"/>
    <e v="#N/A"/>
    <n v="0"/>
    <e v="#N/A"/>
    <n v="4127180"/>
    <s v="OK"/>
    <s v="ok"/>
    <n v="1"/>
    <n v="36"/>
    <s v=" PAGO A NOMIN MA"/>
  </r>
  <r>
    <s v="6-44"/>
    <n v="-1154383"/>
    <s v="EGRESO"/>
    <s v="6-44-1154383EGRESO"/>
    <s v="6-44-1154383EGRESO1"/>
    <e v="#N/A"/>
    <s v="698-000006-44"/>
    <n v="698"/>
    <d v="2022-08-29T00:00:00"/>
    <n v="-1154383"/>
    <n v="7177"/>
    <s v=" PAGO A NOMIN VASQUEZ GRANOBLES"/>
    <s v="CB-1376CB-1377CB-1378CB-1379"/>
    <n v="0"/>
    <e v="#N/A"/>
    <n v="0"/>
    <e v="#N/A"/>
    <n v="1154383"/>
    <s v="OK"/>
    <s v="ok"/>
    <n v="1"/>
    <n v="36"/>
    <s v=" PAGO A NOMIN VA"/>
  </r>
  <r>
    <s v="6-44"/>
    <n v="-1636678"/>
    <s v="EGRESO"/>
    <s v="6-44-1636678EGRESO"/>
    <s v="6-44-1636678EGRESO1"/>
    <e v="#N/A"/>
    <s v="698-000006-44"/>
    <n v="698"/>
    <d v="2022-08-29T00:00:00"/>
    <n v="-1636678"/>
    <n v="7177"/>
    <s v=" PAGO A NOMIN CASTELLANOS CUBIL"/>
    <s v="CB-1376CB-1377CB-1378CB-1379"/>
    <n v="0"/>
    <e v="#N/A"/>
    <n v="0"/>
    <e v="#N/A"/>
    <n v="1636678"/>
    <s v="OK"/>
    <s v="ok"/>
    <n v="1"/>
    <n v="36"/>
    <s v=" PAGO A NOMIN CA"/>
  </r>
  <r>
    <s v="6-44"/>
    <n v="-1647346"/>
    <s v="EGRESO"/>
    <s v="6-44-1647346EGRESO"/>
    <s v="6-44-1647346EGRESO1"/>
    <e v="#N/A"/>
    <s v="698-000006-44"/>
    <n v="698"/>
    <d v="2022-08-29T00:00:00"/>
    <n v="-1647346"/>
    <n v="7177"/>
    <s v=" PAGO A NOMIN GUTIERREZ  CAMILO"/>
    <s v="CB-1376CB-1377CB-1378CB-1379"/>
    <n v="0"/>
    <e v="#N/A"/>
    <n v="0"/>
    <e v="#N/A"/>
    <n v="1647346"/>
    <s v="OK"/>
    <s v="ok"/>
    <n v="1"/>
    <n v="36"/>
    <s v=" PAGO A NOMIN GU"/>
  </r>
  <r>
    <s v="6-44"/>
    <n v="-1345.57"/>
    <s v="EGRESO"/>
    <s v="6-44-1345,57EGRESO"/>
    <s v="6-44-1345,57EGRESO6"/>
    <e v="#N/A"/>
    <s v="698-000006-44"/>
    <n v="698"/>
    <d v="2022-08-29T00:00:00"/>
    <n v="-1345.57"/>
    <n v="7371"/>
    <s v=" COMISION PAGO A PROVEEDORES"/>
    <s v="GASTOS"/>
    <n v="0"/>
    <e v="#N/A"/>
    <n v="0"/>
    <e v="#N/A"/>
    <n v="1345.57"/>
    <s v="OK"/>
    <s v="ok"/>
    <n v="1"/>
    <n v="36"/>
    <s v=" COMISION PAGO A"/>
  </r>
  <r>
    <s v="6-44"/>
    <n v="-1345.57"/>
    <s v="EGRESO"/>
    <s v="6-44-1345,57EGRESO"/>
    <s v="6-44-1345,57EGRESO7"/>
    <e v="#N/A"/>
    <s v="698-000006-44"/>
    <n v="698"/>
    <d v="2022-08-29T00:00:00"/>
    <n v="-1345.57"/>
    <n v="7371"/>
    <s v=" COMISION PAGO A PROVEEDORES"/>
    <s v="GASTOS"/>
    <n v="0"/>
    <e v="#N/A"/>
    <n v="0"/>
    <e v="#N/A"/>
    <n v="1345.57"/>
    <s v="OK"/>
    <s v="ok"/>
    <n v="1"/>
    <n v="36"/>
    <s v=" COMISION PAGO A"/>
  </r>
  <r>
    <s v="6-44"/>
    <n v="-3460"/>
    <s v="EGRESO"/>
    <s v="6-44-3460EGRESO"/>
    <s v="6-44-3460EGRESO1"/>
    <e v="#N/A"/>
    <s v="698-000006-44"/>
    <n v="698"/>
    <d v="2022-08-29T00:00:00"/>
    <n v="-3460"/>
    <n v="7493"/>
    <s v=" PAGO PSE GRUPO VANTI"/>
    <m/>
    <n v="1"/>
    <d v="2022-08-29T00:00:00"/>
    <n v="-3460"/>
    <s v="CB-1368"/>
    <n v="0"/>
    <s v="OK CONCILIADO"/>
    <s v="ok"/>
    <n v="1"/>
    <n v="36"/>
    <s v=" PAGO PSE GRUPO "/>
  </r>
  <r>
    <s v="6-44"/>
    <n v="-3600"/>
    <s v="EGRESO"/>
    <s v="6-44-3600EGRESO"/>
    <s v="6-44-3600EGRESO1"/>
    <e v="#N/A"/>
    <s v="698-000006-44"/>
    <n v="698"/>
    <d v="2022-08-29T00:00:00"/>
    <n v="-3600"/>
    <n v="7493"/>
    <s v=" PAGO PSE GRUPO VANTI"/>
    <m/>
    <n v="1"/>
    <d v="2022-08-29T00:00:00"/>
    <n v="-3600"/>
    <s v="CB-1367"/>
    <n v="0"/>
    <s v="OK CONCILIADO"/>
    <s v="ok"/>
    <n v="1"/>
    <n v="36"/>
    <s v=" PAGO PSE GRUPO "/>
  </r>
  <r>
    <s v="6-44"/>
    <n v="-3460"/>
    <s v="EGRESO"/>
    <s v="6-44-3460EGRESO"/>
    <s v="6-44-3460EGRESO2"/>
    <e v="#N/A"/>
    <s v="698-000006-44"/>
    <n v="698"/>
    <d v="2022-08-29T00:00:00"/>
    <n v="-3460"/>
    <n v="7493"/>
    <s v=" PAGO PSE GRUPO VANTI"/>
    <m/>
    <n v="1"/>
    <d v="2022-08-29T00:00:00"/>
    <n v="-3460"/>
    <s v="CB-1369"/>
    <n v="0"/>
    <s v="OK CONCILIADO"/>
    <s v="ok"/>
    <n v="1"/>
    <n v="36"/>
    <s v=" PAGO PSE GRUPO "/>
  </r>
  <r>
    <s v="6-44"/>
    <n v="-136300"/>
    <s v="EGRESO"/>
    <s v="6-44-136300EGRESO"/>
    <s v="6-44-136300EGRESO1"/>
    <e v="#N/A"/>
    <s v="698-000006-44"/>
    <n v="698"/>
    <d v="2022-08-29T00:00:00"/>
    <n v="-136300"/>
    <n v="7493"/>
    <s v=" PAGO PSE A Toda Hora  SA"/>
    <m/>
    <n v="1"/>
    <d v="2022-08-29T00:00:00"/>
    <n v="-136300"/>
    <s v="CB-1366"/>
    <n v="0"/>
    <s v="OK CONCILIADO"/>
    <s v="ok"/>
    <n v="1"/>
    <n v="36"/>
    <s v=" PAGO PSE A Toda"/>
  </r>
  <r>
    <s v="6-44"/>
    <n v="-5324.4"/>
    <s v="EGRESO"/>
    <s v="6-44-5324,4EGRESO"/>
    <s v="6-44-5324,4EGRESO1"/>
    <e v="#N/A"/>
    <s v="698-000006-44"/>
    <n v="698"/>
    <d v="2022-08-29T00:00:00"/>
    <n v="-5324.4"/>
    <n v="7522"/>
    <s v=" COMISION PAGO DE NOMINA"/>
    <s v="GASTOS"/>
    <n v="0"/>
    <e v="#N/A"/>
    <n v="0"/>
    <e v="#N/A"/>
    <n v="5324.4"/>
    <s v="OK"/>
    <s v="ok"/>
    <n v="1"/>
    <n v="36"/>
    <s v=" COMISION PAGO D"/>
  </r>
  <r>
    <s v="6-44"/>
    <n v="-6264"/>
    <s v="EGRESO"/>
    <s v="6-44-6264EGRESO"/>
    <s v="6-44-6264EGRESO1"/>
    <e v="#N/A"/>
    <s v="698-000006-44"/>
    <n v="698"/>
    <d v="2022-08-29T00:00:00"/>
    <n v="-6264"/>
    <n v="7522"/>
    <s v=" COMISION PAGO DE NOMINA"/>
    <s v="GASTOS"/>
    <n v="0"/>
    <e v="#N/A"/>
    <n v="0"/>
    <e v="#N/A"/>
    <n v="6264"/>
    <s v="OK"/>
    <s v="ok"/>
    <n v="1"/>
    <n v="36"/>
    <s v=" COMISION PAGO D"/>
  </r>
  <r>
    <s v="6-44"/>
    <n v="-1771160"/>
    <s v="EGRESO"/>
    <s v="6-44-1771160EGRESO"/>
    <s v="6-44-1771160EGRESO1"/>
    <e v="#N/A"/>
    <s v="698-000006-44"/>
    <n v="698"/>
    <d v="2022-08-29T00:00:00"/>
    <n v="-1771160"/>
    <n v="7711"/>
    <s v=" PAGO SV ENEL"/>
    <m/>
    <n v="1"/>
    <d v="2022-08-29T00:00:00"/>
    <n v="-1771160"/>
    <s v="CB-1365"/>
    <n v="0"/>
    <s v="OK CONCILIADO"/>
    <s v="ok"/>
    <n v="1"/>
    <n v="36"/>
    <s v=" PAGO SV ENEL"/>
  </r>
  <r>
    <s v="6-44"/>
    <n v="26100"/>
    <s v="INGRESO"/>
    <s v="6-4426100INGRESO"/>
    <s v="6-4426100INGRESO1"/>
    <e v="#N/A"/>
    <s v="698-000006-44"/>
    <n v="698"/>
    <d v="2022-08-29T00:00:00"/>
    <n v="26100"/>
    <n v="7891"/>
    <s v=" TRANSFERENCIA DESDE NEQUI"/>
    <m/>
    <n v="1"/>
    <e v="#N/A"/>
    <n v="0"/>
    <e v="#N/A"/>
    <n v="-26100"/>
    <s v="SIN CONCILIAR"/>
    <n v="4"/>
    <n v="1"/>
    <n v="36"/>
    <s v=" TRANSFERENCIA D"/>
  </r>
  <r>
    <s v="6-44"/>
    <n v="-458.82"/>
    <s v="EGRESO"/>
    <s v="6-44-458,82EGRESO"/>
    <s v="6-44-458,82EGRESO1"/>
    <e v="#N/A"/>
    <s v="698-000006-44"/>
    <n v="698"/>
    <d v="2022-08-29T00:00:00"/>
    <n v="-458.82"/>
    <n v="9088"/>
    <s v=" COMISION E-MAILS ENVIADOS"/>
    <s v="GASTOS"/>
    <n v="0"/>
    <e v="#N/A"/>
    <n v="0"/>
    <e v="#N/A"/>
    <n v="458.82"/>
    <s v="OK"/>
    <s v="ok"/>
    <n v="1"/>
    <n v="36"/>
    <s v=" COMISION E-MAIL"/>
  </r>
  <r>
    <s v="6-44"/>
    <n v="-87.18"/>
    <s v="EGRESO"/>
    <s v="6-44-87,18EGRESO"/>
    <s v="6-44-87,18EGRESO1"/>
    <e v="#N/A"/>
    <s v="698-000006-44"/>
    <n v="698"/>
    <d v="2022-08-29T00:00:00"/>
    <n v="-87.18"/>
    <n v="9089"/>
    <s v=" IVA COMISION E-MAILS"/>
    <s v="GASTOS"/>
    <n v="0"/>
    <e v="#N/A"/>
    <n v="0"/>
    <e v="#N/A"/>
    <n v="87.18"/>
    <s v="OK"/>
    <s v="ok"/>
    <n v="1"/>
    <n v="36"/>
    <s v=" IVA COMISION E-"/>
  </r>
  <r>
    <s v="6-44"/>
    <n v="-31.7"/>
    <s v="EGRESO"/>
    <s v="6-44-31,7EGRESO"/>
    <s v="6-44-31,7EGRESO1"/>
    <e v="#N/A"/>
    <s v="698-000006-44"/>
    <n v="698"/>
    <d v="2022-08-27T00:00:00"/>
    <n v="-31.7"/>
    <n v="3339"/>
    <s v=" IMPTO GOBIERNO 4X1000"/>
    <s v="GASTOS"/>
    <n v="0"/>
    <e v="#N/A"/>
    <n v="0"/>
    <e v="#N/A"/>
    <n v="31.7"/>
    <s v="OK"/>
    <s v="ok"/>
    <n v="1"/>
    <n v="35"/>
    <s v=" IMPTO GOBIERNO "/>
  </r>
  <r>
    <s v="6-44"/>
    <n v="-13689.91"/>
    <s v="EGRESO"/>
    <s v="6-44-13689,91EGRESO"/>
    <s v="6-44-13689,91EGRESO5"/>
    <e v="#N/A"/>
    <s v="698-000006-44"/>
    <n v="698"/>
    <d v="2022-08-26T00:00:00"/>
    <n v="-13689.91"/>
    <n v="1043"/>
    <s v=" COM PAGOS EN EFECTIVO"/>
    <s v="GASTOS"/>
    <n v="0"/>
    <e v="#N/A"/>
    <n v="0"/>
    <e v="#N/A"/>
    <n v="13689.91"/>
    <s v="OK"/>
    <s v="ok"/>
    <n v="1"/>
    <n v="35"/>
    <s v=" COM PAGOS EN EF"/>
  </r>
  <r>
    <s v="6-44"/>
    <n v="-2601.09"/>
    <s v="EGRESO"/>
    <s v="6-44-2601,09EGRESO"/>
    <s v="6-44-2601,09EGRESO5"/>
    <e v="#N/A"/>
    <s v="698-000006-44"/>
    <n v="698"/>
    <d v="2022-08-26T00:00:00"/>
    <n v="-2601.09"/>
    <n v="1233"/>
    <s v=" COBRO IVA PAGOS AUTOMATICOS"/>
    <s v="GASTOS"/>
    <n v="0"/>
    <e v="#N/A"/>
    <n v="0"/>
    <e v="#N/A"/>
    <n v="2601.09"/>
    <s v="OK"/>
    <s v="ok"/>
    <n v="1"/>
    <n v="35"/>
    <s v=" COBRO IVA PAGOS"/>
  </r>
  <r>
    <s v="6-44"/>
    <n v="-1534.02"/>
    <s v="EGRESO"/>
    <s v="6-44-1534,02EGRESO"/>
    <s v="6-44-1534,02EGRESO1"/>
    <e v="#N/A"/>
    <s v="698-000006-44"/>
    <n v="698"/>
    <d v="2022-08-26T00:00:00"/>
    <n v="-1534.02"/>
    <n v="1233"/>
    <s v=" COBRO IVA PAGOS AUTOMATICOS"/>
    <s v="GASTOS"/>
    <n v="0"/>
    <e v="#N/A"/>
    <n v="0"/>
    <e v="#N/A"/>
    <n v="1534.02"/>
    <s v="OK"/>
    <s v="ok"/>
    <n v="1"/>
    <n v="35"/>
    <s v=" COBRO IVA PAGOS"/>
  </r>
  <r>
    <s v="6-44"/>
    <n v="-255.67"/>
    <s v="EGRESO"/>
    <s v="6-44-255,67EGRESO"/>
    <s v="6-44-255,67EGRESO8"/>
    <e v="#N/A"/>
    <s v="698-000006-44"/>
    <n v="698"/>
    <d v="2022-08-26T00:00:00"/>
    <n v="-255.67"/>
    <n v="1233"/>
    <s v=" COBRO IVA PAGOS AUTOMATICOS"/>
    <s v="GASTOS"/>
    <n v="0"/>
    <e v="#N/A"/>
    <n v="0"/>
    <e v="#N/A"/>
    <n v="255.67"/>
    <s v="OK"/>
    <s v="ok"/>
    <n v="1"/>
    <n v="35"/>
    <s v=" COBRO IVA PAGOS"/>
  </r>
  <r>
    <s v="6-44"/>
    <n v="-625.09"/>
    <s v="EGRESO"/>
    <s v="6-44-625,09EGRESO"/>
    <s v="6-44-625,09EGRESO1"/>
    <e v="#N/A"/>
    <s v="698-000006-44"/>
    <n v="698"/>
    <d v="2022-08-26T00:00:00"/>
    <n v="-625.09"/>
    <n v="1233"/>
    <s v=" COBRO IVA PAGOS AUTOMATICOS"/>
    <s v="GASTOS"/>
    <n v="0"/>
    <e v="#N/A"/>
    <n v="0"/>
    <e v="#N/A"/>
    <n v="625.09"/>
    <s v="OK"/>
    <s v="ok"/>
    <n v="1"/>
    <n v="35"/>
    <s v=" COBRO IVA PAGOS"/>
  </r>
  <r>
    <s v="6-44"/>
    <n v="-2812.37"/>
    <s v="EGRESO"/>
    <s v="6-44-2812,37EGRESO"/>
    <s v="6-44-2812,37EGRESO1"/>
    <e v="#N/A"/>
    <s v="698-000006-44"/>
    <n v="698"/>
    <d v="2022-08-26T00:00:00"/>
    <n v="-2812.37"/>
    <n v="1233"/>
    <s v=" COBRO IVA PAGOS AUTOMATICOS"/>
    <s v="GASTOS"/>
    <n v="0"/>
    <e v="#N/A"/>
    <n v="0"/>
    <e v="#N/A"/>
    <n v="2812.37"/>
    <s v="OK"/>
    <s v="ok"/>
    <n v="1"/>
    <n v="35"/>
    <s v=" COBRO IVA PAGOS"/>
  </r>
  <r>
    <s v="6-44"/>
    <n v="-767.01"/>
    <s v="EGRESO"/>
    <s v="6-44-767,01EGRESO"/>
    <s v="6-44-767,01EGRESO2"/>
    <e v="#N/A"/>
    <s v="698-000006-44"/>
    <n v="698"/>
    <d v="2022-08-26T00:00:00"/>
    <n v="-767.01"/>
    <n v="1233"/>
    <s v=" COBRO IVA PAGOS AUTOMATICOS"/>
    <s v="GASTOS"/>
    <n v="0"/>
    <e v="#N/A"/>
    <n v="0"/>
    <e v="#N/A"/>
    <n v="767.01"/>
    <s v="OK"/>
    <s v="ok"/>
    <n v="1"/>
    <n v="35"/>
    <s v=" COBRO IVA PAGOS"/>
  </r>
  <r>
    <s v="6-44"/>
    <n v="-625.09"/>
    <s v="EGRESO"/>
    <s v="6-44-625,09EGRESO"/>
    <s v="6-44-625,09EGRESO2"/>
    <e v="#N/A"/>
    <s v="698-000006-44"/>
    <n v="698"/>
    <d v="2022-08-26T00:00:00"/>
    <n v="-625.09"/>
    <n v="1233"/>
    <s v=" COBRO IVA PAGOS AUTOMATICOS"/>
    <s v="GASTOS"/>
    <n v="0"/>
    <e v="#N/A"/>
    <n v="0"/>
    <e v="#N/A"/>
    <n v="625.09"/>
    <s v="OK"/>
    <s v="ok"/>
    <n v="1"/>
    <n v="35"/>
    <s v=" COBRO IVA PAGOS"/>
  </r>
  <r>
    <s v="6-44"/>
    <n v="-6660"/>
    <s v="EGRESO"/>
    <s v="6-44-6660EGRESO"/>
    <s v="6-44-6660EGRESO1"/>
    <e v="#N/A"/>
    <s v="698-000006-44"/>
    <n v="698"/>
    <d v="2022-08-26T00:00:00"/>
    <n v="-6660"/>
    <n v="1627"/>
    <s v=" COMIS PAGOS SUC VIRT EMPRESAS"/>
    <s v="GASTOS"/>
    <n v="0"/>
    <e v="#N/A"/>
    <n v="0"/>
    <e v="#N/A"/>
    <n v="6660"/>
    <s v="OK"/>
    <s v="ok"/>
    <n v="1"/>
    <n v="35"/>
    <s v=" COMIS PAGOS SUC"/>
  </r>
  <r>
    <s v="6-44"/>
    <n v="-1265.4000000000001"/>
    <s v="EGRESO"/>
    <s v="6-44-1265,4EGRESO"/>
    <s v="6-44-1265,4EGRESO1"/>
    <e v="#N/A"/>
    <s v="698-000006-44"/>
    <n v="698"/>
    <d v="2022-08-26T00:00:00"/>
    <n v="-1265.4000000000001"/>
    <n v="1630"/>
    <s v=" IVA COMIS PAGOS SUC VIRT EMP"/>
    <s v="GASTOS"/>
    <n v="0"/>
    <e v="#N/A"/>
    <n v="0"/>
    <e v="#N/A"/>
    <n v="1265.4000000000001"/>
    <s v="OK"/>
    <s v="ok"/>
    <n v="1"/>
    <n v="35"/>
    <s v=" IVA COMIS PAGOS"/>
  </r>
  <r>
    <s v="6-44"/>
    <n v="-1500653.24"/>
    <s v="EGRESO"/>
    <s v="6-44-1500653,24EGRESO"/>
    <s v="6-44-1500653,24EGRESO1"/>
    <e v="#N/A"/>
    <s v="698-000006-44"/>
    <n v="698"/>
    <d v="2022-08-26T00:00:00"/>
    <n v="-1500653.24"/>
    <n v="3339"/>
    <s v=" IMPTO GOBIERNO 4X1000"/>
    <s v="GASTOS"/>
    <n v="0"/>
    <e v="#N/A"/>
    <n v="0"/>
    <e v="#N/A"/>
    <n v="1500653.24"/>
    <s v="OK"/>
    <s v="ok"/>
    <n v="1"/>
    <n v="35"/>
    <s v=" IMPTO GOBIERNO "/>
  </r>
  <r>
    <s v="6-44"/>
    <n v="-75000000"/>
    <s v="EGRESO"/>
    <s v="6-44-75000000EGRESO"/>
    <s v="6-44-75000000EGRESO1"/>
    <e v="#N/A"/>
    <s v="698-000006-44"/>
    <n v="698"/>
    <d v="2022-08-26T00:00:00"/>
    <n v="-75000000"/>
    <n v="7160"/>
    <s v=" PAGO A PROV METALMECANICA PROM"/>
    <m/>
    <n v="1"/>
    <d v="2022-08-26T00:00:00"/>
    <n v="-75000000"/>
    <s v="CB-1349"/>
    <n v="0"/>
    <s v="OK CONCILIADO"/>
    <s v="ok"/>
    <n v="1"/>
    <n v="35"/>
    <s v=" PAGO A PROV MET"/>
  </r>
  <r>
    <s v="6-44"/>
    <n v="-438505"/>
    <s v="EGRESO"/>
    <s v="6-44-438505EGRESO"/>
    <s v="6-44-438505EGRESO1"/>
    <e v="#N/A"/>
    <s v="698-000006-44"/>
    <n v="698"/>
    <d v="2022-08-26T00:00:00"/>
    <n v="-438505"/>
    <n v="7160"/>
    <s v=" PAGO A PROV IMPORHPAC SAS"/>
    <m/>
    <n v="1"/>
    <d v="2022-08-26T00:00:00"/>
    <n v="-438505"/>
    <s v="CB-1347"/>
    <n v="0"/>
    <s v="OK CONCILIADO"/>
    <s v="ok"/>
    <n v="1"/>
    <n v="35"/>
    <s v=" PAGO A PROV IMP"/>
  </r>
  <r>
    <s v="6-44"/>
    <n v="-269599887"/>
    <s v="EGRESO"/>
    <s v="6-44-269599887EGRESO"/>
    <s v="6-44-269599887EGRESO1"/>
    <e v="#N/A"/>
    <s v="698-000006-44"/>
    <n v="698"/>
    <d v="2022-08-26T00:00:00"/>
    <n v="-269599887"/>
    <n v="7160"/>
    <s v=" PAGO A PROV ORGANIZACION TERPE"/>
    <m/>
    <n v="1"/>
    <d v="2022-08-26T00:00:00"/>
    <n v="-269599887"/>
    <s v="CB-1351"/>
    <n v="0"/>
    <s v="OK CONCILIADO"/>
    <s v="ok"/>
    <n v="1"/>
    <n v="35"/>
    <s v=" PAGO A PROV ORG"/>
  </r>
  <r>
    <s v="6-44"/>
    <n v="-1800004"/>
    <s v="EGRESO"/>
    <s v="6-44-1800004EGRESO"/>
    <s v="6-44-1800004EGRESO1"/>
    <e v="#N/A"/>
    <s v="698-000006-44"/>
    <n v="698"/>
    <d v="2022-08-26T00:00:00"/>
    <n v="-1800004"/>
    <n v="7160"/>
    <s v=" PAGO A PROV CASTRO DE MONTENEG"/>
    <m/>
    <n v="1"/>
    <d v="2022-08-26T00:00:00"/>
    <n v="-1800004"/>
    <s v="CB-1344"/>
    <n v="0"/>
    <s v="OK CONCILIADO"/>
    <s v="ok"/>
    <n v="1"/>
    <n v="35"/>
    <s v=" PAGO A PROV CAS"/>
  </r>
  <r>
    <s v="6-44"/>
    <n v="-1463840"/>
    <s v="EGRESO"/>
    <s v="6-44-1463840EGRESO"/>
    <s v="6-44-1463840EGRESO1"/>
    <e v="#N/A"/>
    <s v="698-000006-44"/>
    <n v="698"/>
    <d v="2022-08-26T00:00:00"/>
    <n v="-1463840"/>
    <n v="7160"/>
    <s v=" PAGO A PROV PREVER PREVISION G"/>
    <m/>
    <n v="1"/>
    <d v="2022-08-26T00:00:00"/>
    <n v="-1463840"/>
    <s v="CB-1352"/>
    <n v="0"/>
    <s v="OK CONCILIADO"/>
    <s v="ok"/>
    <n v="1"/>
    <n v="35"/>
    <s v=" PAGO A PROV PRE"/>
  </r>
  <r>
    <s v="6-44"/>
    <n v="-25993028"/>
    <s v="EGRESO"/>
    <s v="6-44-25993028EGRESO"/>
    <s v="6-44-25993028EGRESO1"/>
    <e v="#N/A"/>
    <s v="698-000006-44"/>
    <n v="698"/>
    <d v="2022-08-26T00:00:00"/>
    <n v="-25993028"/>
    <n v="7160"/>
    <s v=" PAGO A PROV ING Y SERV ESPECIA"/>
    <m/>
    <n v="1"/>
    <d v="2022-08-26T00:00:00"/>
    <n v="-25993028"/>
    <s v="CB-1348"/>
    <n v="0"/>
    <s v="OK CONCILIADO"/>
    <s v="ok"/>
    <n v="1"/>
    <n v="35"/>
    <s v=" PAGO A PROV ING"/>
  </r>
  <r>
    <s v="6-44"/>
    <n v="-14801.27"/>
    <s v="EGRESO"/>
    <s v="6-44-14801,27EGRESO"/>
    <s v="6-44-14801,27EGRESO1"/>
    <e v="#N/A"/>
    <s v="698-000006-44"/>
    <n v="698"/>
    <d v="2022-08-26T00:00:00"/>
    <n v="-14801.27"/>
    <n v="7371"/>
    <s v=" COMISION PAGO A PROVEEDORES"/>
    <s v="GASTOS"/>
    <n v="0"/>
    <e v="#N/A"/>
    <n v="0"/>
    <e v="#N/A"/>
    <n v="14801.27"/>
    <s v="OK"/>
    <s v="ok"/>
    <n v="1"/>
    <n v="35"/>
    <s v=" COMISION PAGO A"/>
  </r>
  <r>
    <s v="6-44"/>
    <n v="-8073.42"/>
    <s v="EGRESO"/>
    <s v="6-44-8073,42EGRESO"/>
    <s v="6-44-8073,42EGRESO1"/>
    <e v="#N/A"/>
    <s v="698-000006-44"/>
    <n v="698"/>
    <d v="2022-08-26T00:00:00"/>
    <n v="-8073.42"/>
    <n v="7371"/>
    <s v=" COMISION PAGO A PROVEEDORES"/>
    <s v="GASTOS"/>
    <n v="0"/>
    <e v="#N/A"/>
    <n v="0"/>
    <e v="#N/A"/>
    <n v="8073.42"/>
    <s v="OK"/>
    <s v="ok"/>
    <n v="1"/>
    <n v="35"/>
    <s v=" COMISION PAGO A"/>
  </r>
  <r>
    <s v="6-44"/>
    <n v="-4036.71"/>
    <s v="EGRESO"/>
    <s v="6-44-4036,71EGRESO"/>
    <s v="6-44-4036,71EGRESO2"/>
    <e v="#N/A"/>
    <s v="698-000006-44"/>
    <n v="698"/>
    <d v="2022-08-26T00:00:00"/>
    <n v="-4036.71"/>
    <n v="7371"/>
    <s v=" COMISION PAGO A PROVEEDORES"/>
    <s v="GASTOS"/>
    <n v="0"/>
    <e v="#N/A"/>
    <n v="0"/>
    <e v="#N/A"/>
    <n v="4036.71"/>
    <s v="OK"/>
    <s v="ok"/>
    <n v="1"/>
    <n v="35"/>
    <s v=" COMISION PAGO A"/>
  </r>
  <r>
    <s v="6-44"/>
    <n v="-1345.57"/>
    <s v="EGRESO"/>
    <s v="6-44-1345,57EGRESO"/>
    <s v="6-44-1345,57EGRESO8"/>
    <e v="#N/A"/>
    <s v="698-000006-44"/>
    <n v="698"/>
    <d v="2022-08-26T00:00:00"/>
    <n v="-1345.57"/>
    <n v="7371"/>
    <s v=" COMISION PAGO A PROVEEDORES"/>
    <s v="GASTOS"/>
    <n v="0"/>
    <e v="#N/A"/>
    <n v="0"/>
    <e v="#N/A"/>
    <n v="1345.57"/>
    <s v="OK"/>
    <s v="ok"/>
    <n v="1"/>
    <n v="35"/>
    <s v=" COMISION PAGO A"/>
  </r>
  <r>
    <s v="6-44"/>
    <n v="-3289.91"/>
    <s v="EGRESO"/>
    <s v="6-44-3289,91EGRESO"/>
    <s v="6-44-3289,91EGRESO1"/>
    <e v="#N/A"/>
    <s v="698-000006-44"/>
    <n v="698"/>
    <d v="2022-08-26T00:00:00"/>
    <n v="-3289.91"/>
    <n v="7524"/>
    <s v=" COMISION PAGOS A TERCEROS"/>
    <s v="GASTOS"/>
    <n v="0"/>
    <e v="#N/A"/>
    <n v="0"/>
    <e v="#N/A"/>
    <n v="3289.91"/>
    <s v="OK"/>
    <s v="ok"/>
    <n v="1"/>
    <n v="35"/>
    <s v=" COMISION PAGOS "/>
  </r>
  <r>
    <s v="6-44"/>
    <n v="-3289.91"/>
    <s v="EGRESO"/>
    <s v="6-44-3289,91EGRESO"/>
    <s v="6-44-3289,91EGRESO2"/>
    <e v="#N/A"/>
    <s v="698-000006-44"/>
    <n v="698"/>
    <d v="2022-08-26T00:00:00"/>
    <n v="-3289.91"/>
    <n v="7524"/>
    <s v=" COMISION PAGOS A TERCEROS"/>
    <s v="GASTOS"/>
    <n v="0"/>
    <e v="#N/A"/>
    <n v="0"/>
    <e v="#N/A"/>
    <n v="3289.91"/>
    <s v="OK"/>
    <s v="ok"/>
    <n v="1"/>
    <n v="35"/>
    <s v=" COMISION PAGOS "/>
  </r>
  <r>
    <s v="6-44"/>
    <n v="-28250"/>
    <s v="EGRESO"/>
    <s v="6-44-28250EGRESO"/>
    <s v="6-44-28250EGRESO1"/>
    <e v="#N/A"/>
    <s v="698-000006-44"/>
    <n v="698"/>
    <d v="2022-08-26T00:00:00"/>
    <n v="-28250"/>
    <n v="7540"/>
    <s v=" PAGO EMP DE ACUEDUCTO DE BOG"/>
    <m/>
    <n v="1"/>
    <d v="2022-08-26T00:00:00"/>
    <n v="-28250"/>
    <s v="CB-1361"/>
    <n v="0"/>
    <s v="OK CONCILIADO"/>
    <s v="ok"/>
    <n v="1"/>
    <n v="35"/>
    <s v=" PAGO EMP DE ACU"/>
  </r>
  <r>
    <s v="6-44"/>
    <n v="-34551"/>
    <s v="EGRESO"/>
    <s v="6-44-34551EGRESO"/>
    <s v="6-44-34551EGRESO1"/>
    <e v="#N/A"/>
    <s v="698-000006-44"/>
    <n v="698"/>
    <d v="2022-08-26T00:00:00"/>
    <n v="-34551"/>
    <n v="7540"/>
    <s v=" PAGO EMP DE ACUEDUCTO DE BOG"/>
    <m/>
    <n v="1"/>
    <d v="2022-08-26T00:00:00"/>
    <n v="-34551"/>
    <s v="CB-1359"/>
    <n v="0"/>
    <s v="OK CONCILIADO"/>
    <s v="ok"/>
    <n v="1"/>
    <n v="35"/>
    <s v=" PAGO EMP DE ACU"/>
  </r>
  <r>
    <s v="6-44"/>
    <n v="-2726007"/>
    <s v="EGRESO"/>
    <s v="6-44-2726007EGRESO"/>
    <s v="6-44-2726007EGRESO1"/>
    <e v="#N/A"/>
    <s v="698-000006-44"/>
    <n v="698"/>
    <d v="2022-08-01T00:00:00"/>
    <n v="-2726007"/>
    <n v="7160"/>
    <s v=" PAGO A PROV LUBRISABANA SAS"/>
    <s v="PARTIDAS MES JUL"/>
    <n v="0"/>
    <e v="#N/A"/>
    <n v="0"/>
    <e v="#N/A"/>
    <n v="2726007"/>
    <s v="OK"/>
    <s v="ok"/>
    <n v="1"/>
    <n v="32"/>
    <s v=" PAGO A PROV LUB"/>
  </r>
  <r>
    <s v="6-44"/>
    <n v="-533720"/>
    <s v="EGRESO"/>
    <s v="6-44-533720EGRESO"/>
    <s v="6-44-533720EGRESO1"/>
    <e v="#N/A"/>
    <s v="698-000006-44"/>
    <n v="698"/>
    <d v="2022-08-26T00:00:00"/>
    <n v="-533720"/>
    <n v="7540"/>
    <s v=" PAGO EMP DE ACUEDUCTO DE BOG"/>
    <m/>
    <n v="1"/>
    <d v="2022-08-26T00:00:00"/>
    <n v="-533720"/>
    <s v="CB-1360"/>
    <n v="0"/>
    <s v="OK CONCILIADO"/>
    <s v="ok"/>
    <n v="1"/>
    <n v="35"/>
    <s v=" PAGO EMP DE ACU"/>
  </r>
  <r>
    <s v="6-44"/>
    <n v="-255889"/>
    <s v="EGRESO"/>
    <s v="6-44-255889EGRESO"/>
    <s v="6-44-255889EGRESO1"/>
    <e v="#N/A"/>
    <s v="698-000006-44"/>
    <n v="698"/>
    <d v="2022-08-01T00:00:00"/>
    <n v="-255889"/>
    <n v="7160"/>
    <s v=" PAGO A PROV GNE COMBUSTIBLE"/>
    <s v="PARTIDAS MES JUL"/>
    <n v="0"/>
    <e v="#N/A"/>
    <n v="0"/>
    <e v="#N/A"/>
    <n v="255889"/>
    <s v="OK"/>
    <s v="ok"/>
    <n v="1"/>
    <n v="32"/>
    <s v=" PAGO A PROV GNE"/>
  </r>
  <r>
    <s v="6-44"/>
    <n v="-64990"/>
    <s v="EGRESO"/>
    <s v="6-44-64990EGRESO"/>
    <s v="6-44-64990EGRESO1"/>
    <e v="#N/A"/>
    <s v="698-000006-44"/>
    <n v="698"/>
    <d v="2022-08-26T00:00:00"/>
    <n v="-64990"/>
    <n v="7711"/>
    <s v=" PAGO SV ENEL"/>
    <m/>
    <n v="1"/>
    <d v="2022-08-26T00:00:00"/>
    <n v="-64990"/>
    <s v="CB-1363"/>
    <n v="0"/>
    <s v="OK CONCILIADO"/>
    <s v="ok"/>
    <n v="1"/>
    <n v="35"/>
    <s v=" PAGO SV ENEL"/>
  </r>
  <r>
    <s v="6-44"/>
    <n v="-229.41"/>
    <s v="EGRESO"/>
    <s v="6-44-229,41EGRESO"/>
    <s v="6-44-229,41EGRESO5"/>
    <e v="#N/A"/>
    <s v="698-000006-44"/>
    <n v="698"/>
    <d v="2022-08-26T00:00:00"/>
    <n v="-229.41"/>
    <n v="9088"/>
    <s v=" COMISION E-MAILS ENVIADOS"/>
    <s v="GASTOS"/>
    <n v="0"/>
    <e v="#N/A"/>
    <n v="0"/>
    <e v="#N/A"/>
    <n v="229.41"/>
    <s v="OK"/>
    <s v="ok"/>
    <n v="1"/>
    <n v="35"/>
    <s v=" COMISION E-MAIL"/>
  </r>
  <r>
    <s v="6-44"/>
    <n v="-2064.6999999999998"/>
    <s v="EGRESO"/>
    <s v="6-44-2064,7EGRESO"/>
    <s v="6-44-2064,7EGRESO1"/>
    <e v="#N/A"/>
    <s v="698-000006-44"/>
    <n v="698"/>
    <d v="2022-08-26T00:00:00"/>
    <n v="-2064.6999999999998"/>
    <n v="9088"/>
    <s v=" COMISION E-MAILS ENVIADOS"/>
    <s v="GASTOS"/>
    <n v="0"/>
    <e v="#N/A"/>
    <n v="0"/>
    <e v="#N/A"/>
    <n v="2064.6999999999998"/>
    <s v="OK"/>
    <s v="ok"/>
    <n v="1"/>
    <n v="35"/>
    <s v=" COMISION E-MAIL"/>
  </r>
  <r>
    <s v="6-44"/>
    <n v="-392.3"/>
    <s v="EGRESO"/>
    <s v="6-44-392,3EGRESO"/>
    <s v="6-44-392,3EGRESO1"/>
    <e v="#N/A"/>
    <s v="698-000006-44"/>
    <n v="698"/>
    <d v="2022-08-26T00:00:00"/>
    <n v="-392.3"/>
    <n v="9089"/>
    <s v=" IVA COMISION E-MAILS"/>
    <s v="GASTOS"/>
    <n v="0"/>
    <e v="#N/A"/>
    <n v="0"/>
    <e v="#N/A"/>
    <n v="392.3"/>
    <s v="OK"/>
    <s v="ok"/>
    <n v="1"/>
    <n v="35"/>
    <s v=" IVA COMISION E-"/>
  </r>
  <r>
    <s v="6-44"/>
    <n v="-43.59"/>
    <s v="EGRESO"/>
    <s v="6-44-43,59EGRESO"/>
    <s v="6-44-43,59EGRESO5"/>
    <e v="#N/A"/>
    <s v="698-000006-44"/>
    <n v="698"/>
    <d v="2022-08-26T00:00:00"/>
    <n v="-43.59"/>
    <n v="9089"/>
    <s v=" IVA COMISION E-MAILS"/>
    <s v="GASTOS"/>
    <n v="0"/>
    <e v="#N/A"/>
    <n v="0"/>
    <e v="#N/A"/>
    <n v="43.59"/>
    <s v="OK"/>
    <s v="ok"/>
    <n v="1"/>
    <n v="35"/>
    <s v=" IVA COMISION E-"/>
  </r>
  <r>
    <s v="6-44"/>
    <n v="-255.67"/>
    <s v="EGRESO"/>
    <s v="6-44-255,67EGRESO"/>
    <s v="6-44-255,67EGRESO9"/>
    <e v="#N/A"/>
    <s v="698-000006-44"/>
    <n v="698"/>
    <d v="2022-08-25T00:00:00"/>
    <n v="-255.67"/>
    <n v="1233"/>
    <s v=" COBRO IVA PAGOS AUTOMATICOS"/>
    <s v="GASTOS"/>
    <n v="0"/>
    <e v="#N/A"/>
    <n v="0"/>
    <e v="#N/A"/>
    <n v="255.67"/>
    <s v="OK"/>
    <s v="ok"/>
    <n v="1"/>
    <n v="35"/>
    <s v=" COBRO IVA PAGOS"/>
  </r>
  <r>
    <s v="6-44"/>
    <n v="-255.67"/>
    <s v="EGRESO"/>
    <s v="6-44-255,67EGRESO"/>
    <s v="6-44-255,67EGRESO10"/>
    <e v="#N/A"/>
    <s v="698-000006-44"/>
    <n v="698"/>
    <d v="2022-08-25T00:00:00"/>
    <n v="-255.67"/>
    <n v="1233"/>
    <s v=" COBRO IVA PAGOS AUTOMATICOS"/>
    <s v="GASTOS"/>
    <n v="0"/>
    <e v="#N/A"/>
    <n v="0"/>
    <e v="#N/A"/>
    <n v="255.67"/>
    <s v="OK"/>
    <s v="ok"/>
    <n v="1"/>
    <n v="35"/>
    <s v=" COBRO IVA PAGOS"/>
  </r>
  <r>
    <s v="6-44"/>
    <n v="-5207495.7"/>
    <s v="EGRESO"/>
    <s v="6-44-5207495,7EGRESO"/>
    <s v="6-44-5207495,7EGRESO1"/>
    <e v="#N/A"/>
    <s v="698-000006-44"/>
    <n v="698"/>
    <d v="2022-08-25T00:00:00"/>
    <n v="-5207495.7"/>
    <n v="3339"/>
    <s v=" IMPTO GOBIERNO 4X1000"/>
    <s v="GASTOS"/>
    <n v="0"/>
    <e v="#N/A"/>
    <n v="0"/>
    <e v="#N/A"/>
    <n v="5207495.7"/>
    <s v="OK"/>
    <s v="ok"/>
    <n v="1"/>
    <n v="35"/>
    <s v=" IMPTO GOBIERNO "/>
  </r>
  <r>
    <s v="6-44"/>
    <n v="-9514977"/>
    <s v="EGRESO"/>
    <s v="6-44-9514977EGRESO"/>
    <s v="6-44-9514977EGRESO1"/>
    <e v="#N/A"/>
    <s v="698-000006-44"/>
    <n v="698"/>
    <d v="2022-08-01T00:00:00"/>
    <n v="-9514977"/>
    <n v="7160"/>
    <s v=" PAGO A PROV CUMMINS DE LOS AND"/>
    <s v="PARTIDAS MES JUL"/>
    <n v="0"/>
    <e v="#N/A"/>
    <n v="0"/>
    <e v="#N/A"/>
    <n v="9514977"/>
    <s v="OK"/>
    <s v="ok"/>
    <n v="1"/>
    <n v="32"/>
    <s v=" PAGO A PROV CUM"/>
  </r>
  <r>
    <s v="6-44"/>
    <n v="-1345.57"/>
    <s v="EGRESO"/>
    <s v="6-44-1345,57EGRESO"/>
    <s v="6-44-1345,57EGRESO9"/>
    <e v="#N/A"/>
    <s v="698-000006-44"/>
    <n v="698"/>
    <d v="2022-08-25T00:00:00"/>
    <n v="-1345.57"/>
    <n v="7371"/>
    <s v=" COMISION PAGO A PROVEEDORES"/>
    <s v="GASTOS"/>
    <n v="0"/>
    <e v="#N/A"/>
    <n v="0"/>
    <e v="#N/A"/>
    <n v="1345.57"/>
    <s v="OK"/>
    <s v="ok"/>
    <n v="1"/>
    <n v="35"/>
    <s v=" COMISION PAGO A"/>
  </r>
  <r>
    <s v="6-44"/>
    <n v="-1345.57"/>
    <s v="EGRESO"/>
    <s v="6-44-1345,57EGRESO"/>
    <s v="6-44-1345,57EGRESO10"/>
    <e v="#N/A"/>
    <s v="698-000006-44"/>
    <n v="698"/>
    <d v="2022-08-25T00:00:00"/>
    <n v="-1345.57"/>
    <n v="7371"/>
    <s v=" COMISION PAGO A PROVEEDORES"/>
    <s v="GASTOS"/>
    <n v="0"/>
    <e v="#N/A"/>
    <n v="0"/>
    <e v="#N/A"/>
    <n v="1345.57"/>
    <s v="OK"/>
    <s v="ok"/>
    <n v="1"/>
    <n v="35"/>
    <s v=" COMISION PAGO A"/>
  </r>
  <r>
    <s v="6-44"/>
    <n v="-13148"/>
    <s v="EGRESO"/>
    <s v="6-44-13148EGRESO"/>
    <s v="6-44-13148EGRESO1"/>
    <e v="#N/A"/>
    <s v="698-000006-44"/>
    <n v="698"/>
    <d v="2022-08-25T00:00:00"/>
    <n v="-13148"/>
    <n v="7447"/>
    <s v=" IVA CUOTA MANEJO SUC VIRT EMP"/>
    <s v="GASTOS"/>
    <n v="0"/>
    <e v="#N/A"/>
    <n v="0"/>
    <e v="#N/A"/>
    <n v="13148"/>
    <s v="OK"/>
    <s v="ok"/>
    <n v="1"/>
    <n v="35"/>
    <s v=" IVA CUOTA MANEJ"/>
  </r>
  <r>
    <s v="6-44"/>
    <n v="-1726954"/>
    <s v="EGRESO"/>
    <s v="6-44-1726954EGRESO"/>
    <s v="6-44-1726954EGRESO1"/>
    <e v="#N/A"/>
    <s v="698-000006-44"/>
    <n v="698"/>
    <d v="2022-08-01T00:00:00"/>
    <n v="-1726954"/>
    <n v="7160"/>
    <s v=" PAGO A PROV ENTREGA INMEDIATA"/>
    <s v="PARTIDAS MES JUL"/>
    <n v="0"/>
    <e v="#N/A"/>
    <n v="0"/>
    <e v="#N/A"/>
    <n v="1726954"/>
    <s v="OK"/>
    <s v="ok"/>
    <n v="1"/>
    <n v="32"/>
    <s v=" PAGO A PROV ENT"/>
  </r>
  <r>
    <s v="6-44"/>
    <n v="-588101564"/>
    <s v="EGRESO"/>
    <s v="6-44-588101564EGRESO"/>
    <s v="6-44-588101564EGRESO1"/>
    <e v="#N/A"/>
    <s v="698-000006-44"/>
    <n v="698"/>
    <d v="2022-08-25T00:00:00"/>
    <n v="-588101564"/>
    <n v="7493"/>
    <s v=" PAGO PSE Davivienda"/>
    <m/>
    <n v="1"/>
    <d v="2022-08-25T00:00:00"/>
    <n v="-588101564"/>
    <s v="CB-1342"/>
    <n v="0"/>
    <s v="OK CONCILIADO"/>
    <s v="ok"/>
    <n v="1"/>
    <n v="35"/>
    <s v=" PAGO PSE Davivi"/>
  </r>
  <r>
    <s v="6-44"/>
    <n v="-500000000"/>
    <s v="EGRESO"/>
    <s v="6-44-500000000EGRESO"/>
    <s v="6-44-500000000EGRESO1"/>
    <e v="#N/A"/>
    <s v="698-000006-44"/>
    <n v="698"/>
    <d v="2022-08-25T00:00:00"/>
    <n v="-500000000"/>
    <n v="7493"/>
    <s v=" PAGO PSE Davivienda"/>
    <m/>
    <n v="1"/>
    <d v="2022-08-25T00:00:00"/>
    <n v="-500000000"/>
    <s v="CB-1342"/>
    <n v="0"/>
    <s v="OK CONCILIADO"/>
    <s v="ok"/>
    <n v="1"/>
    <n v="35"/>
    <s v=" PAGO PSE Davivi"/>
  </r>
  <r>
    <s v="6-44"/>
    <n v="-2347475"/>
    <s v="EGRESO"/>
    <s v="6-44-2347475EGRESO"/>
    <s v="6-44-2347475EGRESO1"/>
    <e v="#N/A"/>
    <s v="698-000006-44"/>
    <n v="698"/>
    <d v="2022-08-01T00:00:00"/>
    <n v="-2347475"/>
    <n v="7160"/>
    <s v=" PAGO A PROV MAQUI CARDAN SAS"/>
    <s v="PARTIDAS MES JUL"/>
    <n v="0"/>
    <e v="#N/A"/>
    <n v="0"/>
    <e v="#N/A"/>
    <n v="2347475"/>
    <s v="OK"/>
    <s v="ok"/>
    <n v="1"/>
    <n v="32"/>
    <s v=" PAGO A PROV MAQ"/>
  </r>
  <r>
    <s v="6-44"/>
    <n v="-76297569"/>
    <s v="EGRESO"/>
    <s v="6-44-76297569EGRESO"/>
    <s v="6-44-76297569EGRESO1"/>
    <e v="#N/A"/>
    <s v="698-000006-44"/>
    <n v="698"/>
    <d v="2022-08-01T00:00:00"/>
    <n v="-76297569"/>
    <n v="7160"/>
    <s v=" PAGO A PROV CONFECCIONES INDUS"/>
    <s v="PARTIDAS MES JUL"/>
    <n v="0"/>
    <e v="#N/A"/>
    <n v="0"/>
    <e v="#N/A"/>
    <n v="76297569"/>
    <s v="OK"/>
    <s v="ok"/>
    <n v="1"/>
    <n v="32"/>
    <s v=" PAGO A PROV CON"/>
  </r>
  <r>
    <s v="6-44"/>
    <n v="29345139"/>
    <s v="INGRESO"/>
    <s v="6-4429345139INGRESO"/>
    <s v="6-4429345139INGRESO1"/>
    <e v="#N/A"/>
    <s v="698-000006-44"/>
    <n v="698"/>
    <d v="2022-08-25T00:00:00"/>
    <n v="29345139"/>
    <n v="8161"/>
    <s v=" PAGO DE PROV SEG CCIALES BOLI"/>
    <m/>
    <n v="1"/>
    <e v="#N/A"/>
    <n v="0"/>
    <e v="#N/A"/>
    <n v="-29345139"/>
    <s v="SIN CONCILIAR"/>
    <n v="8"/>
    <n v="1"/>
    <n v="35"/>
    <s v=" PAGO DE PROV SE"/>
  </r>
  <r>
    <s v="6-44"/>
    <n v="4217796000"/>
    <s v="INGRESO"/>
    <s v="6-444217796000INGRESO"/>
    <s v="6-444217796000INGRESO1"/>
    <e v="#N/A"/>
    <s v="698-000006-44"/>
    <n v="698"/>
    <d v="2022-08-25T00:00:00"/>
    <n v="4217796000"/>
    <n v="8161"/>
    <s v=" PAGO DE PROV CREDICORP CAPITA"/>
    <s v="TB42"/>
    <n v="0"/>
    <e v="#N/A"/>
    <n v="0"/>
    <e v="#N/A"/>
    <n v="-4217796000"/>
    <s v="OK"/>
    <s v="ok"/>
    <n v="1"/>
    <n v="35"/>
    <s v=" PAGO DE PROV CR"/>
  </r>
  <r>
    <s v="6-44"/>
    <n v="533330"/>
    <s v="INGRESO"/>
    <s v="6-44533330INGRESO"/>
    <s v="6-44533330INGRESO1"/>
    <e v="#N/A"/>
    <s v="698-000006-44"/>
    <n v="698"/>
    <d v="2022-08-25T00:00:00"/>
    <n v="533330"/>
    <n v="8161"/>
    <s v=" PAGO DE PROV SALUD TOTAL EPS"/>
    <m/>
    <n v="1"/>
    <e v="#N/A"/>
    <n v="0"/>
    <e v="#N/A"/>
    <n v="-533330"/>
    <s v="SIN CONCILIAR"/>
    <n v="8"/>
    <n v="1"/>
    <n v="35"/>
    <s v=" PAGO DE PROV SA"/>
  </r>
  <r>
    <s v="6-44"/>
    <n v="3704331"/>
    <s v="INGRESO"/>
    <s v="6-443704331INGRESO"/>
    <s v="6-443704331INGRESO1"/>
    <e v="#N/A"/>
    <s v="698-000006-44"/>
    <n v="698"/>
    <d v="2022-08-25T00:00:00"/>
    <n v="3704331"/>
    <n v="8161"/>
    <s v=" PAGO DE PROV SALUD TOTAL EPS"/>
    <m/>
    <n v="1"/>
    <e v="#N/A"/>
    <n v="0"/>
    <e v="#N/A"/>
    <n v="-3704331"/>
    <s v="SIN CONCILIAR"/>
    <n v="8"/>
    <n v="1"/>
    <n v="35"/>
    <s v=" PAGO DE PROV SA"/>
  </r>
  <r>
    <s v="6-44"/>
    <n v="-229.41"/>
    <s v="EGRESO"/>
    <s v="6-44-229,41EGRESO"/>
    <s v="6-44-229,41EGRESO6"/>
    <e v="#N/A"/>
    <s v="698-000006-44"/>
    <n v="698"/>
    <d v="2022-08-25T00:00:00"/>
    <n v="-229.41"/>
    <n v="9088"/>
    <s v=" COMISION E-MAILS ENVIADOS"/>
    <s v="GASTOS"/>
    <n v="0"/>
    <e v="#N/A"/>
    <n v="0"/>
    <e v="#N/A"/>
    <n v="229.41"/>
    <s v="OK"/>
    <s v="ok"/>
    <n v="1"/>
    <n v="35"/>
    <s v=" COMISION E-MAIL"/>
  </r>
  <r>
    <s v="6-44"/>
    <n v="-229.41"/>
    <s v="EGRESO"/>
    <s v="6-44-229,41EGRESO"/>
    <s v="6-44-229,41EGRESO7"/>
    <e v="#N/A"/>
    <s v="698-000006-44"/>
    <n v="698"/>
    <d v="2022-08-25T00:00:00"/>
    <n v="-229.41"/>
    <n v="9088"/>
    <s v=" COMISION E-MAILS ENVIADOS"/>
    <s v="GASTOS"/>
    <n v="0"/>
    <e v="#N/A"/>
    <n v="0"/>
    <e v="#N/A"/>
    <n v="229.41"/>
    <s v="OK"/>
    <s v="ok"/>
    <n v="1"/>
    <n v="35"/>
    <s v=" COMISION E-MAIL"/>
  </r>
  <r>
    <s v="6-44"/>
    <n v="-43.59"/>
    <s v="EGRESO"/>
    <s v="6-44-43,59EGRESO"/>
    <s v="6-44-43,59EGRESO6"/>
    <e v="#N/A"/>
    <s v="698-000006-44"/>
    <n v="698"/>
    <d v="2022-08-25T00:00:00"/>
    <n v="-43.59"/>
    <n v="9089"/>
    <s v=" IVA COMISION E-MAILS"/>
    <s v="GASTOS"/>
    <n v="0"/>
    <e v="#N/A"/>
    <n v="0"/>
    <e v="#N/A"/>
    <n v="43.59"/>
    <s v="OK"/>
    <s v="ok"/>
    <n v="1"/>
    <n v="35"/>
    <s v=" IVA COMISION E-"/>
  </r>
  <r>
    <s v="6-44"/>
    <n v="-43.59"/>
    <s v="EGRESO"/>
    <s v="6-44-43,59EGRESO"/>
    <s v="6-44-43,59EGRESO7"/>
    <e v="#N/A"/>
    <s v="698-000006-44"/>
    <n v="698"/>
    <d v="2022-08-25T00:00:00"/>
    <n v="-43.59"/>
    <n v="9089"/>
    <s v=" IVA COMISION E-MAILS"/>
    <s v="GASTOS"/>
    <n v="0"/>
    <e v="#N/A"/>
    <n v="0"/>
    <e v="#N/A"/>
    <n v="43.59"/>
    <s v="OK"/>
    <s v="ok"/>
    <n v="1"/>
    <n v="35"/>
    <s v=" IVA COMISION E-"/>
  </r>
  <r>
    <s v="6-44"/>
    <n v="-3496.31"/>
    <s v="EGRESO"/>
    <s v="6-44-3496,31EGRESO"/>
    <s v="6-44-3496,31EGRESO10"/>
    <e v="#N/A"/>
    <s v="698-000006-44"/>
    <n v="698"/>
    <d v="2022-08-24T00:00:00"/>
    <n v="-3496.31"/>
    <n v="609"/>
    <s v=" COBRO COMISION ACH COLOMBIA"/>
    <s v="GASTOS"/>
    <n v="0"/>
    <e v="#N/A"/>
    <n v="0"/>
    <e v="#N/A"/>
    <n v="3496.31"/>
    <s v="OK"/>
    <s v="ok"/>
    <n v="1"/>
    <n v="35"/>
    <s v=" COBRO COMISION "/>
  </r>
  <r>
    <s v="6-44"/>
    <n v="-13689.91"/>
    <s v="EGRESO"/>
    <s v="6-44-13689,91EGRESO"/>
    <s v="6-44-13689,91EGRESO6"/>
    <e v="#N/A"/>
    <s v="698-000006-44"/>
    <n v="698"/>
    <d v="2022-08-24T00:00:00"/>
    <n v="-13689.91"/>
    <n v="1043"/>
    <s v=" COM PAGOS EN EFECTIVO"/>
    <s v="GASTOS"/>
    <n v="0"/>
    <e v="#N/A"/>
    <n v="0"/>
    <e v="#N/A"/>
    <n v="13689.91"/>
    <s v="OK"/>
    <s v="ok"/>
    <n v="1"/>
    <n v="35"/>
    <s v=" COM PAGOS EN EF"/>
  </r>
  <r>
    <s v="6-44"/>
    <n v="-919.98"/>
    <s v="EGRESO"/>
    <s v="6-44-919,98EGRESO"/>
    <s v="6-44-919,98EGRESO1"/>
    <e v="#N/A"/>
    <s v="698-000006-44"/>
    <n v="698"/>
    <d v="2022-08-24T00:00:00"/>
    <n v="-919.98"/>
    <n v="1233"/>
    <s v=" COBRO IVA PAGOS AUTOMATICOS"/>
    <s v="GASTOS"/>
    <n v="0"/>
    <e v="#N/A"/>
    <n v="0"/>
    <e v="#N/A"/>
    <n v="919.98"/>
    <s v="OK"/>
    <s v="ok"/>
    <n v="1"/>
    <n v="35"/>
    <s v=" COBRO IVA PAGOS"/>
  </r>
  <r>
    <s v="6-44"/>
    <n v="-2601.09"/>
    <s v="EGRESO"/>
    <s v="6-44-2601,09EGRESO"/>
    <s v="6-44-2601,09EGRESO6"/>
    <e v="#N/A"/>
    <s v="698-000006-44"/>
    <n v="698"/>
    <d v="2022-08-24T00:00:00"/>
    <n v="-2601.09"/>
    <n v="1233"/>
    <s v=" COBRO IVA PAGOS AUTOMATICOS"/>
    <s v="GASTOS"/>
    <n v="0"/>
    <e v="#N/A"/>
    <n v="0"/>
    <e v="#N/A"/>
    <n v="2601.09"/>
    <s v="OK"/>
    <s v="ok"/>
    <n v="1"/>
    <n v="35"/>
    <s v=" COBRO IVA PAGOS"/>
  </r>
  <r>
    <s v="6-44"/>
    <n v="-255.67"/>
    <s v="EGRESO"/>
    <s v="6-44-255,67EGRESO"/>
    <s v="6-44-255,67EGRESO11"/>
    <e v="#N/A"/>
    <s v="698-000006-44"/>
    <n v="698"/>
    <d v="2022-08-24T00:00:00"/>
    <n v="-255.67"/>
    <n v="1233"/>
    <s v=" COBRO IVA PAGOS AUTOMATICOS"/>
    <s v="GASTOS"/>
    <n v="0"/>
    <e v="#N/A"/>
    <n v="0"/>
    <e v="#N/A"/>
    <n v="255.67"/>
    <s v="OK"/>
    <s v="ok"/>
    <n v="1"/>
    <n v="35"/>
    <s v=" COBRO IVA PAGOS"/>
  </r>
  <r>
    <s v="6-44"/>
    <n v="-50456.1"/>
    <s v="EGRESO"/>
    <s v="6-44-50456,1EGRESO"/>
    <s v="6-44-50456,1EGRESO1"/>
    <e v="#N/A"/>
    <s v="698-000006-44"/>
    <n v="698"/>
    <d v="2022-08-24T00:00:00"/>
    <n v="-50456.1"/>
    <n v="3339"/>
    <s v=" IMPTO GOBIERNO 4X1000"/>
    <s v="GASTOS"/>
    <n v="0"/>
    <e v="#N/A"/>
    <n v="0"/>
    <e v="#N/A"/>
    <n v="50456.1"/>
    <s v="OK"/>
    <s v="ok"/>
    <n v="1"/>
    <n v="35"/>
    <s v=" IMPTO GOBIERNO "/>
  </r>
  <r>
    <s v="6-44"/>
    <n v="-9590100"/>
    <s v="EGRESO"/>
    <s v="6-44-9590100EGRESO"/>
    <s v="6-44-9590100EGRESO1"/>
    <e v="#N/A"/>
    <s v="698-000006-44"/>
    <n v="698"/>
    <d v="2022-08-24T00:00:00"/>
    <n v="-9590100"/>
    <n v="7160"/>
    <s v=" PAGO A PROV JOSE MAURICIO CAST"/>
    <m/>
    <n v="1"/>
    <d v="2022-08-24T00:00:00"/>
    <n v="-9590100"/>
    <s v="CB-1340"/>
    <n v="0"/>
    <s v="OK CONCILIADO"/>
    <s v="ok"/>
    <n v="1"/>
    <n v="35"/>
    <s v=" PAGO A PROV JOS"/>
  </r>
  <r>
    <s v="6-44"/>
    <n v="-3000000"/>
    <s v="EGRESO"/>
    <s v="6-44-3000000EGRESO"/>
    <s v="6-44-3000000EGRESO1"/>
    <e v="#N/A"/>
    <s v="698-000006-44"/>
    <n v="698"/>
    <d v="2022-08-24T00:00:00"/>
    <n v="-3000000"/>
    <n v="7160"/>
    <s v=" PAGO A PROV JOHAN DAVID GUERRE"/>
    <m/>
    <n v="1"/>
    <d v="2022-08-24T00:00:00"/>
    <n v="-3000000"/>
    <s v="CB-1341"/>
    <n v="0"/>
    <s v="OK CONCILIADO"/>
    <s v="ok"/>
    <n v="1"/>
    <n v="35"/>
    <s v=" PAGO A PROV JOH"/>
  </r>
  <r>
    <s v="6-44"/>
    <n v="-1345.57"/>
    <s v="EGRESO"/>
    <s v="6-44-1345,57EGRESO"/>
    <s v="6-44-1345,57EGRESO11"/>
    <e v="#N/A"/>
    <s v="698-000006-44"/>
    <n v="698"/>
    <d v="2022-08-24T00:00:00"/>
    <n v="-1345.57"/>
    <n v="7371"/>
    <s v=" COMISION PAGO A PROVEEDORES"/>
    <s v="GASTOS"/>
    <n v="0"/>
    <e v="#N/A"/>
    <n v="0"/>
    <e v="#N/A"/>
    <n v="1345.57"/>
    <s v="OK"/>
    <s v="ok"/>
    <n v="1"/>
    <n v="35"/>
    <s v=" COMISION PAGO A"/>
  </r>
  <r>
    <s v="6-44"/>
    <n v="-1345.57"/>
    <s v="EGRESO"/>
    <s v="6-44-1345,57EGRESO"/>
    <s v="6-44-1345,57EGRESO12"/>
    <e v="#N/A"/>
    <s v="698-000006-44"/>
    <n v="698"/>
    <d v="2022-08-24T00:00:00"/>
    <n v="-1345.57"/>
    <n v="7371"/>
    <s v=" COMISION PAGO A PROVEEDORES"/>
    <s v="GASTOS"/>
    <n v="0"/>
    <e v="#N/A"/>
    <n v="0"/>
    <e v="#N/A"/>
    <n v="1345.57"/>
    <s v="OK"/>
    <s v="ok"/>
    <n v="1"/>
    <n v="35"/>
    <s v=" COMISION PAGO A"/>
  </r>
  <r>
    <s v="6-44"/>
    <n v="-229.41"/>
    <s v="EGRESO"/>
    <s v="6-44-229,41EGRESO"/>
    <s v="6-44-229,41EGRESO8"/>
    <e v="#N/A"/>
    <s v="698-000006-44"/>
    <n v="698"/>
    <d v="2022-08-24T00:00:00"/>
    <n v="-229.41"/>
    <n v="9088"/>
    <s v=" COMISION E-MAILS ENVIADOS"/>
    <s v="GASTOS"/>
    <n v="0"/>
    <e v="#N/A"/>
    <n v="0"/>
    <e v="#N/A"/>
    <n v="229.41"/>
    <s v="OK"/>
    <s v="ok"/>
    <n v="1"/>
    <n v="35"/>
    <s v=" COMISION E-MAIL"/>
  </r>
  <r>
    <s v="6-44"/>
    <n v="-43.59"/>
    <s v="EGRESO"/>
    <s v="6-44-43,59EGRESO"/>
    <s v="6-44-43,59EGRESO8"/>
    <e v="#N/A"/>
    <s v="698-000006-44"/>
    <n v="698"/>
    <d v="2022-08-24T00:00:00"/>
    <n v="-43.59"/>
    <n v="9089"/>
    <s v=" IVA COMISION E-MAILS"/>
    <s v="GASTOS"/>
    <n v="0"/>
    <e v="#N/A"/>
    <n v="0"/>
    <e v="#N/A"/>
    <n v="43.59"/>
    <s v="OK"/>
    <s v="ok"/>
    <n v="1"/>
    <n v="35"/>
    <s v=" IVA COMISION E-"/>
  </r>
  <r>
    <s v="6-44"/>
    <n v="-13689.91"/>
    <s v="EGRESO"/>
    <s v="6-44-13689,91EGRESO"/>
    <s v="6-44-13689,91EGRESO7"/>
    <e v="#N/A"/>
    <s v="698-000006-44"/>
    <n v="698"/>
    <d v="2022-08-23T00:00:00"/>
    <n v="-13689.91"/>
    <n v="1043"/>
    <s v=" COM PAGOS EN EFECTIVO"/>
    <s v="GASTOS"/>
    <n v="0"/>
    <e v="#N/A"/>
    <n v="0"/>
    <e v="#N/A"/>
    <n v="13689.91"/>
    <s v="OK"/>
    <s v="ok"/>
    <n v="1"/>
    <n v="35"/>
    <s v=" COM PAGOS EN EF"/>
  </r>
  <r>
    <s v="6-44"/>
    <n v="-255.67"/>
    <s v="EGRESO"/>
    <s v="6-44-255,67EGRESO"/>
    <s v="6-44-255,67EGRESO12"/>
    <e v="#N/A"/>
    <s v="698-000006-44"/>
    <n v="698"/>
    <d v="2022-08-23T00:00:00"/>
    <n v="-255.67"/>
    <n v="1233"/>
    <s v=" COBRO IVA PAGOS AUTOMATICOS"/>
    <s v="GASTOS"/>
    <n v="0"/>
    <e v="#N/A"/>
    <n v="0"/>
    <e v="#N/A"/>
    <n v="255.67"/>
    <s v="OK"/>
    <s v="ok"/>
    <n v="1"/>
    <n v="35"/>
    <s v=" COBRO IVA PAGOS"/>
  </r>
  <r>
    <s v="6-44"/>
    <n v="-255.67"/>
    <s v="EGRESO"/>
    <s v="6-44-255,67EGRESO"/>
    <s v="6-44-255,67EGRESO13"/>
    <e v="#N/A"/>
    <s v="698-000006-44"/>
    <n v="698"/>
    <d v="2022-08-23T00:00:00"/>
    <n v="-255.67"/>
    <n v="1233"/>
    <s v=" COBRO IVA PAGOS AUTOMATICOS"/>
    <s v="GASTOS"/>
    <n v="0"/>
    <e v="#N/A"/>
    <n v="0"/>
    <e v="#N/A"/>
    <n v="255.67"/>
    <s v="OK"/>
    <s v="ok"/>
    <n v="1"/>
    <n v="35"/>
    <s v=" COBRO IVA PAGOS"/>
  </r>
  <r>
    <s v="6-44"/>
    <n v="-2601.09"/>
    <s v="EGRESO"/>
    <s v="6-44-2601,09EGRESO"/>
    <s v="6-44-2601,09EGRESO7"/>
    <e v="#N/A"/>
    <s v="698-000006-44"/>
    <n v="698"/>
    <d v="2022-08-23T00:00:00"/>
    <n v="-2601.09"/>
    <n v="1233"/>
    <s v=" COBRO IVA PAGOS AUTOMATICOS"/>
    <s v="GASTOS"/>
    <n v="0"/>
    <e v="#N/A"/>
    <n v="0"/>
    <e v="#N/A"/>
    <n v="2601.09"/>
    <s v="OK"/>
    <s v="ok"/>
    <n v="1"/>
    <n v="35"/>
    <s v=" COBRO IVA PAGOS"/>
  </r>
  <r>
    <s v="6-44"/>
    <n v="-255.67"/>
    <s v="EGRESO"/>
    <s v="6-44-255,67EGRESO"/>
    <s v="6-44-255,67EGRESO14"/>
    <e v="#N/A"/>
    <s v="698-000006-44"/>
    <n v="698"/>
    <d v="2022-08-23T00:00:00"/>
    <n v="-255.67"/>
    <n v="1233"/>
    <s v=" COBRO IVA PAGOS AUTOMATICOS"/>
    <s v="GASTOS"/>
    <n v="0"/>
    <e v="#N/A"/>
    <n v="0"/>
    <e v="#N/A"/>
    <n v="255.67"/>
    <s v="OK"/>
    <s v="ok"/>
    <n v="1"/>
    <n v="35"/>
    <s v=" COBRO IVA PAGOS"/>
  </r>
  <r>
    <s v="6-44"/>
    <n v="-511.34"/>
    <s v="EGRESO"/>
    <s v="6-44-511,34EGRESO"/>
    <s v="6-44-511,34EGRESO3"/>
    <e v="#N/A"/>
    <s v="698-000006-44"/>
    <n v="698"/>
    <d v="2022-08-23T00:00:00"/>
    <n v="-511.34"/>
    <n v="1233"/>
    <s v=" COBRO IVA PAGOS AUTOMATICOS"/>
    <s v="GASTOS"/>
    <n v="0"/>
    <e v="#N/A"/>
    <n v="0"/>
    <e v="#N/A"/>
    <n v="511.34"/>
    <s v="OK"/>
    <s v="ok"/>
    <n v="1"/>
    <n v="35"/>
    <s v=" COBRO IVA PAGOS"/>
  </r>
  <r>
    <s v="6-44"/>
    <n v="-255.67"/>
    <s v="EGRESO"/>
    <s v="6-44-255,67EGRESO"/>
    <s v="6-44-255,67EGRESO15"/>
    <e v="#N/A"/>
    <s v="698-000006-44"/>
    <n v="698"/>
    <d v="2022-08-23T00:00:00"/>
    <n v="-255.67"/>
    <n v="1233"/>
    <s v=" COBRO IVA PAGOS AUTOMATICOS"/>
    <s v="GASTOS"/>
    <n v="0"/>
    <e v="#N/A"/>
    <n v="0"/>
    <e v="#N/A"/>
    <n v="255.67"/>
    <s v="OK"/>
    <s v="ok"/>
    <n v="1"/>
    <n v="35"/>
    <s v=" COBRO IVA PAGOS"/>
  </r>
  <r>
    <s v="6-44"/>
    <n v="-109.05"/>
    <s v="EGRESO"/>
    <s v="6-44-109,05EGRESO"/>
    <s v="6-44-109,05EGRESO1"/>
    <e v="#N/A"/>
    <s v="698-000006-44"/>
    <n v="698"/>
    <d v="2022-08-23T00:00:00"/>
    <n v="-109.05"/>
    <n v="3339"/>
    <s v=" IMPTO GOBIERNO 4X1000"/>
    <s v="GASTOS"/>
    <n v="0"/>
    <e v="#N/A"/>
    <n v="0"/>
    <e v="#N/A"/>
    <n v="109.05"/>
    <s v="OK"/>
    <s v="ok"/>
    <n v="1"/>
    <n v="35"/>
    <s v=" IMPTO GOBIERNO "/>
  </r>
  <r>
    <s v="6-44"/>
    <n v="-1345.57"/>
    <s v="EGRESO"/>
    <s v="6-44-1345,57EGRESO"/>
    <s v="6-44-1345,57EGRESO13"/>
    <e v="#N/A"/>
    <s v="698-000006-44"/>
    <n v="698"/>
    <d v="2022-08-23T00:00:00"/>
    <n v="-1345.57"/>
    <n v="7371"/>
    <s v=" COMISION PAGO A PROVEEDORES"/>
    <s v="GASTOS"/>
    <n v="0"/>
    <e v="#N/A"/>
    <n v="0"/>
    <e v="#N/A"/>
    <n v="1345.57"/>
    <s v="OK"/>
    <s v="ok"/>
    <n v="1"/>
    <n v="35"/>
    <s v=" COMISION PAGO A"/>
  </r>
  <r>
    <s v="6-44"/>
    <n v="-1345.57"/>
    <s v="EGRESO"/>
    <s v="6-44-1345,57EGRESO"/>
    <s v="6-44-1345,57EGRESO14"/>
    <e v="#N/A"/>
    <s v="698-000006-44"/>
    <n v="698"/>
    <d v="2022-08-23T00:00:00"/>
    <n v="-1345.57"/>
    <n v="7371"/>
    <s v=" COMISION PAGO A PROVEEDORES"/>
    <s v="GASTOS"/>
    <n v="0"/>
    <e v="#N/A"/>
    <n v="0"/>
    <e v="#N/A"/>
    <n v="1345.57"/>
    <s v="OK"/>
    <s v="ok"/>
    <n v="1"/>
    <n v="35"/>
    <s v=" COMISION PAGO A"/>
  </r>
  <r>
    <s v="6-44"/>
    <n v="-1345.57"/>
    <s v="EGRESO"/>
    <s v="6-44-1345,57EGRESO"/>
    <s v="6-44-1345,57EGRESO15"/>
    <e v="#N/A"/>
    <s v="698-000006-44"/>
    <n v="698"/>
    <d v="2022-08-23T00:00:00"/>
    <n v="-1345.57"/>
    <n v="7371"/>
    <s v=" COMISION PAGO A PROVEEDORES"/>
    <s v="GASTOS"/>
    <n v="0"/>
    <e v="#N/A"/>
    <n v="0"/>
    <e v="#N/A"/>
    <n v="1345.57"/>
    <s v="OK"/>
    <s v="ok"/>
    <n v="1"/>
    <n v="35"/>
    <s v=" COMISION PAGO A"/>
  </r>
  <r>
    <s v="6-44"/>
    <n v="-2691.14"/>
    <s v="EGRESO"/>
    <s v="6-44-2691,14EGRESO"/>
    <s v="6-44-2691,14EGRESO3"/>
    <e v="#N/A"/>
    <s v="698-000006-44"/>
    <n v="698"/>
    <d v="2022-08-23T00:00:00"/>
    <n v="-2691.14"/>
    <n v="7371"/>
    <s v=" COMISION PAGO A PROVEEDORES"/>
    <s v="GASTOS"/>
    <n v="0"/>
    <e v="#N/A"/>
    <n v="0"/>
    <e v="#N/A"/>
    <n v="2691.14"/>
    <s v="OK"/>
    <s v="ok"/>
    <n v="1"/>
    <n v="35"/>
    <s v=" COMISION PAGO A"/>
  </r>
  <r>
    <s v="6-44"/>
    <n v="-1345.57"/>
    <s v="EGRESO"/>
    <s v="6-44-1345,57EGRESO"/>
    <s v="6-44-1345,57EGRESO16"/>
    <e v="#N/A"/>
    <s v="698-000006-44"/>
    <n v="698"/>
    <d v="2022-08-23T00:00:00"/>
    <n v="-1345.57"/>
    <n v="7371"/>
    <s v=" COMISION PAGO A PROVEEDORES"/>
    <s v="GASTOS"/>
    <n v="0"/>
    <e v="#N/A"/>
    <n v="0"/>
    <e v="#N/A"/>
    <n v="1345.57"/>
    <s v="OK"/>
    <s v="ok"/>
    <n v="1"/>
    <n v="35"/>
    <s v=" COMISION PAGO A"/>
  </r>
  <r>
    <s v="6-44"/>
    <n v="20160743.73"/>
    <s v="INGRESO"/>
    <s v="6-4420160743,73INGRESO"/>
    <s v="6-4420160743,73INGRESO1"/>
    <e v="#N/A"/>
    <s v="698-000006-44"/>
    <n v="698"/>
    <d v="2022-08-23T00:00:00"/>
    <n v="20160743.73"/>
    <n v="8146"/>
    <s v=" PAGO INTERBANC BANCO SANTANDER"/>
    <s v="REVISAR "/>
    <n v="0"/>
    <e v="#N/A"/>
    <n v="0"/>
    <e v="#N/A"/>
    <n v="-20160743.73"/>
    <s v="OK"/>
    <s v="ok"/>
    <n v="1"/>
    <n v="35"/>
    <s v=" PAGO INTERBANC "/>
  </r>
  <r>
    <s v="6-44"/>
    <n v="-458.82"/>
    <s v="EGRESO"/>
    <s v="6-44-458,82EGRESO"/>
    <s v="6-44-458,82EGRESO2"/>
    <e v="#N/A"/>
    <s v="698-000006-44"/>
    <n v="698"/>
    <d v="2022-08-23T00:00:00"/>
    <n v="-458.82"/>
    <n v="9088"/>
    <s v=" COMISION E-MAILS ENVIADOS"/>
    <s v="GASTOS"/>
    <n v="0"/>
    <e v="#N/A"/>
    <n v="0"/>
    <e v="#N/A"/>
    <n v="458.82"/>
    <s v="OK"/>
    <s v="ok"/>
    <n v="1"/>
    <n v="35"/>
    <s v=" COMISION E-MAIL"/>
  </r>
  <r>
    <s v="6-44"/>
    <n v="-229.41"/>
    <s v="EGRESO"/>
    <s v="6-44-229,41EGRESO"/>
    <s v="6-44-229,41EGRESO9"/>
    <e v="#N/A"/>
    <s v="698-000006-44"/>
    <n v="698"/>
    <d v="2022-08-23T00:00:00"/>
    <n v="-229.41"/>
    <n v="9088"/>
    <s v=" COMISION E-MAILS ENVIADOS"/>
    <s v="GASTOS"/>
    <n v="0"/>
    <e v="#N/A"/>
    <n v="0"/>
    <e v="#N/A"/>
    <n v="229.41"/>
    <s v="OK"/>
    <s v="ok"/>
    <n v="1"/>
    <n v="35"/>
    <s v=" COMISION E-MAIL"/>
  </r>
  <r>
    <s v="6-44"/>
    <n v="-229.41"/>
    <s v="EGRESO"/>
    <s v="6-44-229,41EGRESO"/>
    <s v="6-44-229,41EGRESO10"/>
    <e v="#N/A"/>
    <s v="698-000006-44"/>
    <n v="698"/>
    <d v="2022-08-23T00:00:00"/>
    <n v="-229.41"/>
    <n v="9088"/>
    <s v=" COMISION E-MAILS ENVIADOS"/>
    <s v="GASTOS"/>
    <n v="0"/>
    <e v="#N/A"/>
    <n v="0"/>
    <e v="#N/A"/>
    <n v="229.41"/>
    <s v="OK"/>
    <s v="ok"/>
    <n v="1"/>
    <n v="35"/>
    <s v=" COMISION E-MAIL"/>
  </r>
  <r>
    <s v="6-44"/>
    <n v="-229.41"/>
    <s v="EGRESO"/>
    <s v="6-44-229,41EGRESO"/>
    <s v="6-44-229,41EGRESO11"/>
    <e v="#N/A"/>
    <s v="698-000006-44"/>
    <n v="698"/>
    <d v="2022-08-23T00:00:00"/>
    <n v="-229.41"/>
    <n v="9088"/>
    <s v=" COMISION E-MAILS ENVIADOS"/>
    <s v="GASTOS"/>
    <n v="0"/>
    <e v="#N/A"/>
    <n v="0"/>
    <e v="#N/A"/>
    <n v="229.41"/>
    <s v="OK"/>
    <s v="ok"/>
    <n v="1"/>
    <n v="35"/>
    <s v=" COMISION E-MAIL"/>
  </r>
  <r>
    <s v="6-44"/>
    <n v="-43.59"/>
    <s v="EGRESO"/>
    <s v="6-44-43,59EGRESO"/>
    <s v="6-44-43,59EGRESO9"/>
    <e v="#N/A"/>
    <s v="698-000006-44"/>
    <n v="698"/>
    <d v="2022-08-23T00:00:00"/>
    <n v="-43.59"/>
    <n v="9089"/>
    <s v=" IVA COMISION E-MAILS"/>
    <s v="GASTOS"/>
    <n v="0"/>
    <e v="#N/A"/>
    <n v="0"/>
    <e v="#N/A"/>
    <n v="43.59"/>
    <s v="OK"/>
    <s v="ok"/>
    <n v="1"/>
    <n v="35"/>
    <s v=" IVA COMISION E-"/>
  </r>
  <r>
    <s v="6-44"/>
    <n v="-43.59"/>
    <s v="EGRESO"/>
    <s v="6-44-43,59EGRESO"/>
    <s v="6-44-43,59EGRESO10"/>
    <e v="#N/A"/>
    <s v="698-000006-44"/>
    <n v="698"/>
    <d v="2022-08-23T00:00:00"/>
    <n v="-43.59"/>
    <n v="9089"/>
    <s v=" IVA COMISION E-MAILS"/>
    <s v="GASTOS"/>
    <n v="0"/>
    <e v="#N/A"/>
    <n v="0"/>
    <e v="#N/A"/>
    <n v="43.59"/>
    <s v="OK"/>
    <s v="ok"/>
    <n v="1"/>
    <n v="35"/>
    <s v=" IVA COMISION E-"/>
  </r>
  <r>
    <s v="6-44"/>
    <n v="-87.18"/>
    <s v="EGRESO"/>
    <s v="6-44-87,18EGRESO"/>
    <s v="6-44-87,18EGRESO2"/>
    <e v="#N/A"/>
    <s v="698-000006-44"/>
    <n v="698"/>
    <d v="2022-08-23T00:00:00"/>
    <n v="-87.18"/>
    <n v="9089"/>
    <s v=" IVA COMISION E-MAILS"/>
    <s v="GASTOS"/>
    <n v="0"/>
    <e v="#N/A"/>
    <n v="0"/>
    <e v="#N/A"/>
    <n v="87.18"/>
    <s v="OK"/>
    <s v="ok"/>
    <n v="1"/>
    <n v="35"/>
    <s v=" IVA COMISION E-"/>
  </r>
  <r>
    <s v="6-44"/>
    <n v="-43.59"/>
    <s v="EGRESO"/>
    <s v="6-44-43,59EGRESO"/>
    <s v="6-44-43,59EGRESO11"/>
    <e v="#N/A"/>
    <s v="698-000006-44"/>
    <n v="698"/>
    <d v="2022-08-23T00:00:00"/>
    <n v="-43.59"/>
    <n v="9089"/>
    <s v=" IVA COMISION E-MAILS"/>
    <s v="GASTOS"/>
    <n v="0"/>
    <e v="#N/A"/>
    <n v="0"/>
    <e v="#N/A"/>
    <n v="43.59"/>
    <s v="OK"/>
    <s v="ok"/>
    <n v="1"/>
    <n v="35"/>
    <s v=" IVA COMISION E-"/>
  </r>
  <r>
    <s v="6-44"/>
    <n v="-3496.31"/>
    <s v="EGRESO"/>
    <s v="6-44-3496,31EGRESO"/>
    <s v="6-44-3496,31EGRESO11"/>
    <e v="#N/A"/>
    <s v="698-000006-44"/>
    <n v="698"/>
    <d v="2022-08-22T00:00:00"/>
    <n v="-3496.31"/>
    <n v="609"/>
    <s v=" COBRO COMISION ACH COLOMBIA"/>
    <s v="GASTOS"/>
    <n v="0"/>
    <e v="#N/A"/>
    <n v="0"/>
    <e v="#N/A"/>
    <n v="3496.31"/>
    <s v="OK"/>
    <s v="ok"/>
    <n v="1"/>
    <n v="35"/>
    <s v=" COBRO COMISION "/>
  </r>
  <r>
    <s v="6-44"/>
    <n v="-3496.31"/>
    <s v="EGRESO"/>
    <s v="6-44-3496,31EGRESO"/>
    <s v="6-44-3496,31EGRESO12"/>
    <e v="#N/A"/>
    <s v="698-000006-44"/>
    <n v="698"/>
    <d v="2022-08-22T00:00:00"/>
    <n v="-3496.31"/>
    <n v="609"/>
    <s v=" COBRO COMISION ACH COLOMBIA"/>
    <s v="GASTOS"/>
    <n v="0"/>
    <e v="#N/A"/>
    <n v="0"/>
    <e v="#N/A"/>
    <n v="3496.31"/>
    <s v="OK"/>
    <s v="ok"/>
    <n v="1"/>
    <n v="35"/>
    <s v=" COBRO COMISION "/>
  </r>
  <r>
    <s v="6-44"/>
    <n v="-10488.93"/>
    <s v="EGRESO"/>
    <s v="6-44-10488,93EGRESO"/>
    <s v="6-44-10488,93EGRESO1"/>
    <e v="#N/A"/>
    <s v="698-000006-44"/>
    <n v="698"/>
    <d v="2022-08-22T00:00:00"/>
    <n v="-10488.93"/>
    <n v="609"/>
    <s v=" COBRO COMISION ACH COLOMBIA"/>
    <s v="GASTOS"/>
    <n v="0"/>
    <e v="#N/A"/>
    <n v="0"/>
    <e v="#N/A"/>
    <n v="10488.93"/>
    <s v="OK"/>
    <s v="ok"/>
    <n v="1"/>
    <n v="35"/>
    <s v=" COBRO COMISION "/>
  </r>
  <r>
    <s v="6-44"/>
    <n v="-83911.44"/>
    <s v="EGRESO"/>
    <s v="6-44-83911,44EGRESO"/>
    <s v="6-44-83911,44EGRESO1"/>
    <e v="#N/A"/>
    <s v="698-000006-44"/>
    <n v="698"/>
    <d v="2022-08-22T00:00:00"/>
    <n v="-83911.44"/>
    <n v="609"/>
    <s v=" COBRO COMISION ACH COLOMBIA"/>
    <s v="GASTOS"/>
    <n v="0"/>
    <e v="#N/A"/>
    <n v="0"/>
    <e v="#N/A"/>
    <n v="83911.44"/>
    <s v="OK"/>
    <s v="ok"/>
    <n v="1"/>
    <n v="35"/>
    <s v=" COBRO COMISION "/>
  </r>
  <r>
    <s v="6-44"/>
    <n v="-13985.24"/>
    <s v="EGRESO"/>
    <s v="6-44-13985,24EGRESO"/>
    <s v="6-44-13985,24EGRESO2"/>
    <e v="#N/A"/>
    <s v="698-000006-44"/>
    <n v="698"/>
    <d v="2022-08-22T00:00:00"/>
    <n v="-13985.24"/>
    <n v="609"/>
    <s v=" COBRO COMISION ACH COLOMBIA"/>
    <s v="GASTOS"/>
    <n v="0"/>
    <e v="#N/A"/>
    <n v="0"/>
    <e v="#N/A"/>
    <n v="13985.24"/>
    <s v="OK"/>
    <s v="ok"/>
    <n v="1"/>
    <n v="35"/>
    <s v=" COBRO COMISION "/>
  </r>
  <r>
    <s v="6-44"/>
    <n v="-3496.31"/>
    <s v="EGRESO"/>
    <s v="6-44-3496,31EGRESO"/>
    <s v="6-44-3496,31EGRESO13"/>
    <e v="#N/A"/>
    <s v="698-000006-44"/>
    <n v="698"/>
    <d v="2022-08-22T00:00:00"/>
    <n v="-3496.31"/>
    <n v="609"/>
    <s v=" COBRO COMISION ACH COLOMBIA"/>
    <s v="GASTOS"/>
    <n v="0"/>
    <e v="#N/A"/>
    <n v="0"/>
    <e v="#N/A"/>
    <n v="3496.31"/>
    <s v="OK"/>
    <s v="ok"/>
    <n v="1"/>
    <n v="35"/>
    <s v=" COBRO COMISION "/>
  </r>
  <r>
    <s v="6-44"/>
    <n v="-3496.31"/>
    <s v="EGRESO"/>
    <s v="6-44-3496,31EGRESO"/>
    <s v="6-44-3496,31EGRESO14"/>
    <e v="#N/A"/>
    <s v="698-000006-44"/>
    <n v="698"/>
    <d v="2022-08-22T00:00:00"/>
    <n v="-3496.31"/>
    <n v="609"/>
    <s v=" COBRO COMISION ACH COLOMBIA"/>
    <s v="GASTOS"/>
    <n v="0"/>
    <e v="#N/A"/>
    <n v="0"/>
    <e v="#N/A"/>
    <n v="3496.31"/>
    <s v="OK"/>
    <s v="ok"/>
    <n v="1"/>
    <n v="35"/>
    <s v=" COBRO COMISION "/>
  </r>
  <r>
    <s v="6-44"/>
    <n v="-6992.62"/>
    <s v="EGRESO"/>
    <s v="6-44-6992,62EGRESO"/>
    <s v="6-44-6992,62EGRESO1"/>
    <e v="#N/A"/>
    <s v="698-000006-44"/>
    <n v="698"/>
    <d v="2022-08-22T00:00:00"/>
    <n v="-6992.62"/>
    <n v="609"/>
    <s v=" COBRO COMISION ACH COLOMBIA"/>
    <s v="GASTOS"/>
    <n v="0"/>
    <e v="#N/A"/>
    <n v="0"/>
    <e v="#N/A"/>
    <n v="6992.62"/>
    <s v="OK"/>
    <s v="ok"/>
    <n v="1"/>
    <n v="35"/>
    <s v=" COBRO COMISION "/>
  </r>
  <r>
    <s v="6-44"/>
    <n v="-3496.31"/>
    <s v="EGRESO"/>
    <s v="6-44-3496,31EGRESO"/>
    <s v="6-44-3496,31EGRESO15"/>
    <e v="#N/A"/>
    <s v="698-000006-44"/>
    <n v="698"/>
    <d v="2022-08-22T00:00:00"/>
    <n v="-3496.31"/>
    <n v="609"/>
    <s v=" COBRO COMISION ACH COLOMBIA"/>
    <s v="GASTOS"/>
    <n v="0"/>
    <e v="#N/A"/>
    <n v="0"/>
    <e v="#N/A"/>
    <n v="3496.31"/>
    <s v="OK"/>
    <s v="ok"/>
    <n v="1"/>
    <n v="35"/>
    <s v=" COBRO COMISION "/>
  </r>
  <r>
    <s v="6-44"/>
    <n v="-6992.62"/>
    <s v="EGRESO"/>
    <s v="6-44-6992,62EGRESO"/>
    <s v="6-44-6992,62EGRESO2"/>
    <e v="#N/A"/>
    <s v="698-000006-44"/>
    <n v="698"/>
    <d v="2022-08-22T00:00:00"/>
    <n v="-6992.62"/>
    <n v="609"/>
    <s v=" COBRO COMISION ACH COLOMBIA"/>
    <s v="GASTOS"/>
    <n v="0"/>
    <e v="#N/A"/>
    <n v="0"/>
    <e v="#N/A"/>
    <n v="6992.62"/>
    <s v="OK"/>
    <s v="ok"/>
    <n v="1"/>
    <n v="35"/>
    <s v=" COBRO COMISION "/>
  </r>
  <r>
    <s v="6-44"/>
    <n v="-13689.91"/>
    <s v="EGRESO"/>
    <s v="6-44-13689,91EGRESO"/>
    <s v="6-44-13689,91EGRESO8"/>
    <e v="#N/A"/>
    <s v="698-000006-44"/>
    <n v="698"/>
    <d v="2022-08-22T00:00:00"/>
    <n v="-13689.91"/>
    <n v="1043"/>
    <s v=" COM PAGOS EN EFECTIVO"/>
    <s v="GASTOS"/>
    <n v="0"/>
    <e v="#N/A"/>
    <n v="0"/>
    <e v="#N/A"/>
    <n v="13689.91"/>
    <s v="OK"/>
    <s v="ok"/>
    <n v="1"/>
    <n v="35"/>
    <s v=" COM PAGOS EN EF"/>
  </r>
  <r>
    <s v="6-44"/>
    <n v="-664.31"/>
    <s v="EGRESO"/>
    <s v="6-44-664,31EGRESO"/>
    <s v="6-44-664,31EGRESO9"/>
    <e v="#N/A"/>
    <s v="698-000006-44"/>
    <n v="698"/>
    <d v="2022-08-22T00:00:00"/>
    <n v="-664.31"/>
    <n v="1233"/>
    <s v=" COBRO IVA PAGOS AUTOMATICOS"/>
    <s v="GASTOS"/>
    <n v="0"/>
    <e v="#N/A"/>
    <n v="0"/>
    <e v="#N/A"/>
    <n v="664.31"/>
    <s v="OK"/>
    <s v="ok"/>
    <n v="1"/>
    <n v="35"/>
    <s v=" COBRO IVA PAGOS"/>
  </r>
  <r>
    <s v="6-44"/>
    <n v="-2095.63"/>
    <s v="EGRESO"/>
    <s v="6-44-2095,63EGRESO"/>
    <s v="6-44-2095,63EGRESO1"/>
    <e v="#N/A"/>
    <s v="698-000006-44"/>
    <n v="698"/>
    <d v="2022-08-22T00:00:00"/>
    <n v="-2095.63"/>
    <n v="1233"/>
    <s v=" COBRO IVA PAGOS AUTOMATICOS"/>
    <s v="GASTOS"/>
    <n v="0"/>
    <e v="#N/A"/>
    <n v="0"/>
    <e v="#N/A"/>
    <n v="2095.63"/>
    <s v="OK"/>
    <s v="ok"/>
    <n v="1"/>
    <n v="35"/>
    <s v=" COBRO IVA PAGOS"/>
  </r>
  <r>
    <s v="6-44"/>
    <n v="-664.31"/>
    <s v="EGRESO"/>
    <s v="6-44-664,31EGRESO"/>
    <s v="6-44-664,31EGRESO10"/>
    <e v="#N/A"/>
    <s v="698-000006-44"/>
    <n v="698"/>
    <d v="2022-08-22T00:00:00"/>
    <n v="-664.31"/>
    <n v="1233"/>
    <s v=" COBRO IVA PAGOS AUTOMATICOS"/>
    <s v="GASTOS"/>
    <n v="0"/>
    <e v="#N/A"/>
    <n v="0"/>
    <e v="#N/A"/>
    <n v="664.31"/>
    <s v="OK"/>
    <s v="ok"/>
    <n v="1"/>
    <n v="35"/>
    <s v=" COBRO IVA PAGOS"/>
  </r>
  <r>
    <s v="6-44"/>
    <n v="-255.67"/>
    <s v="EGRESO"/>
    <s v="6-44-255,67EGRESO"/>
    <s v="6-44-255,67EGRESO16"/>
    <e v="#N/A"/>
    <s v="698-000006-44"/>
    <n v="698"/>
    <d v="2022-08-22T00:00:00"/>
    <n v="-255.67"/>
    <n v="1233"/>
    <s v=" COBRO IVA PAGOS AUTOMATICOS"/>
    <s v="GASTOS"/>
    <n v="0"/>
    <e v="#N/A"/>
    <n v="0"/>
    <e v="#N/A"/>
    <n v="255.67"/>
    <s v="OK"/>
    <s v="ok"/>
    <n v="1"/>
    <n v="35"/>
    <s v=" COBRO IVA PAGOS"/>
  </r>
  <r>
    <s v="6-44"/>
    <n v="-255.67"/>
    <s v="EGRESO"/>
    <s v="6-44-255,67EGRESO"/>
    <s v="6-44-255,67EGRESO17"/>
    <e v="#N/A"/>
    <s v="698-000006-44"/>
    <n v="698"/>
    <d v="2022-08-22T00:00:00"/>
    <n v="-255.67"/>
    <n v="1233"/>
    <s v=" COBRO IVA PAGOS AUTOMATICOS"/>
    <s v="GASTOS"/>
    <n v="0"/>
    <e v="#N/A"/>
    <n v="0"/>
    <e v="#N/A"/>
    <n v="255.67"/>
    <s v="OK"/>
    <s v="ok"/>
    <n v="1"/>
    <n v="35"/>
    <s v=" COBRO IVA PAGOS"/>
  </r>
  <r>
    <s v="6-44"/>
    <n v="-664.31"/>
    <s v="EGRESO"/>
    <s v="6-44-664,31EGRESO"/>
    <s v="6-44-664,31EGRESO11"/>
    <e v="#N/A"/>
    <s v="698-000006-44"/>
    <n v="698"/>
    <d v="2022-08-22T00:00:00"/>
    <n v="-664.31"/>
    <n v="1233"/>
    <s v=" COBRO IVA PAGOS AUTOMATICOS"/>
    <s v="GASTOS"/>
    <n v="0"/>
    <e v="#N/A"/>
    <n v="0"/>
    <e v="#N/A"/>
    <n v="664.31"/>
    <s v="OK"/>
    <s v="ok"/>
    <n v="1"/>
    <n v="35"/>
    <s v=" COBRO IVA PAGOS"/>
  </r>
  <r>
    <s v="6-44"/>
    <n v="-1992.93"/>
    <s v="EGRESO"/>
    <s v="6-44-1992,93EGRESO"/>
    <s v="6-44-1992,93EGRESO1"/>
    <e v="#N/A"/>
    <s v="698-000006-44"/>
    <n v="698"/>
    <d v="2022-08-22T00:00:00"/>
    <n v="-1992.93"/>
    <n v="1233"/>
    <s v=" COBRO IVA PAGOS AUTOMATICOS"/>
    <s v="GASTOS"/>
    <n v="0"/>
    <e v="#N/A"/>
    <n v="0"/>
    <e v="#N/A"/>
    <n v="1992.93"/>
    <s v="OK"/>
    <s v="ok"/>
    <n v="1"/>
    <n v="35"/>
    <s v=" COBRO IVA PAGOS"/>
  </r>
  <r>
    <s v="6-44"/>
    <n v="-2601.09"/>
    <s v="EGRESO"/>
    <s v="6-44-2601,09EGRESO"/>
    <s v="6-44-2601,09EGRESO8"/>
    <e v="#N/A"/>
    <s v="698-000006-44"/>
    <n v="698"/>
    <d v="2022-08-22T00:00:00"/>
    <n v="-2601.09"/>
    <n v="1233"/>
    <s v=" COBRO IVA PAGOS AUTOMATICOS"/>
    <s v="GASTOS"/>
    <n v="0"/>
    <e v="#N/A"/>
    <n v="0"/>
    <e v="#N/A"/>
    <n v="2601.09"/>
    <s v="OK"/>
    <s v="ok"/>
    <n v="1"/>
    <n v="35"/>
    <s v=" COBRO IVA PAGOS"/>
  </r>
  <r>
    <s v="6-44"/>
    <n v="-1328.62"/>
    <s v="EGRESO"/>
    <s v="6-44-1328,62EGRESO"/>
    <s v="6-44-1328,62EGRESO1"/>
    <e v="#N/A"/>
    <s v="698-000006-44"/>
    <n v="698"/>
    <d v="2022-08-22T00:00:00"/>
    <n v="-1328.62"/>
    <n v="1233"/>
    <s v=" COBRO IVA PAGOS AUTOMATICOS"/>
    <s v="GASTOS"/>
    <n v="0"/>
    <e v="#N/A"/>
    <n v="0"/>
    <e v="#N/A"/>
    <n v="1328.62"/>
    <s v="OK"/>
    <s v="ok"/>
    <n v="1"/>
    <n v="35"/>
    <s v=" COBRO IVA PAGOS"/>
  </r>
  <r>
    <s v="6-44"/>
    <n v="-2657.24"/>
    <s v="EGRESO"/>
    <s v="6-44-2657,24EGRESO"/>
    <s v="6-44-2657,24EGRESO2"/>
    <e v="#N/A"/>
    <s v="698-000006-44"/>
    <n v="698"/>
    <d v="2022-08-22T00:00:00"/>
    <n v="-2657.24"/>
    <n v="1233"/>
    <s v=" COBRO IVA PAGOS AUTOMATICOS"/>
    <s v="GASTOS"/>
    <n v="0"/>
    <e v="#N/A"/>
    <n v="0"/>
    <e v="#N/A"/>
    <n v="2657.24"/>
    <s v="OK"/>
    <s v="ok"/>
    <n v="1"/>
    <n v="35"/>
    <s v=" COBRO IVA PAGOS"/>
  </r>
  <r>
    <s v="6-44"/>
    <n v="-664.31"/>
    <s v="EGRESO"/>
    <s v="6-44-664,31EGRESO"/>
    <s v="6-44-664,31EGRESO12"/>
    <e v="#N/A"/>
    <s v="698-000006-44"/>
    <n v="698"/>
    <d v="2022-08-22T00:00:00"/>
    <n v="-664.31"/>
    <n v="1233"/>
    <s v=" COBRO IVA PAGOS AUTOMATICOS"/>
    <s v="GASTOS"/>
    <n v="0"/>
    <e v="#N/A"/>
    <n v="0"/>
    <e v="#N/A"/>
    <n v="664.31"/>
    <s v="OK"/>
    <s v="ok"/>
    <n v="1"/>
    <n v="35"/>
    <s v=" COBRO IVA PAGOS"/>
  </r>
  <r>
    <s v="6-44"/>
    <n v="-15943.44"/>
    <s v="EGRESO"/>
    <s v="6-44-15943,44EGRESO"/>
    <s v="6-44-15943,44EGRESO1"/>
    <e v="#N/A"/>
    <s v="698-000006-44"/>
    <n v="698"/>
    <d v="2022-08-22T00:00:00"/>
    <n v="-15943.44"/>
    <n v="1233"/>
    <s v=" COBRO IVA PAGOS AUTOMATICOS"/>
    <s v="GASTOS"/>
    <n v="0"/>
    <e v="#N/A"/>
    <n v="0"/>
    <e v="#N/A"/>
    <n v="15943.44"/>
    <s v="OK"/>
    <s v="ok"/>
    <n v="1"/>
    <n v="35"/>
    <s v=" COBRO IVA PAGOS"/>
  </r>
  <r>
    <s v="6-44"/>
    <n v="-255.67"/>
    <s v="EGRESO"/>
    <s v="6-44-255,67EGRESO"/>
    <s v="6-44-255,67EGRESO18"/>
    <e v="#N/A"/>
    <s v="698-000006-44"/>
    <n v="698"/>
    <d v="2022-08-22T00:00:00"/>
    <n v="-255.67"/>
    <n v="1233"/>
    <s v=" COBRO IVA PAGOS AUTOMATICOS"/>
    <s v="GASTOS"/>
    <n v="0"/>
    <e v="#N/A"/>
    <n v="0"/>
    <e v="#N/A"/>
    <n v="255.67"/>
    <s v="OK"/>
    <s v="ok"/>
    <n v="1"/>
    <n v="35"/>
    <s v=" COBRO IVA PAGOS"/>
  </r>
  <r>
    <s v="6-44"/>
    <n v="-664.31"/>
    <s v="EGRESO"/>
    <s v="6-44-664,31EGRESO"/>
    <s v="6-44-664,31EGRESO13"/>
    <e v="#N/A"/>
    <s v="698-000006-44"/>
    <n v="698"/>
    <d v="2022-08-22T00:00:00"/>
    <n v="-664.31"/>
    <n v="1233"/>
    <s v=" COBRO IVA PAGOS AUTOMATICOS"/>
    <s v="GASTOS"/>
    <n v="0"/>
    <e v="#N/A"/>
    <n v="0"/>
    <e v="#N/A"/>
    <n v="664.31"/>
    <s v="OK"/>
    <s v="ok"/>
    <n v="1"/>
    <n v="35"/>
    <s v=" COBRO IVA PAGOS"/>
  </r>
  <r>
    <s v="6-44"/>
    <n v="-366786000"/>
    <s v="EGRESO"/>
    <s v="6-44-366786000EGRESO"/>
    <s v="6-44-366786000EGRESO1"/>
    <e v="#N/A"/>
    <s v="698-000006-44"/>
    <n v="698"/>
    <d v="2022-08-22T00:00:00"/>
    <n v="-366786000"/>
    <n v="2188"/>
    <s v=" PAGO PSE IMPUESTO DIAN"/>
    <s v="GASTOS"/>
    <n v="0"/>
    <e v="#N/A"/>
    <n v="0"/>
    <e v="#N/A"/>
    <n v="366786000"/>
    <s v="OK"/>
    <s v="ok"/>
    <n v="1"/>
    <n v="35"/>
    <s v=" PAGO PSE IMPUES"/>
  </r>
  <r>
    <s v="6-44"/>
    <n v="-3567795.39"/>
    <s v="EGRESO"/>
    <s v="6-44-3567795,39EGRESO"/>
    <s v="6-44-3567795,39EGRESO1"/>
    <e v="#N/A"/>
    <s v="698-000006-44"/>
    <n v="698"/>
    <d v="2022-08-22T00:00:00"/>
    <n v="-3567795.39"/>
    <n v="3339"/>
    <s v=" IMPTO GOBIERNO 4X1000"/>
    <s v="GASTOS"/>
    <n v="0"/>
    <e v="#N/A"/>
    <n v="0"/>
    <e v="#N/A"/>
    <n v="3567795.39"/>
    <s v="OK"/>
    <s v="ok"/>
    <n v="1"/>
    <n v="35"/>
    <s v=" IMPTO GOBIERNO "/>
  </r>
  <r>
    <s v="6-44"/>
    <n v="-5465337"/>
    <s v="EGRESO"/>
    <s v="6-44-5465337EGRESO"/>
    <s v="6-44-5465337EGRESO1"/>
    <e v="#N/A"/>
    <s v="698-000006-44"/>
    <n v="698"/>
    <d v="2022-08-22T00:00:00"/>
    <n v="-5465337"/>
    <n v="7160"/>
    <s v=" PAGO A PROV COMERCIALIZADORA D"/>
    <m/>
    <n v="1"/>
    <d v="2022-08-19T00:00:00"/>
    <n v="-5465337"/>
    <s v="CB-1262"/>
    <n v="0"/>
    <s v="OK CONCILIADO"/>
    <s v="ok"/>
    <n v="1"/>
    <n v="35"/>
    <s v=" PAGO A PROV COM"/>
  </r>
  <r>
    <s v="6-44"/>
    <n v="-3439955"/>
    <s v="EGRESO"/>
    <s v="6-44-3439955EGRESO"/>
    <s v="6-44-3439955EGRESO1"/>
    <e v="#N/A"/>
    <s v="698-000006-44"/>
    <n v="698"/>
    <d v="2022-08-22T00:00:00"/>
    <n v="-3439955"/>
    <n v="7160"/>
    <s v=" PAGO A PROV FERRETERIA MONACO"/>
    <m/>
    <n v="1"/>
    <d v="2022-08-19T00:00:00"/>
    <n v="-3439955"/>
    <s v="CB-1268"/>
    <n v="0"/>
    <s v="OK CONCILIADO"/>
    <s v="ok"/>
    <n v="1"/>
    <n v="35"/>
    <s v=" PAGO A PROV FER"/>
  </r>
  <r>
    <s v="6-44"/>
    <n v="-13552326"/>
    <s v="EGRESO"/>
    <s v="6-44-13552326EGRESO"/>
    <s v="6-44-13552326EGRESO1"/>
    <e v="#N/A"/>
    <s v="698-000006-44"/>
    <n v="698"/>
    <d v="2022-08-22T00:00:00"/>
    <n v="-13552326"/>
    <n v="7160"/>
    <s v=" PAGO A PROV RIOS CASTILLO INGE"/>
    <m/>
    <n v="1"/>
    <d v="2022-08-19T00:00:00"/>
    <n v="-13552326"/>
    <s v="CB-1292"/>
    <n v="0"/>
    <s v="OK CONCILIADO"/>
    <s v="ok"/>
    <n v="1"/>
    <n v="35"/>
    <s v=" PAGO A PROV RIO"/>
  </r>
  <r>
    <s v="6-44"/>
    <n v="-12002338"/>
    <s v="EGRESO"/>
    <s v="6-44-12002338EGRESO"/>
    <s v="6-44-12002338EGRESO1"/>
    <e v="#N/A"/>
    <s v="698-000006-44"/>
    <n v="698"/>
    <d v="2022-08-22T00:00:00"/>
    <n v="-12002338"/>
    <n v="7160"/>
    <s v=" PAGO A PROV UNIVERSAL DE PARTE"/>
    <m/>
    <n v="1"/>
    <d v="2022-08-19T00:00:00"/>
    <n v="-12002338"/>
    <s v="CB-1306"/>
    <n v="0"/>
    <s v="OK CONCILIADO"/>
    <s v="ok"/>
    <n v="1"/>
    <n v="35"/>
    <s v=" PAGO A PROV UNI"/>
  </r>
  <r>
    <s v="6-44"/>
    <n v="-8412369"/>
    <s v="EGRESO"/>
    <s v="6-44-8412369EGRESO"/>
    <s v="6-44-8412369EGRESO1"/>
    <e v="#N/A"/>
    <s v="698-000006-44"/>
    <n v="698"/>
    <d v="2022-08-22T00:00:00"/>
    <n v="-8412369"/>
    <n v="7160"/>
    <s v=" PAGO A PROV ALBANIL ESLAVA JOS"/>
    <m/>
    <n v="1"/>
    <d v="2022-08-19T00:00:00"/>
    <n v="-8412369"/>
    <s v="CB-1256"/>
    <n v="0"/>
    <s v="OK CONCILIADO"/>
    <s v="ok"/>
    <n v="1"/>
    <n v="35"/>
    <s v=" PAGO A PROV ALB"/>
  </r>
  <r>
    <s v="6-44"/>
    <n v="-27278104"/>
    <s v="EGRESO"/>
    <s v="6-44-27278104EGRESO"/>
    <s v="6-44-27278104EGRESO1"/>
    <e v="#N/A"/>
    <s v="698-000006-44"/>
    <n v="698"/>
    <d v="2022-08-22T00:00:00"/>
    <n v="-27278104"/>
    <n v="7160"/>
    <s v=" PAGO A PROV FERRICENTRO SAS"/>
    <m/>
    <n v="1"/>
    <d v="2022-08-19T00:00:00"/>
    <n v="-27278104"/>
    <s v="CB-1269"/>
    <n v="0"/>
    <s v="OK CONCILIADO"/>
    <s v="ok"/>
    <n v="1"/>
    <n v="35"/>
    <s v=" PAGO A PROV FER"/>
  </r>
  <r>
    <s v="6-44"/>
    <n v="-6339102"/>
    <s v="EGRESO"/>
    <s v="6-44-6339102EGRESO"/>
    <s v="6-44-6339102EGRESO1"/>
    <e v="#N/A"/>
    <s v="698-000006-44"/>
    <n v="698"/>
    <d v="2022-08-22T00:00:00"/>
    <n v="-6339102"/>
    <n v="7160"/>
    <s v=" PAGO A PROV HYDRAULICARS SERVI"/>
    <m/>
    <n v="1"/>
    <d v="2022-08-19T00:00:00"/>
    <n v="-6339102"/>
    <s v="CB-1271"/>
    <n v="0"/>
    <s v="OK CONCILIADO"/>
    <s v="ok"/>
    <n v="1"/>
    <n v="35"/>
    <s v=" PAGO A PROV HYD"/>
  </r>
  <r>
    <s v="6-44"/>
    <n v="-2142000"/>
    <s v="EGRESO"/>
    <s v="6-44-2142000EGRESO"/>
    <s v="6-44-2142000EGRESO1"/>
    <e v="#N/A"/>
    <s v="698-000006-44"/>
    <n v="698"/>
    <d v="2022-08-22T00:00:00"/>
    <n v="-2142000"/>
    <n v="7160"/>
    <s v=" PAGO A PROV SALAMANCA Y ASOCIA"/>
    <m/>
    <n v="1"/>
    <d v="2022-08-19T00:00:00"/>
    <n v="-2142000"/>
    <s v="CB-1295"/>
    <n v="0"/>
    <s v="OK CONCILIADO"/>
    <s v="ok"/>
    <n v="1"/>
    <n v="35"/>
    <s v=" PAGO A PROV SAL"/>
  </r>
  <r>
    <s v="6-44"/>
    <n v="-5241861"/>
    <s v="EGRESO"/>
    <s v="6-44-5241861EGRESO"/>
    <s v="6-44-5241861EGRESO1"/>
    <e v="#N/A"/>
    <s v="698-000006-44"/>
    <n v="698"/>
    <d v="2022-08-22T00:00:00"/>
    <n v="-5241861"/>
    <n v="7160"/>
    <s v=" PAGO A PROV JIMENEZ MALAGON RI"/>
    <m/>
    <n v="1"/>
    <d v="2022-08-19T00:00:00"/>
    <n v="-5241861"/>
    <s v="CB-1278"/>
    <n v="0"/>
    <s v="OK CONCILIADO"/>
    <s v="ok"/>
    <n v="1"/>
    <n v="35"/>
    <s v=" PAGO A PROV JIM"/>
  </r>
  <r>
    <s v="6-44"/>
    <n v="-6856255"/>
    <s v="EGRESO"/>
    <s v="6-44-6856255EGRESO"/>
    <s v="6-44-6856255EGRESO1"/>
    <e v="#N/A"/>
    <s v="698-000006-44"/>
    <n v="698"/>
    <d v="2022-08-22T00:00:00"/>
    <n v="-6856255"/>
    <n v="7160"/>
    <s v=" PAGO A PROV OKOLISH SAS"/>
    <m/>
    <n v="1"/>
    <d v="2022-08-19T00:00:00"/>
    <n v="-6856255"/>
    <s v="CB-1283"/>
    <n v="0"/>
    <s v="OK CONCILIADO"/>
    <s v="ok"/>
    <n v="1"/>
    <n v="35"/>
    <s v=" PAGO A PROV OKO"/>
  </r>
  <r>
    <s v="6-44"/>
    <n v="-105780904"/>
    <s v="EGRESO"/>
    <s v="6-44-105780904EGRESO"/>
    <s v="6-44-105780904EGRESO1"/>
    <e v="#N/A"/>
    <s v="698-000006-44"/>
    <n v="698"/>
    <d v="2022-08-22T00:00:00"/>
    <n v="-105780904"/>
    <n v="7160"/>
    <s v=" PAGO A PROV CONTENUR COLOMBIA"/>
    <m/>
    <n v="1"/>
    <d v="2022-08-19T00:00:00"/>
    <n v="-105780904"/>
    <s v="CB-1263"/>
    <n v="0"/>
    <s v="OK CONCILIADO"/>
    <s v="ok"/>
    <n v="1"/>
    <n v="35"/>
    <s v=" PAGO A PROV CON"/>
  </r>
  <r>
    <s v="6-44"/>
    <n v="-12959193"/>
    <s v="EGRESO"/>
    <s v="6-44-12959193EGRESO"/>
    <s v="6-44-12959193EGRESO1"/>
    <e v="#N/A"/>
    <s v="698-000006-44"/>
    <n v="698"/>
    <d v="2022-08-22T00:00:00"/>
    <n v="-12959193"/>
    <n v="7160"/>
    <s v=" PAGO A PROV INVERSIONES JAY MO"/>
    <m/>
    <n v="1"/>
    <d v="2022-08-19T00:00:00"/>
    <n v="-12959193"/>
    <s v="CB-1276"/>
    <n v="0"/>
    <s v="OK CONCILIADO"/>
    <s v="ok"/>
    <n v="1"/>
    <n v="35"/>
    <s v=" PAGO A PROV INV"/>
  </r>
  <r>
    <s v="6-44"/>
    <n v="-714000"/>
    <s v="EGRESO"/>
    <s v="6-44-714000EGRESO"/>
    <s v="6-44-714000EGRESO1"/>
    <e v="#N/A"/>
    <s v="698-000006-44"/>
    <n v="698"/>
    <d v="2022-08-22T00:00:00"/>
    <n v="-714000"/>
    <n v="7160"/>
    <s v=" PAGO A PROV TECNI CONTROL FUMI"/>
    <m/>
    <n v="1"/>
    <d v="2022-08-19T00:00:00"/>
    <n v="-714000"/>
    <s v="CB-1300"/>
    <n v="0"/>
    <s v="OK CONCILIADO"/>
    <s v="ok"/>
    <n v="1"/>
    <n v="35"/>
    <s v=" PAGO A PROV TEC"/>
  </r>
  <r>
    <s v="6-44"/>
    <n v="-932400"/>
    <s v="EGRESO"/>
    <s v="6-44-932400EGRESO"/>
    <s v="6-44-932400EGRESO1"/>
    <e v="#N/A"/>
    <s v="698-000006-44"/>
    <n v="698"/>
    <d v="2022-08-22T00:00:00"/>
    <n v="-932400"/>
    <n v="7160"/>
    <s v=" PAGO A PROV INVERSIONES N H EL"/>
    <m/>
    <n v="1"/>
    <d v="2022-08-19T00:00:00"/>
    <n v="-932400"/>
    <s v="CB-1277"/>
    <n v="0"/>
    <s v="OK CONCILIADO"/>
    <s v="ok"/>
    <n v="1"/>
    <n v="35"/>
    <s v=" PAGO A PROV INV"/>
  </r>
  <r>
    <s v="6-44"/>
    <n v="-14903149"/>
    <s v="EGRESO"/>
    <s v="6-44-14903149EGRESO"/>
    <s v="6-44-14903149EGRESO1"/>
    <e v="#N/A"/>
    <s v="698-000006-44"/>
    <n v="698"/>
    <d v="2022-08-22T00:00:00"/>
    <n v="-14903149"/>
    <n v="7160"/>
    <s v=" PAGO A PROV MULTIJAPONES SAS"/>
    <m/>
    <n v="1"/>
    <d v="2022-08-19T00:00:00"/>
    <n v="-14903149"/>
    <s v="CB-1281"/>
    <n v="0"/>
    <s v="OK CONCILIADO"/>
    <s v="ok"/>
    <n v="1"/>
    <n v="35"/>
    <s v=" PAGO A PROV MUL"/>
  </r>
  <r>
    <s v="6-44"/>
    <n v="-7528206"/>
    <s v="EGRESO"/>
    <s v="6-44-7528206EGRESO"/>
    <s v="6-44-7528206EGRESO1"/>
    <e v="#N/A"/>
    <s v="698-000006-44"/>
    <n v="698"/>
    <d v="2022-08-22T00:00:00"/>
    <n v="-7528206"/>
    <n v="7160"/>
    <s v=" PAGO A PROV CAUCHOS BOSA D C S"/>
    <m/>
    <n v="1"/>
    <d v="2022-08-19T00:00:00"/>
    <n v="-7528206"/>
    <s v="CB-1259"/>
    <n v="0"/>
    <s v="OK CONCILIADO"/>
    <s v="ok"/>
    <n v="1"/>
    <n v="35"/>
    <s v=" PAGO A PROV CAU"/>
  </r>
  <r>
    <s v="6-44"/>
    <n v="-5520107"/>
    <s v="EGRESO"/>
    <s v="6-44-5520107EGRESO"/>
    <s v="6-44-5520107EGRESO1"/>
    <e v="#N/A"/>
    <s v="698-000006-44"/>
    <n v="698"/>
    <d v="2022-08-22T00:00:00"/>
    <n v="-5520107"/>
    <n v="7160"/>
    <s v=" PAGO A PROV INDUSTRIA COLOMBIA"/>
    <m/>
    <n v="1"/>
    <d v="2022-08-19T00:00:00"/>
    <n v="-5520107"/>
    <s v="CB-1273"/>
    <n v="0"/>
    <s v="OK CONCILIADO"/>
    <s v="ok"/>
    <n v="1"/>
    <n v="35"/>
    <s v=" PAGO A PROV IND"/>
  </r>
  <r>
    <s v="6-44"/>
    <n v="-603836"/>
    <s v="EGRESO"/>
    <s v="6-44-603836EGRESO"/>
    <s v="6-44-603836EGRESO1"/>
    <e v="#N/A"/>
    <s v="698-000006-44"/>
    <n v="698"/>
    <d v="2022-08-22T00:00:00"/>
    <n v="-603836"/>
    <n v="7160"/>
    <s v=" PAGO A PROV RODRIGUEZ FONSECA"/>
    <m/>
    <n v="1"/>
    <d v="2022-08-19T00:00:00"/>
    <n v="-603836"/>
    <s v="CB-1293"/>
    <n v="0"/>
    <s v="OK CONCILIADO"/>
    <s v="ok"/>
    <n v="1"/>
    <n v="35"/>
    <s v=" PAGO A PROV ROD"/>
  </r>
  <r>
    <s v="6-44"/>
    <n v="-2261471"/>
    <s v="EGRESO"/>
    <s v="6-44-2261471EGRESO"/>
    <s v="6-44-2261471EGRESO1"/>
    <e v="#N/A"/>
    <s v="698-000006-44"/>
    <n v="698"/>
    <d v="2022-08-22T00:00:00"/>
    <n v="-2261471"/>
    <n v="7160"/>
    <s v=" PAGO A PROV CAJA COLOMBIANA DE"/>
    <m/>
    <n v="1"/>
    <d v="2022-08-19T00:00:00"/>
    <n v="-2261471"/>
    <s v="CB-1319"/>
    <n v="0"/>
    <s v="OK CONCILIADO"/>
    <s v="ok"/>
    <n v="1"/>
    <n v="35"/>
    <s v=" PAGO A PROV CAJ"/>
  </r>
  <r>
    <s v="6-44"/>
    <n v="-8035050"/>
    <s v="EGRESO"/>
    <s v="6-44-8035050EGRESO"/>
    <s v="6-44-8035050EGRESO1"/>
    <e v="#N/A"/>
    <s v="698-000006-44"/>
    <n v="698"/>
    <d v="2022-08-22T00:00:00"/>
    <n v="-8035050"/>
    <n v="7160"/>
    <s v=" PAGO A PROV RICARDO Y AYERBE C"/>
    <m/>
    <n v="1"/>
    <d v="2022-08-19T00:00:00"/>
    <n v="-8035050"/>
    <s v="CB-1291"/>
    <n v="0"/>
    <s v="OK CONCILIADO"/>
    <s v="ok"/>
    <n v="1"/>
    <n v="35"/>
    <s v=" PAGO A PROV RIC"/>
  </r>
  <r>
    <s v="6-44"/>
    <n v="-1368408"/>
    <s v="EGRESO"/>
    <s v="6-44-1368408EGRESO"/>
    <s v="6-44-1368408EGRESO1"/>
    <e v="#N/A"/>
    <s v="698-000006-44"/>
    <n v="698"/>
    <d v="2022-08-22T00:00:00"/>
    <n v="-1368408"/>
    <n v="7160"/>
    <s v=" PAGO A PROV SOLINDUTEC SAS"/>
    <m/>
    <n v="1"/>
    <d v="2022-08-19T00:00:00"/>
    <n v="-1368408"/>
    <s v="CB-1296"/>
    <n v="0"/>
    <s v="OK CONCILIADO"/>
    <s v="ok"/>
    <n v="1"/>
    <n v="35"/>
    <s v=" PAGO A PROV SOL"/>
  </r>
  <r>
    <s v="6-44"/>
    <n v="-70541960"/>
    <s v="EGRESO"/>
    <s v="6-44-70541960EGRESO"/>
    <s v="6-44-70541960EGRESO1"/>
    <e v="#N/A"/>
    <s v="698-000006-44"/>
    <n v="698"/>
    <d v="2022-08-22T00:00:00"/>
    <n v="-70541960"/>
    <n v="7160"/>
    <s v=" PAGO A PROV TELLANTAS Y CIA SA"/>
    <m/>
    <n v="1"/>
    <d v="2022-08-19T00:00:00"/>
    <n v="-70541960"/>
    <s v="CB-1301"/>
    <n v="0"/>
    <s v="OK CONCILIADO"/>
    <s v="ok"/>
    <n v="1"/>
    <n v="35"/>
    <s v=" PAGO A PROV TEL"/>
  </r>
  <r>
    <s v="6-44"/>
    <n v="-183640726"/>
    <s v="EGRESO"/>
    <s v="6-44-183640726EGRESO"/>
    <s v="6-44-183640726EGRESO1"/>
    <e v="#N/A"/>
    <s v="698-000006-44"/>
    <n v="698"/>
    <d v="2022-08-22T00:00:00"/>
    <n v="-183640726"/>
    <n v="7160"/>
    <s v=" PAGO A PROV UNION TEMPORAL ECO"/>
    <m/>
    <n v="1"/>
    <d v="2022-08-19T00:00:00"/>
    <n v="-183640726"/>
    <s v="CB-1305"/>
    <n v="0"/>
    <s v="OK CONCILIADO"/>
    <s v="ok"/>
    <n v="1"/>
    <n v="35"/>
    <s v=" PAGO A PROV UNI"/>
  </r>
  <r>
    <s v="6-44"/>
    <n v="-1712726"/>
    <s v="EGRESO"/>
    <s v="6-44-1712726EGRESO"/>
    <s v="6-44-1712726EGRESO1"/>
    <e v="#N/A"/>
    <s v="698-000006-44"/>
    <n v="698"/>
    <d v="2022-08-22T00:00:00"/>
    <n v="-1712726"/>
    <n v="7160"/>
    <s v=" PAGO A PROV RENTOKIL INITIAL C"/>
    <m/>
    <n v="1"/>
    <d v="2022-08-19T00:00:00"/>
    <n v="-1712726"/>
    <s v="CB-1289"/>
    <n v="0"/>
    <s v="OK CONCILIADO"/>
    <s v="ok"/>
    <n v="1"/>
    <n v="35"/>
    <s v=" PAGO A PROV REN"/>
  </r>
  <r>
    <s v="6-44"/>
    <n v="-6410479"/>
    <s v="EGRESO"/>
    <s v="6-44-6410479EGRESO"/>
    <s v="6-44-6410479EGRESO1"/>
    <e v="#N/A"/>
    <s v="698-000006-44"/>
    <n v="698"/>
    <d v="2022-08-22T00:00:00"/>
    <n v="-6410479"/>
    <n v="7160"/>
    <s v=" PAGO A PROV FERRETERIA BRAND L"/>
    <m/>
    <n v="1"/>
    <d v="2022-08-19T00:00:00"/>
    <n v="-6410479"/>
    <s v="CB-1267"/>
    <n v="0"/>
    <s v="OK CONCILIADO"/>
    <s v="ok"/>
    <n v="1"/>
    <n v="35"/>
    <s v=" PAGO A PROV FER"/>
  </r>
  <r>
    <s v="6-44"/>
    <n v="-8459829"/>
    <s v="EGRESO"/>
    <s v="6-44-8459829EGRESO"/>
    <s v="6-44-8459829EGRESO1"/>
    <e v="#N/A"/>
    <s v="698-000006-44"/>
    <n v="698"/>
    <d v="2022-08-22T00:00:00"/>
    <n v="-8459829"/>
    <n v="7160"/>
    <s v=" PAGO A PROV CUMMINS DE LOS AND"/>
    <m/>
    <n v="1"/>
    <d v="2022-08-19T00:00:00"/>
    <n v="-8459829"/>
    <s v="CB-1311"/>
    <n v="0"/>
    <s v="OK CONCILIADO"/>
    <s v="ok"/>
    <n v="1"/>
    <n v="35"/>
    <s v=" PAGO A PROV CUM"/>
  </r>
  <r>
    <s v="6-44"/>
    <n v="-726150"/>
    <s v="EGRESO"/>
    <s v="6-44-726150EGRESO"/>
    <s v="6-44-726150EGRESO1"/>
    <e v="#N/A"/>
    <s v="698-000006-44"/>
    <n v="698"/>
    <d v="2022-08-22T00:00:00"/>
    <n v="-726150"/>
    <n v="7160"/>
    <s v=" PAGO A PROV ALMA FINANCIERA SA"/>
    <m/>
    <n v="1"/>
    <d v="2022-08-19T00:00:00"/>
    <n v="-726150"/>
    <s v="CB-1316"/>
    <n v="0"/>
    <s v="OK CONCILIADO"/>
    <s v="ok"/>
    <n v="1"/>
    <n v="35"/>
    <s v=" PAGO A PROV ALM"/>
  </r>
  <r>
    <s v="6-44"/>
    <n v="-1261555"/>
    <s v="EGRESO"/>
    <s v="6-44-1261555EGRESO"/>
    <s v="6-44-1261555EGRESO1"/>
    <e v="#N/A"/>
    <s v="698-000006-44"/>
    <n v="698"/>
    <d v="2022-08-22T00:00:00"/>
    <n v="-1261555"/>
    <n v="7177"/>
    <s v=" PAGO A NOMIN ZAMUDIO MELO FRED"/>
    <s v="CB-1318"/>
    <n v="0"/>
    <e v="#N/A"/>
    <n v="0"/>
    <e v="#N/A"/>
    <n v="1261555"/>
    <s v="OK"/>
    <s v="ok"/>
    <n v="1"/>
    <n v="35"/>
    <s v=" PAGO A NOMIN ZA"/>
  </r>
  <r>
    <s v="6-44"/>
    <n v="-4203067"/>
    <s v="EGRESO"/>
    <s v="6-44-4203067EGRESO"/>
    <s v="6-44-4203067EGRESO2"/>
    <e v="#N/A"/>
    <s v="698-000006-44"/>
    <n v="698"/>
    <d v="2022-08-22T00:00:00"/>
    <n v="-4203067"/>
    <n v="7177"/>
    <s v=" PAGO A NOMIN ORTIZ RAMIREZ LUI"/>
    <s v="CB-1376CB-1377CB-1378CB-1379"/>
    <n v="0"/>
    <e v="#N/A"/>
    <n v="0"/>
    <e v="#N/A"/>
    <n v="4203067"/>
    <s v="OK"/>
    <s v="ok"/>
    <n v="1"/>
    <n v="35"/>
    <s v=" PAGO A NOMIN OR"/>
  </r>
  <r>
    <s v="6-44"/>
    <n v="-1345.57"/>
    <s v="EGRESO"/>
    <s v="6-44-1345,57EGRESO"/>
    <s v="6-44-1345,57EGRESO17"/>
    <e v="#N/A"/>
    <s v="698-000006-44"/>
    <n v="698"/>
    <d v="2022-08-22T00:00:00"/>
    <n v="-1345.57"/>
    <n v="7371"/>
    <s v=" COMISION PAGO A PROVEEDORES"/>
    <s v="GASTOS"/>
    <n v="0"/>
    <e v="#N/A"/>
    <n v="0"/>
    <e v="#N/A"/>
    <n v="1345.57"/>
    <s v="OK"/>
    <s v="ok"/>
    <n v="1"/>
    <n v="35"/>
    <s v=" COMISION PAGO A"/>
  </r>
  <r>
    <s v="6-44"/>
    <n v="-4036.71"/>
    <s v="EGRESO"/>
    <s v="6-44-4036,71EGRESO"/>
    <s v="6-44-4036,71EGRESO3"/>
    <e v="#N/A"/>
    <s v="698-000006-44"/>
    <n v="698"/>
    <d v="2022-08-22T00:00:00"/>
    <n v="-4036.71"/>
    <n v="7371"/>
    <s v=" COMISION PAGO A PROVEEDORES"/>
    <s v="GASTOS"/>
    <n v="0"/>
    <e v="#N/A"/>
    <n v="0"/>
    <e v="#N/A"/>
    <n v="4036.71"/>
    <s v="OK"/>
    <s v="ok"/>
    <n v="1"/>
    <n v="35"/>
    <s v=" COMISION PAGO A"/>
  </r>
  <r>
    <s v="6-44"/>
    <n v="-1345.57"/>
    <s v="EGRESO"/>
    <s v="6-44-1345,57EGRESO"/>
    <s v="6-44-1345,57EGRESO18"/>
    <e v="#N/A"/>
    <s v="698-000006-44"/>
    <n v="698"/>
    <d v="2022-08-22T00:00:00"/>
    <n v="-1345.57"/>
    <n v="7371"/>
    <s v=" COMISION PAGO A PROVEEDORES"/>
    <s v="GASTOS"/>
    <n v="0"/>
    <e v="#N/A"/>
    <n v="0"/>
    <e v="#N/A"/>
    <n v="1345.57"/>
    <s v="OK"/>
    <s v="ok"/>
    <n v="1"/>
    <n v="35"/>
    <s v=" COMISION PAGO A"/>
  </r>
  <r>
    <s v="6-44"/>
    <n v="-1345.57"/>
    <s v="EGRESO"/>
    <s v="6-44-1345,57EGRESO"/>
    <s v="6-44-1345,57EGRESO19"/>
    <e v="#N/A"/>
    <s v="698-000006-44"/>
    <n v="698"/>
    <d v="2022-08-22T00:00:00"/>
    <n v="-1345.57"/>
    <n v="7371"/>
    <s v=" COMISION PAGO A PROVEEDORES"/>
    <s v="GASTOS"/>
    <n v="0"/>
    <e v="#N/A"/>
    <n v="0"/>
    <e v="#N/A"/>
    <n v="1345.57"/>
    <s v="OK"/>
    <s v="ok"/>
    <n v="1"/>
    <n v="35"/>
    <s v=" COMISION PAGO A"/>
  </r>
  <r>
    <s v="6-44"/>
    <n v="-21735529"/>
    <s v="EGRESO"/>
    <s v="6-44-21735529EGRESO"/>
    <s v="6-44-21735529EGRESO1"/>
    <e v="#N/A"/>
    <s v="698-000006-44"/>
    <n v="698"/>
    <d v="2022-08-01T00:00:00"/>
    <n v="-21735529"/>
    <n v="7160"/>
    <s v=" PAGO A PROV SAQUIRSAL Y CIA SA"/>
    <s v="PARTIDAS MES JUL"/>
    <n v="0"/>
    <e v="#N/A"/>
    <n v="0"/>
    <e v="#N/A"/>
    <n v="21735529"/>
    <s v="OK"/>
    <s v="ok"/>
    <n v="1"/>
    <n v="32"/>
    <s v=" PAGO A PROV SAQ"/>
  </r>
  <r>
    <s v="6-44"/>
    <n v="-500000"/>
    <s v="EGRESO"/>
    <s v="6-44-500000EGRESO"/>
    <s v="6-44-500000EGRESO6"/>
    <e v="#N/A"/>
    <s v="698-000006-44"/>
    <n v="698"/>
    <d v="2022-08-01T00:00:00"/>
    <n v="-500000"/>
    <n v="7160"/>
    <s v=" PAGO A PROV AIDA XIMENA LATORR"/>
    <s v="PARTIDAS MES JUL"/>
    <n v="0"/>
    <e v="#N/A"/>
    <n v="0"/>
    <e v="#N/A"/>
    <n v="500000"/>
    <s v="OK"/>
    <s v="ok"/>
    <n v="1"/>
    <n v="32"/>
    <s v=" PAGO A PROV AID"/>
  </r>
  <r>
    <s v="6-44"/>
    <n v="-28301790"/>
    <s v="EGRESO"/>
    <s v="6-44-28301790EGRESO"/>
    <s v="6-44-28301790EGRESO1"/>
    <e v="#N/A"/>
    <s v="698-000006-44"/>
    <n v="698"/>
    <d v="2022-08-01T00:00:00"/>
    <n v="-28301790"/>
    <n v="7160"/>
    <s v=" PAGO A PROV AK REPUESTOS"/>
    <s v="PARTIDAS MES JUL"/>
    <n v="0"/>
    <e v="#N/A"/>
    <n v="0"/>
    <e v="#N/A"/>
    <n v="28301790"/>
    <s v="OK"/>
    <s v="ok"/>
    <n v="1"/>
    <n v="32"/>
    <s v=" PAGO A PROV AK "/>
  </r>
  <r>
    <s v="6-44"/>
    <n v="-10647240"/>
    <s v="EGRESO"/>
    <s v="6-44-10647240EGRESO"/>
    <s v="6-44-10647240EGRESO1"/>
    <e v="#N/A"/>
    <s v="698-000006-44"/>
    <n v="698"/>
    <d v="2022-08-01T00:00:00"/>
    <n v="-10647240"/>
    <n v="7160"/>
    <s v=" PAGO A PROV INDUSTRIA COLOMBIA"/>
    <s v="PARTIDAS MES JUL"/>
    <n v="0"/>
    <e v="#N/A"/>
    <n v="0"/>
    <e v="#N/A"/>
    <n v="10647240"/>
    <s v="OK"/>
    <s v="ok"/>
    <n v="1"/>
    <n v="32"/>
    <s v=" PAGO A PROV IND"/>
  </r>
  <r>
    <s v="6-44"/>
    <n v="4203067"/>
    <s v="INGRESO"/>
    <s v="6-444203067INGRESO"/>
    <s v="6-444203067INGRESO1"/>
    <e v="#N/A"/>
    <s v="698-000006-44"/>
    <n v="698"/>
    <d v="2022-08-22T00:00:00"/>
    <n v="4203067"/>
    <n v="8143"/>
    <s v=" PAGO NO APLICADO ORTIZ RAMIREZ"/>
    <m/>
    <n v="1"/>
    <e v="#N/A"/>
    <n v="0"/>
    <e v="#N/A"/>
    <n v="-4203067"/>
    <s v="SIN CONCILIAR"/>
    <n v="11"/>
    <n v="1"/>
    <n v="35"/>
    <s v=" PAGO NO APLICAD"/>
  </r>
  <r>
    <s v="6-44"/>
    <n v="-229.41"/>
    <s v="EGRESO"/>
    <s v="6-44-229,41EGRESO"/>
    <s v="6-44-229,41EGRESO12"/>
    <e v="#N/A"/>
    <s v="698-000006-44"/>
    <n v="698"/>
    <d v="2022-08-22T00:00:00"/>
    <n v="-229.41"/>
    <n v="9088"/>
    <s v=" COMISION E-MAILS ENVIADOS"/>
    <s v="GASTOS"/>
    <n v="0"/>
    <e v="#N/A"/>
    <n v="0"/>
    <e v="#N/A"/>
    <n v="229.41"/>
    <s v="OK"/>
    <s v="ok"/>
    <n v="1"/>
    <n v="35"/>
    <s v=" COMISION E-MAIL"/>
  </r>
  <r>
    <s v="6-44"/>
    <n v="-229.41"/>
    <s v="EGRESO"/>
    <s v="6-44-229,41EGRESO"/>
    <s v="6-44-229,41EGRESO13"/>
    <e v="#N/A"/>
    <s v="698-000006-44"/>
    <n v="698"/>
    <d v="2022-08-22T00:00:00"/>
    <n v="-229.41"/>
    <n v="9088"/>
    <s v=" COMISION E-MAILS ENVIADOS"/>
    <s v="GASTOS"/>
    <n v="0"/>
    <e v="#N/A"/>
    <n v="0"/>
    <e v="#N/A"/>
    <n v="229.41"/>
    <s v="OK"/>
    <s v="ok"/>
    <n v="1"/>
    <n v="35"/>
    <s v=" COMISION E-MAIL"/>
  </r>
  <r>
    <s v="6-44"/>
    <n v="-43.59"/>
    <s v="EGRESO"/>
    <s v="6-44-43,59EGRESO"/>
    <s v="6-44-43,59EGRESO12"/>
    <e v="#N/A"/>
    <s v="698-000006-44"/>
    <n v="698"/>
    <d v="2022-08-22T00:00:00"/>
    <n v="-43.59"/>
    <n v="9089"/>
    <s v=" IVA COMISION E-MAILS"/>
    <s v="GASTOS"/>
    <n v="0"/>
    <e v="#N/A"/>
    <n v="0"/>
    <e v="#N/A"/>
    <n v="43.59"/>
    <s v="OK"/>
    <s v="ok"/>
    <n v="1"/>
    <n v="35"/>
    <s v=" IVA COMISION E-"/>
  </r>
  <r>
    <s v="6-44"/>
    <n v="-43.59"/>
    <s v="EGRESO"/>
    <s v="6-44-43,59EGRESO"/>
    <s v="6-44-43,59EGRESO13"/>
    <e v="#N/A"/>
    <s v="698-000006-44"/>
    <n v="698"/>
    <d v="2022-08-22T00:00:00"/>
    <n v="-43.59"/>
    <n v="9089"/>
    <s v=" IVA COMISION E-MAILS"/>
    <s v="GASTOS"/>
    <n v="0"/>
    <e v="#N/A"/>
    <n v="0"/>
    <e v="#N/A"/>
    <n v="43.59"/>
    <s v="OK"/>
    <s v="ok"/>
    <n v="1"/>
    <n v="35"/>
    <s v=" IVA COMISION E-"/>
  </r>
  <r>
    <s v="6-44"/>
    <n v="-10.56"/>
    <s v="EGRESO"/>
    <s v="6-44-10,56EGRESO"/>
    <s v="6-44-10,56EGRESO1"/>
    <e v="#N/A"/>
    <s v="698-000006-44"/>
    <n v="698"/>
    <d v="2022-08-20T00:00:00"/>
    <n v="-10.56"/>
    <n v="3339"/>
    <s v=" IMPTO GOBIERNO 4X1000"/>
    <s v="GASTOS"/>
    <n v="0"/>
    <e v="#N/A"/>
    <n v="0"/>
    <e v="#N/A"/>
    <n v="10.56"/>
    <s v="OK"/>
    <s v="ok"/>
    <n v="1"/>
    <n v="34"/>
    <s v=" IMPTO GOBIERNO "/>
  </r>
  <r>
    <s v="6-44"/>
    <n v="-3496.31"/>
    <s v="EGRESO"/>
    <s v="6-44-3496,31EGRESO"/>
    <s v="6-44-3496,31EGRESO16"/>
    <e v="#N/A"/>
    <s v="698-000006-44"/>
    <n v="698"/>
    <d v="2022-08-19T00:00:00"/>
    <n v="-3496.31"/>
    <n v="609"/>
    <s v=" COBRO COMISION ACH COLOMBIA"/>
    <s v="GASTOS"/>
    <n v="0"/>
    <e v="#N/A"/>
    <n v="0"/>
    <e v="#N/A"/>
    <n v="3496.31"/>
    <s v="OK"/>
    <s v="ok"/>
    <n v="1"/>
    <n v="34"/>
    <s v=" COBRO COMISION "/>
  </r>
  <r>
    <s v="6-44"/>
    <n v="-3496.31"/>
    <s v="EGRESO"/>
    <s v="6-44-3496,31EGRESO"/>
    <s v="6-44-3496,31EGRESO17"/>
    <e v="#N/A"/>
    <s v="698-000006-44"/>
    <n v="698"/>
    <d v="2022-08-19T00:00:00"/>
    <n v="-3496.31"/>
    <n v="609"/>
    <s v=" COBRO COMISION ACH COLOMBIA"/>
    <s v="GASTOS"/>
    <n v="0"/>
    <e v="#N/A"/>
    <n v="0"/>
    <e v="#N/A"/>
    <n v="3496.31"/>
    <s v="OK"/>
    <s v="ok"/>
    <n v="1"/>
    <n v="34"/>
    <s v=" COBRO COMISION "/>
  </r>
  <r>
    <s v="6-44"/>
    <n v="-13689.91"/>
    <s v="EGRESO"/>
    <s v="6-44-13689,91EGRESO"/>
    <s v="6-44-13689,91EGRESO9"/>
    <e v="#N/A"/>
    <s v="698-000006-44"/>
    <n v="698"/>
    <d v="2022-08-19T00:00:00"/>
    <n v="-13689.91"/>
    <n v="1043"/>
    <s v=" COM PAGOS EN EFECTIVO"/>
    <s v="GASTOS"/>
    <n v="0"/>
    <e v="#N/A"/>
    <n v="0"/>
    <e v="#N/A"/>
    <n v="13689.91"/>
    <s v="OK"/>
    <s v="ok"/>
    <n v="1"/>
    <n v="34"/>
    <s v=" COM PAGOS EN EF"/>
  </r>
  <r>
    <s v="6-44"/>
    <n v="-255.67"/>
    <s v="EGRESO"/>
    <s v="6-44-255,67EGRESO"/>
    <s v="6-44-255,67EGRESO19"/>
    <e v="#N/A"/>
    <s v="698-000006-44"/>
    <n v="698"/>
    <d v="2022-08-19T00:00:00"/>
    <n v="-255.67"/>
    <n v="1233"/>
    <s v=" COBRO IVA PAGOS AUTOMATICOS"/>
    <s v="GASTOS"/>
    <n v="0"/>
    <e v="#N/A"/>
    <n v="0"/>
    <e v="#N/A"/>
    <n v="255.67"/>
    <s v="OK"/>
    <s v="ok"/>
    <n v="1"/>
    <n v="34"/>
    <s v=" COBRO IVA PAGOS"/>
  </r>
  <r>
    <s v="6-44"/>
    <n v="-511.34"/>
    <s v="EGRESO"/>
    <s v="6-44-511,34EGRESO"/>
    <s v="6-44-511,34EGRESO4"/>
    <e v="#N/A"/>
    <s v="698-000006-44"/>
    <n v="698"/>
    <d v="2022-08-19T00:00:00"/>
    <n v="-511.34"/>
    <n v="1233"/>
    <s v=" COBRO IVA PAGOS AUTOMATICOS"/>
    <s v="GASTOS"/>
    <n v="0"/>
    <e v="#N/A"/>
    <n v="0"/>
    <e v="#N/A"/>
    <n v="511.34"/>
    <s v="OK"/>
    <s v="ok"/>
    <n v="1"/>
    <n v="34"/>
    <s v=" COBRO IVA PAGOS"/>
  </r>
  <r>
    <s v="6-44"/>
    <n v="-1022.68"/>
    <s v="EGRESO"/>
    <s v="6-44-1022,68EGRESO"/>
    <s v="6-44-1022,68EGRESO1"/>
    <e v="#N/A"/>
    <s v="698-000006-44"/>
    <n v="698"/>
    <d v="2022-08-19T00:00:00"/>
    <n v="-1022.68"/>
    <n v="1233"/>
    <s v=" COBRO IVA PAGOS AUTOMATICOS"/>
    <s v="GASTOS"/>
    <n v="0"/>
    <e v="#N/A"/>
    <n v="0"/>
    <e v="#N/A"/>
    <n v="1022.68"/>
    <s v="OK"/>
    <s v="ok"/>
    <n v="1"/>
    <n v="34"/>
    <s v=" COBRO IVA PAGOS"/>
  </r>
  <r>
    <s v="6-44"/>
    <n v="-625.09"/>
    <s v="EGRESO"/>
    <s v="6-44-625,09EGRESO"/>
    <s v="6-44-625,09EGRESO3"/>
    <e v="#N/A"/>
    <s v="698-000006-44"/>
    <n v="698"/>
    <d v="2022-08-19T00:00:00"/>
    <n v="-625.09"/>
    <n v="1233"/>
    <s v=" COBRO IVA PAGOS AUTOMATICOS"/>
    <s v="GASTOS"/>
    <n v="0"/>
    <e v="#N/A"/>
    <n v="0"/>
    <e v="#N/A"/>
    <n v="625.09"/>
    <s v="OK"/>
    <s v="ok"/>
    <n v="1"/>
    <n v="34"/>
    <s v=" COBRO IVA PAGOS"/>
  </r>
  <r>
    <s v="6-44"/>
    <n v="-255.67"/>
    <s v="EGRESO"/>
    <s v="6-44-255,67EGRESO"/>
    <s v="6-44-255,67EGRESO20"/>
    <e v="#N/A"/>
    <s v="698-000006-44"/>
    <n v="698"/>
    <d v="2022-08-19T00:00:00"/>
    <n v="-255.67"/>
    <n v="1233"/>
    <s v=" COBRO IVA PAGOS AUTOMATICOS"/>
    <s v="GASTOS"/>
    <n v="0"/>
    <e v="#N/A"/>
    <n v="0"/>
    <e v="#N/A"/>
    <n v="255.67"/>
    <s v="OK"/>
    <s v="ok"/>
    <n v="1"/>
    <n v="34"/>
    <s v=" COBRO IVA PAGOS"/>
  </r>
  <r>
    <s v="6-44"/>
    <n v="-2601.09"/>
    <s v="EGRESO"/>
    <s v="6-44-2601,09EGRESO"/>
    <s v="6-44-2601,09EGRESO9"/>
    <e v="#N/A"/>
    <s v="698-000006-44"/>
    <n v="698"/>
    <d v="2022-08-19T00:00:00"/>
    <n v="-2601.09"/>
    <n v="1233"/>
    <s v=" COBRO IVA PAGOS AUTOMATICOS"/>
    <s v="GASTOS"/>
    <n v="0"/>
    <e v="#N/A"/>
    <n v="0"/>
    <e v="#N/A"/>
    <n v="2601.09"/>
    <s v="OK"/>
    <s v="ok"/>
    <n v="1"/>
    <n v="34"/>
    <s v=" COBRO IVA PAGOS"/>
  </r>
  <r>
    <s v="6-44"/>
    <n v="-1250.18"/>
    <s v="EGRESO"/>
    <s v="6-44-1250,18EGRESO"/>
    <s v="6-44-1250,18EGRESO1"/>
    <e v="#N/A"/>
    <s v="698-000006-44"/>
    <n v="698"/>
    <d v="2022-08-19T00:00:00"/>
    <n v="-1250.18"/>
    <n v="1233"/>
    <s v=" COBRO IVA PAGOS AUTOMATICOS"/>
    <s v="GASTOS"/>
    <n v="0"/>
    <e v="#N/A"/>
    <n v="0"/>
    <e v="#N/A"/>
    <n v="1250.18"/>
    <s v="OK"/>
    <s v="ok"/>
    <n v="1"/>
    <n v="34"/>
    <s v=" COBRO IVA PAGOS"/>
  </r>
  <r>
    <s v="6-44"/>
    <n v="-7158.76"/>
    <s v="EGRESO"/>
    <s v="6-44-7158,76EGRESO"/>
    <s v="6-44-7158,76EGRESO1"/>
    <e v="#N/A"/>
    <s v="698-000006-44"/>
    <n v="698"/>
    <d v="2022-08-19T00:00:00"/>
    <n v="-7158.76"/>
    <n v="1233"/>
    <s v=" COBRO IVA PAGOS AUTOMATICOS"/>
    <s v="GASTOS"/>
    <n v="0"/>
    <e v="#N/A"/>
    <n v="0"/>
    <e v="#N/A"/>
    <n v="7158.76"/>
    <s v="OK"/>
    <s v="ok"/>
    <n v="1"/>
    <n v="34"/>
    <s v=" COBRO IVA PAGOS"/>
  </r>
  <r>
    <s v="6-44"/>
    <n v="-1130.69"/>
    <s v="EGRESO"/>
    <s v="6-44-1130,69EGRESO"/>
    <s v="6-44-1130,69EGRESO1"/>
    <e v="#N/A"/>
    <s v="698-000006-44"/>
    <n v="698"/>
    <d v="2022-08-19T00:00:00"/>
    <n v="-1130.69"/>
    <n v="1233"/>
    <s v=" COBRO IVA PAGOS AUTOMATICOS"/>
    <s v="GASTOS"/>
    <n v="0"/>
    <e v="#N/A"/>
    <n v="0"/>
    <e v="#N/A"/>
    <n v="1130.69"/>
    <s v="OK"/>
    <s v="ok"/>
    <n v="1"/>
    <n v="34"/>
    <s v=" COBRO IVA PAGOS"/>
  </r>
  <r>
    <s v="6-44"/>
    <n v="-625.09"/>
    <s v="EGRESO"/>
    <s v="6-44-625,09EGRESO"/>
    <s v="6-44-625,09EGRESO4"/>
    <e v="#N/A"/>
    <s v="698-000006-44"/>
    <n v="698"/>
    <d v="2022-08-19T00:00:00"/>
    <n v="-625.09"/>
    <n v="1233"/>
    <s v=" COBRO IVA PAGOS AUTOMATICOS"/>
    <s v="GASTOS"/>
    <n v="0"/>
    <e v="#N/A"/>
    <n v="0"/>
    <e v="#N/A"/>
    <n v="625.09"/>
    <s v="OK"/>
    <s v="ok"/>
    <n v="1"/>
    <n v="34"/>
    <s v=" COBRO IVA PAGOS"/>
  </r>
  <r>
    <s v="6-44"/>
    <n v="-1431.32"/>
    <s v="EGRESO"/>
    <s v="6-44-1431,32EGRESO"/>
    <s v="6-44-1431,32EGRESO1"/>
    <e v="#N/A"/>
    <s v="698-000006-44"/>
    <n v="698"/>
    <d v="2022-08-19T00:00:00"/>
    <n v="-1431.32"/>
    <n v="1233"/>
    <s v=" COBRO IVA PAGOS AUTOMATICOS"/>
    <s v="GASTOS"/>
    <n v="0"/>
    <e v="#N/A"/>
    <n v="0"/>
    <e v="#N/A"/>
    <n v="1431.32"/>
    <s v="OK"/>
    <s v="ok"/>
    <n v="1"/>
    <n v="34"/>
    <s v=" COBRO IVA PAGOS"/>
  </r>
  <r>
    <s v="6-44"/>
    <n v="-664.31"/>
    <s v="EGRESO"/>
    <s v="6-44-664,31EGRESO"/>
    <s v="6-44-664,31EGRESO14"/>
    <e v="#N/A"/>
    <s v="698-000006-44"/>
    <n v="698"/>
    <d v="2022-08-19T00:00:00"/>
    <n v="-664.31"/>
    <n v="1233"/>
    <s v=" COBRO IVA PAGOS AUTOMATICOS"/>
    <s v="GASTOS"/>
    <n v="0"/>
    <e v="#N/A"/>
    <n v="0"/>
    <e v="#N/A"/>
    <n v="664.31"/>
    <s v="OK"/>
    <s v="ok"/>
    <n v="1"/>
    <n v="34"/>
    <s v=" COBRO IVA PAGOS"/>
  </r>
  <r>
    <s v="6-44"/>
    <n v="-255.67"/>
    <s v="EGRESO"/>
    <s v="6-44-255,67EGRESO"/>
    <s v="6-44-255,67EGRESO21"/>
    <e v="#N/A"/>
    <s v="698-000006-44"/>
    <n v="698"/>
    <d v="2022-08-19T00:00:00"/>
    <n v="-255.67"/>
    <n v="1233"/>
    <s v=" COBRO IVA PAGOS AUTOMATICOS"/>
    <s v="GASTOS"/>
    <n v="0"/>
    <e v="#N/A"/>
    <n v="0"/>
    <e v="#N/A"/>
    <n v="255.67"/>
    <s v="OK"/>
    <s v="ok"/>
    <n v="1"/>
    <n v="34"/>
    <s v=" COBRO IVA PAGOS"/>
  </r>
  <r>
    <s v="6-44"/>
    <n v="-2220"/>
    <s v="EGRESO"/>
    <s v="6-44-2220EGRESO"/>
    <s v="6-44-2220EGRESO1"/>
    <e v="#N/A"/>
    <s v="698-000006-44"/>
    <n v="698"/>
    <d v="2022-08-19T00:00:00"/>
    <n v="-2220"/>
    <n v="1627"/>
    <s v=" COMIS PAGOS SUC VIRT EMPRESAS"/>
    <s v="GASTOS"/>
    <n v="0"/>
    <e v="#N/A"/>
    <n v="0"/>
    <e v="#N/A"/>
    <n v="2220"/>
    <s v="OK"/>
    <s v="ok"/>
    <n v="1"/>
    <n v="34"/>
    <s v=" COMIS PAGOS SUC"/>
  </r>
  <r>
    <s v="6-44"/>
    <n v="-421.8"/>
    <s v="EGRESO"/>
    <s v="6-44-421,8EGRESO"/>
    <s v="6-44-421,8EGRESO1"/>
    <e v="#N/A"/>
    <s v="698-000006-44"/>
    <n v="698"/>
    <d v="2022-08-19T00:00:00"/>
    <n v="-421.8"/>
    <n v="1630"/>
    <s v=" IVA COMIS PAGOS SUC VIRT EMP"/>
    <s v="GASTOS"/>
    <n v="0"/>
    <e v="#N/A"/>
    <n v="0"/>
    <e v="#N/A"/>
    <n v="421.8"/>
    <s v="OK"/>
    <s v="ok"/>
    <n v="1"/>
    <n v="34"/>
    <s v=" IVA COMIS PAGOS"/>
  </r>
  <r>
    <s v="6-44"/>
    <n v="-349448"/>
    <s v="EGRESO"/>
    <s v="6-44-349448EGRESO"/>
    <s v="6-44-349448EGRESO1"/>
    <e v="#N/A"/>
    <s v="698-000006-44"/>
    <n v="698"/>
    <d v="2022-08-19T00:00:00"/>
    <n v="-349448"/>
    <n v="2437"/>
    <s v=" CARGUE TARJETA PREPAGO PROPIA"/>
    <m/>
    <n v="1"/>
    <d v="2022-08-19T00:00:00"/>
    <n v="-349448"/>
    <s v="CB-1315"/>
    <n v="0"/>
    <s v="OK CONCILIADO"/>
    <s v="ok"/>
    <n v="1"/>
    <n v="34"/>
    <s v=" CARGUE TARJETA "/>
  </r>
  <r>
    <s v="6-44"/>
    <n v="-3516415.64"/>
    <s v="EGRESO"/>
    <s v="6-44-3516415,64EGRESO"/>
    <s v="6-44-3516415,64EGRESO1"/>
    <e v="#N/A"/>
    <s v="698-000006-44"/>
    <n v="698"/>
    <d v="2022-08-19T00:00:00"/>
    <n v="-3516415.64"/>
    <n v="3339"/>
    <s v=" IMPTO GOBIERNO 4X1000"/>
    <s v="GASTOS"/>
    <n v="0"/>
    <e v="#N/A"/>
    <n v="0"/>
    <e v="#N/A"/>
    <n v="3516415.64"/>
    <s v="OK"/>
    <s v="ok"/>
    <n v="1"/>
    <n v="34"/>
    <s v=" IMPTO GOBIERNO "/>
  </r>
  <r>
    <s v="6-44"/>
    <n v="-1023191"/>
    <s v="EGRESO"/>
    <s v="6-44-1023191EGRESO"/>
    <s v="6-44-1023191EGRESO1"/>
    <e v="#N/A"/>
    <s v="698-000006-44"/>
    <n v="698"/>
    <d v="2022-08-19T00:00:00"/>
    <n v="-1023191"/>
    <n v="7160"/>
    <s v=" PAGO A PROV IMPORTADORES EXPOR"/>
    <m/>
    <n v="1"/>
    <d v="2022-08-19T00:00:00"/>
    <n v="-1023191"/>
    <s v="CB-1272"/>
    <n v="0"/>
    <s v="OK CONCILIADO"/>
    <s v="ok"/>
    <n v="1"/>
    <n v="34"/>
    <s v=" PAGO A PROV IMP"/>
  </r>
  <r>
    <s v="6-44"/>
    <n v="-9721611"/>
    <s v="EGRESO"/>
    <s v="6-44-9721611EGRESO"/>
    <s v="6-44-9721611EGRESO1"/>
    <e v="#N/A"/>
    <s v="698-000006-44"/>
    <n v="698"/>
    <d v="2022-08-19T00:00:00"/>
    <n v="-9721611"/>
    <n v="7160"/>
    <s v=" PAGO A PROV SOLO TURBOS SAS"/>
    <m/>
    <n v="1"/>
    <d v="2022-08-19T00:00:00"/>
    <n v="-9721611"/>
    <s v="CB-1297"/>
    <n v="0"/>
    <s v="OK CONCILIADO"/>
    <s v="ok"/>
    <n v="1"/>
    <n v="34"/>
    <s v=" PAGO A PROV SOL"/>
  </r>
  <r>
    <s v="6-44"/>
    <n v="-183742727"/>
    <s v="EGRESO"/>
    <s v="6-44-183742727EGRESO"/>
    <s v="6-44-183742727EGRESO1"/>
    <e v="#N/A"/>
    <s v="698-000006-44"/>
    <n v="698"/>
    <d v="2022-08-19T00:00:00"/>
    <n v="-183742727"/>
    <n v="7160"/>
    <s v=" PAGO A PROV COMERCIAL INTERNAC"/>
    <m/>
    <n v="1"/>
    <d v="2022-08-19T00:00:00"/>
    <n v="-183742727"/>
    <s v="CB-1261"/>
    <n v="0"/>
    <s v="OK CONCILIADO"/>
    <s v="ok"/>
    <n v="1"/>
    <n v="34"/>
    <s v=" PAGO A PROV COM"/>
  </r>
  <r>
    <s v="6-44"/>
    <n v="-203003"/>
    <s v="EGRESO"/>
    <s v="6-44-203003EGRESO"/>
    <s v="6-44-203003EGRESO1"/>
    <e v="#N/A"/>
    <s v="698-000006-44"/>
    <n v="698"/>
    <d v="2022-08-19T00:00:00"/>
    <n v="-203003"/>
    <n v="7160"/>
    <s v=" PAGO A PROV CERON ZAMBRANO JUA"/>
    <m/>
    <n v="1"/>
    <d v="2022-08-19T00:00:00"/>
    <n v="-203003"/>
    <s v="CB-1260"/>
    <n v="0"/>
    <s v="OK CONCILIADO"/>
    <s v="ok"/>
    <n v="1"/>
    <n v="34"/>
    <s v=" PAGO A PROV CER"/>
  </r>
  <r>
    <s v="6-44"/>
    <n v="-4509194"/>
    <s v="EGRESO"/>
    <s v="6-44-4509194EGRESO"/>
    <s v="6-44-4509194EGRESO1"/>
    <e v="#N/A"/>
    <s v="698-000006-44"/>
    <n v="698"/>
    <d v="2022-08-19T00:00:00"/>
    <n v="-4509194"/>
    <n v="7160"/>
    <s v=" PAGO A PROV STEWART Y STEVENSO"/>
    <m/>
    <n v="1"/>
    <d v="2022-08-19T00:00:00"/>
    <n v="-4509194"/>
    <s v="CB-1298"/>
    <n v="0"/>
    <s v="OK CONCILIADO"/>
    <s v="ok"/>
    <n v="1"/>
    <n v="34"/>
    <s v=" PAGO A PROV STE"/>
  </r>
  <r>
    <s v="6-44"/>
    <n v="-7006310"/>
    <s v="EGRESO"/>
    <s v="6-44-7006310EGRESO"/>
    <s v="6-44-7006310EGRESO1"/>
    <e v="#N/A"/>
    <s v="698-000006-44"/>
    <n v="698"/>
    <d v="2022-08-19T00:00:00"/>
    <n v="-7006310"/>
    <n v="7160"/>
    <s v=" PAGO A PROV Diego Alexander Ru"/>
    <m/>
    <n v="1"/>
    <d v="2022-08-19T00:00:00"/>
    <n v="-7006310"/>
    <s v="CB-1312"/>
    <n v="0"/>
    <s v="OK CONCILIADO"/>
    <s v="ok"/>
    <n v="1"/>
    <n v="34"/>
    <s v=" PAGO A PROV Die"/>
  </r>
  <r>
    <s v="6-44"/>
    <n v="-3205224"/>
    <s v="EGRESO"/>
    <s v="6-44-3205224EGRESO"/>
    <s v="6-44-3205224EGRESO1"/>
    <e v="#N/A"/>
    <s v="698-000006-44"/>
    <n v="698"/>
    <d v="2022-08-19T00:00:00"/>
    <n v="-3205224"/>
    <n v="7160"/>
    <s v=" PAGO A PROV PEREZ TOVAR HECTOR"/>
    <m/>
    <n v="1"/>
    <d v="2022-08-12T00:00:00"/>
    <n v="-3205224"/>
    <s v="CB-1204"/>
    <n v="0"/>
    <s v="OK CONCILIADO"/>
    <s v="ok"/>
    <n v="1"/>
    <n v="34"/>
    <s v=" PAGO A PROV PER"/>
  </r>
  <r>
    <s v="6-44"/>
    <n v="-9708406"/>
    <s v="EGRESO"/>
    <s v="6-44-9708406EGRESO"/>
    <s v="6-44-9708406EGRESO1"/>
    <e v="#N/A"/>
    <s v="698-000006-44"/>
    <n v="698"/>
    <d v="2022-08-19T00:00:00"/>
    <n v="-9708406"/>
    <n v="7160"/>
    <s v=" PAGO A PROV L Y C INGENIERIA E"/>
    <m/>
    <n v="1"/>
    <d v="2022-08-19T00:00:00"/>
    <n v="-9708406"/>
    <s v="CB-1279"/>
    <n v="0"/>
    <s v="OK CONCILIADO"/>
    <s v="ok"/>
    <n v="1"/>
    <n v="34"/>
    <s v=" PAGO A PROV L Y"/>
  </r>
  <r>
    <s v="6-44"/>
    <n v="-3447258"/>
    <s v="EGRESO"/>
    <s v="6-44-3447258EGRESO"/>
    <s v="6-44-3447258EGRESO1"/>
    <e v="#N/A"/>
    <s v="698-000006-44"/>
    <n v="698"/>
    <d v="2022-08-19T00:00:00"/>
    <n v="-3447258"/>
    <n v="7160"/>
    <s v=" PAGO A PROV BANDTEK SA"/>
    <m/>
    <n v="1"/>
    <d v="2022-08-19T00:00:00"/>
    <n v="-3447258"/>
    <s v="CB-1258"/>
    <n v="0"/>
    <s v="OK CONCILIADO"/>
    <s v="ok"/>
    <n v="1"/>
    <n v="34"/>
    <s v=" PAGO A PROV BAN"/>
  </r>
  <r>
    <s v="6-44"/>
    <n v="-45881592"/>
    <s v="EGRESO"/>
    <s v="6-44-45881592EGRESO"/>
    <s v="6-44-45881592EGRESO1"/>
    <e v="#N/A"/>
    <s v="698-000006-44"/>
    <n v="698"/>
    <d v="2022-08-19T00:00:00"/>
    <n v="-45881592"/>
    <n v="7160"/>
    <s v=" PAGO A PROV FIC ATESORAR CORPO"/>
    <m/>
    <n v="1"/>
    <d v="2022-08-19T00:00:00"/>
    <n v="-45881592"/>
    <s v="CB-1314"/>
    <n v="0"/>
    <s v="OK CONCILIADO"/>
    <s v="ok"/>
    <n v="1"/>
    <n v="34"/>
    <s v=" PAGO A PROV FIC"/>
  </r>
  <r>
    <s v="6-44"/>
    <n v="-6231384"/>
    <s v="EGRESO"/>
    <s v="6-44-6231384EGRESO"/>
    <s v="6-44-6231384EGRESO1"/>
    <e v="#N/A"/>
    <s v="698-000006-44"/>
    <n v="698"/>
    <d v="2022-08-19T00:00:00"/>
    <n v="-6231384"/>
    <n v="7160"/>
    <s v=" PAGO A PROV REDEPARTES SAS"/>
    <m/>
    <n v="1"/>
    <d v="2022-08-19T00:00:00"/>
    <n v="-6231384"/>
    <s v="CB-1287"/>
    <n v="0"/>
    <s v="OK CONCILIADO"/>
    <s v="ok"/>
    <n v="1"/>
    <n v="34"/>
    <s v=" PAGO A PROV RED"/>
  </r>
  <r>
    <s v="6-44"/>
    <n v="-57017"/>
    <s v="EGRESO"/>
    <s v="6-44-57017EGRESO"/>
    <s v="6-44-57017EGRESO1"/>
    <e v="#N/A"/>
    <s v="698-000006-44"/>
    <n v="698"/>
    <d v="2022-08-19T00:00:00"/>
    <n v="-57017"/>
    <n v="7160"/>
    <s v=" PAGO A PROV HELICOIL LTDA"/>
    <m/>
    <n v="1"/>
    <d v="2022-08-19T00:00:00"/>
    <n v="-57017"/>
    <s v="CB-1270"/>
    <n v="0"/>
    <s v="OK CONCILIADO"/>
    <s v="ok"/>
    <n v="1"/>
    <n v="34"/>
    <s v=" PAGO A PROV HEL"/>
  </r>
  <r>
    <s v="6-44"/>
    <n v="-5544000"/>
    <s v="EGRESO"/>
    <s v="6-44-5544000EGRESO"/>
    <s v="6-44-5544000EGRESO1"/>
    <e v="#N/A"/>
    <s v="698-000006-44"/>
    <n v="698"/>
    <d v="2022-08-19T00:00:00"/>
    <n v="-5544000"/>
    <n v="7160"/>
    <s v=" PAGO A PROV TRANSPORTE GONZALE"/>
    <m/>
    <n v="1"/>
    <d v="2022-08-19T00:00:00"/>
    <n v="-5544000"/>
    <s v="CB-1302"/>
    <n v="0"/>
    <s v="OK CONCILIADO"/>
    <s v="ok"/>
    <n v="1"/>
    <n v="34"/>
    <s v=" PAGO A PROV TRA"/>
  </r>
  <r>
    <s v="6-44"/>
    <n v="-32310880"/>
    <s v="EGRESO"/>
    <s v="6-44-32310880EGRESO"/>
    <s v="6-44-32310880EGRESO1"/>
    <e v="#N/A"/>
    <s v="698-000006-44"/>
    <n v="698"/>
    <d v="2022-08-19T00:00:00"/>
    <n v="-32310880"/>
    <n v="7160"/>
    <s v=" PAGO A PROV FIC ATESORAR CORPO"/>
    <m/>
    <n v="1"/>
    <d v="2022-08-19T00:00:00"/>
    <n v="-32310880"/>
    <s v="CB-1313"/>
    <n v="0"/>
    <s v="OK CONCILIADO"/>
    <s v="ok"/>
    <n v="1"/>
    <n v="34"/>
    <s v=" PAGO A PROV FIC"/>
  </r>
  <r>
    <s v="6-44"/>
    <n v="-2036929"/>
    <s v="EGRESO"/>
    <s v="6-44-2036929EGRESO"/>
    <s v="6-44-2036929EGRESO1"/>
    <e v="#N/A"/>
    <s v="698-000006-44"/>
    <n v="698"/>
    <d v="2022-08-19T00:00:00"/>
    <n v="-2036929"/>
    <n v="7160"/>
    <s v=" PAGO A PROV REENCAUCHADORA REN"/>
    <m/>
    <n v="1"/>
    <d v="2022-08-19T00:00:00"/>
    <n v="-2036929"/>
    <s v="CB-1288"/>
    <n v="0"/>
    <s v="OK CONCILIADO"/>
    <s v="ok"/>
    <n v="1"/>
    <n v="34"/>
    <s v=" PAGO A PROV REE"/>
  </r>
  <r>
    <s v="6-44"/>
    <n v="-1003945"/>
    <s v="EGRESO"/>
    <s v="6-44-1003945EGRESO"/>
    <s v="6-44-1003945EGRESO1"/>
    <e v="#N/A"/>
    <s v="698-000006-44"/>
    <n v="698"/>
    <d v="2022-08-19T00:00:00"/>
    <n v="-1003945"/>
    <n v="7160"/>
    <s v=" PAGO A PROV A1 BIOSEGURIDAD S"/>
    <m/>
    <n v="1"/>
    <d v="2022-08-19T00:00:00"/>
    <n v="-1003945"/>
    <s v="CB-1255"/>
    <n v="0"/>
    <s v="OK CONCILIADO"/>
    <s v="ok"/>
    <n v="1"/>
    <n v="34"/>
    <s v=" PAGO A PROV A1 "/>
  </r>
  <r>
    <s v="6-44"/>
    <n v="-4420760"/>
    <s v="EGRESO"/>
    <s v="6-44-4420760EGRESO"/>
    <s v="6-44-4420760EGRESO1"/>
    <e v="#N/A"/>
    <s v="698-000006-44"/>
    <n v="698"/>
    <d v="2022-08-19T00:00:00"/>
    <n v="-4420760"/>
    <n v="7160"/>
    <s v=" PAGO A PROV OFIX SUMINISTROS Y"/>
    <m/>
    <n v="1"/>
    <d v="2022-08-17T00:00:00"/>
    <n v="-4420760"/>
    <s v="CB-1251"/>
    <n v="0"/>
    <s v="OK CONCILIADO"/>
    <s v="ok"/>
    <n v="1"/>
    <n v="34"/>
    <s v=" PAGO A PROV OFI"/>
  </r>
  <r>
    <s v="6-44"/>
    <n v="-263704052"/>
    <s v="EGRESO"/>
    <s v="6-44-263704052EGRESO"/>
    <s v="6-44-263704052EGRESO1"/>
    <e v="#N/A"/>
    <s v="698-000006-44"/>
    <n v="698"/>
    <d v="2022-08-19T00:00:00"/>
    <n v="-263704052"/>
    <n v="7160"/>
    <s v=" PAGO A PROV ESPACIOS Y AMBIENT"/>
    <m/>
    <n v="1"/>
    <d v="2022-08-19T00:00:00"/>
    <n v="-263704052"/>
    <s v="CB-1265"/>
    <n v="0"/>
    <s v="OK CONCILIADO"/>
    <s v="ok"/>
    <n v="1"/>
    <n v="34"/>
    <s v=" PAGO A PROV ESP"/>
  </r>
  <r>
    <s v="6-44"/>
    <n v="-2142000"/>
    <s v="EGRESO"/>
    <s v="6-44-2142000EGRESO"/>
    <s v="6-44-2142000EGRESO2"/>
    <e v="#N/A"/>
    <s v="698-000006-44"/>
    <n v="698"/>
    <d v="2022-08-19T00:00:00"/>
    <n v="-2142000"/>
    <n v="7160"/>
    <s v=" PAGO A PROV RUBIO CALDERON LAU"/>
    <m/>
    <n v="1"/>
    <d v="2022-08-19T00:00:00"/>
    <n v="-2142000"/>
    <s v="CB-1308"/>
    <n v="0"/>
    <s v="OK CONCILIADO"/>
    <s v="ok"/>
    <n v="1"/>
    <n v="34"/>
    <s v=" PAGO A PROV RUB"/>
  </r>
  <r>
    <s v="6-44"/>
    <n v="-316173"/>
    <s v="EGRESO"/>
    <s v="6-44-316173EGRESO"/>
    <s v="6-44-316173EGRESO1"/>
    <e v="#N/A"/>
    <s v="698-000006-44"/>
    <n v="698"/>
    <d v="2022-08-19T00:00:00"/>
    <n v="-316173"/>
    <n v="7160"/>
    <s v=" PAGO A PROV AUTO STOK SAS"/>
    <m/>
    <n v="1"/>
    <d v="2022-08-19T00:00:00"/>
    <n v="-316173"/>
    <s v="CB-1257"/>
    <n v="0"/>
    <s v="OK CONCILIADO"/>
    <s v="ok"/>
    <n v="1"/>
    <n v="34"/>
    <s v=" PAGO A PROV AUT"/>
  </r>
  <r>
    <s v="6-44"/>
    <n v="-13234764"/>
    <s v="EGRESO"/>
    <s v="6-44-13234764EGRESO"/>
    <s v="6-44-13234764EGRESO1"/>
    <e v="#N/A"/>
    <s v="698-000006-44"/>
    <n v="698"/>
    <d v="2022-08-19T00:00:00"/>
    <n v="-13234764"/>
    <n v="7160"/>
    <s v=" PAGO A PROV OUTSELLING SAS"/>
    <m/>
    <n v="1"/>
    <d v="2022-08-19T00:00:00"/>
    <n v="-13234764"/>
    <s v="CB-1284"/>
    <n v="0"/>
    <s v="OK CONCILIADO"/>
    <s v="ok"/>
    <n v="1"/>
    <n v="34"/>
    <s v=" PAGO A PROV OUT"/>
  </r>
  <r>
    <s v="6-44"/>
    <n v="-13216540"/>
    <s v="EGRESO"/>
    <s v="6-44-13216540EGRESO"/>
    <s v="6-44-13216540EGRESO1"/>
    <e v="#N/A"/>
    <s v="698-000006-44"/>
    <n v="698"/>
    <d v="2022-08-19T00:00:00"/>
    <n v="-13216540"/>
    <n v="7160"/>
    <s v=" PAGO A PROV REPUESTOS Y MANTEN"/>
    <m/>
    <n v="1"/>
    <d v="2022-08-19T00:00:00"/>
    <n v="-13216540"/>
    <s v="CB-1290"/>
    <n v="0"/>
    <s v="OK CONCILIADO"/>
    <s v="ok"/>
    <n v="1"/>
    <n v="34"/>
    <s v=" PAGO A PROV REP"/>
  </r>
  <r>
    <s v="6-44"/>
    <n v="-29591911"/>
    <s v="EGRESO"/>
    <s v="6-44-29591911EGRESO"/>
    <s v="6-44-29591911EGRESO1"/>
    <e v="#N/A"/>
    <s v="698-000006-44"/>
    <n v="698"/>
    <d v="2022-08-19T00:00:00"/>
    <n v="-29591911"/>
    <n v="7160"/>
    <s v=" PAGO A PROV INDUSTRIAS IVOR SA"/>
    <m/>
    <n v="1"/>
    <d v="2022-08-19T00:00:00"/>
    <n v="-29591911"/>
    <s v="CB-1274"/>
    <n v="0"/>
    <s v="OK CONCILIADO"/>
    <s v="ok"/>
    <n v="1"/>
    <n v="34"/>
    <s v=" PAGO A PROV IND"/>
  </r>
  <r>
    <s v="6-44"/>
    <n v="-174549"/>
    <s v="EGRESO"/>
    <s v="6-44-174549EGRESO"/>
    <s v="6-44-174549EGRESO1"/>
    <e v="#N/A"/>
    <s v="698-000006-44"/>
    <n v="698"/>
    <d v="2022-08-19T00:00:00"/>
    <n v="-174549"/>
    <n v="7160"/>
    <s v=" PAGO A PROV VIDRIOS Y ACCESORI"/>
    <m/>
    <n v="1"/>
    <d v="2022-08-19T00:00:00"/>
    <n v="-174549"/>
    <s v="CB-1307"/>
    <n v="0"/>
    <s v="OK CONCILIADO"/>
    <s v="ok"/>
    <n v="1"/>
    <n v="34"/>
    <s v=" PAGO A PROV VID"/>
  </r>
  <r>
    <s v="6-44"/>
    <n v="-763651"/>
    <s v="EGRESO"/>
    <s v="6-44-763651EGRESO"/>
    <s v="6-44-763651EGRESO1"/>
    <e v="#N/A"/>
    <s v="698-000006-44"/>
    <n v="698"/>
    <d v="2022-08-19T00:00:00"/>
    <n v="-763651"/>
    <n v="7160"/>
    <s v=" PAGO A PROV RPG SISTEMAS Y SOL"/>
    <m/>
    <n v="1"/>
    <d v="2022-08-19T00:00:00"/>
    <n v="-763651"/>
    <s v="CB-1294"/>
    <n v="0"/>
    <s v="OK CONCILIADO"/>
    <s v="ok"/>
    <n v="1"/>
    <n v="34"/>
    <s v=" PAGO A PROV RPG"/>
  </r>
  <r>
    <s v="6-44"/>
    <n v="-103869932"/>
    <s v="EGRESO"/>
    <s v="6-44-103869932EGRESO"/>
    <s v="6-44-103869932EGRESO1"/>
    <e v="#N/A"/>
    <s v="698-000006-44"/>
    <n v="698"/>
    <d v="2022-08-19T00:00:00"/>
    <n v="-103869932"/>
    <n v="7160"/>
    <s v=" PAGO A PROV TEAM AVANZA COLOMB"/>
    <m/>
    <n v="1"/>
    <d v="2022-08-19T00:00:00"/>
    <n v="-103869932"/>
    <s v="CB-1299"/>
    <n v="0"/>
    <s v="OK CONCILIADO"/>
    <s v="ok"/>
    <n v="1"/>
    <n v="34"/>
    <s v=" PAGO A PROV TEA"/>
  </r>
  <r>
    <s v="6-44"/>
    <n v="-9196688"/>
    <s v="EGRESO"/>
    <s v="6-44-9196688EGRESO"/>
    <s v="6-44-9196688EGRESO1"/>
    <e v="#N/A"/>
    <s v="698-000006-44"/>
    <n v="698"/>
    <d v="2022-08-19T00:00:00"/>
    <n v="-9196688"/>
    <n v="7160"/>
    <s v=" PAGO A PROV UNIDAD DE SALUD OC"/>
    <m/>
    <n v="1"/>
    <d v="2022-08-19T00:00:00"/>
    <n v="-9196688"/>
    <s v="CB-1304"/>
    <n v="0"/>
    <s v="OK CONCILIADO"/>
    <s v="ok"/>
    <n v="1"/>
    <n v="34"/>
    <s v=" PAGO A PROV UNI"/>
  </r>
  <r>
    <s v="6-44"/>
    <n v="-10385640"/>
    <s v="EGRESO"/>
    <s v="6-44-10385640EGRESO"/>
    <s v="6-44-10385640EGRESO1"/>
    <e v="#N/A"/>
    <s v="698-000006-44"/>
    <n v="698"/>
    <d v="2022-08-19T00:00:00"/>
    <n v="-10385640"/>
    <n v="7160"/>
    <s v=" PAGO A PROV MAQUITECNICOS IMPO"/>
    <m/>
    <n v="1"/>
    <d v="2022-08-19T00:00:00"/>
    <n v="-10385640"/>
    <s v="CB-1280"/>
    <n v="0"/>
    <s v="OK CONCILIADO"/>
    <s v="ok"/>
    <n v="1"/>
    <n v="34"/>
    <s v=" PAGO A PROV MAQ"/>
  </r>
  <r>
    <s v="6-44"/>
    <n v="-971704"/>
    <s v="EGRESO"/>
    <s v="6-44-971704EGRESO"/>
    <s v="6-44-971704EGRESO1"/>
    <e v="#N/A"/>
    <s v="698-000006-44"/>
    <n v="698"/>
    <d v="2022-08-19T00:00:00"/>
    <n v="-971704"/>
    <n v="7160"/>
    <s v=" PAGO A PROV ING Y SERV ESPECIA"/>
    <m/>
    <n v="1"/>
    <d v="2022-08-19T00:00:00"/>
    <n v="-971704"/>
    <s v="CB-1275"/>
    <n v="0"/>
    <s v="OK CONCILIADO"/>
    <s v="ok"/>
    <n v="1"/>
    <n v="34"/>
    <s v=" PAGO A PROV ING"/>
  </r>
  <r>
    <s v="6-44"/>
    <n v="-1736769"/>
    <s v="EGRESO"/>
    <s v="6-44-1736769EGRESO"/>
    <s v="6-44-1736769EGRESO1"/>
    <e v="#N/A"/>
    <s v="698-000006-44"/>
    <n v="698"/>
    <d v="2022-08-19T00:00:00"/>
    <n v="-1736769"/>
    <n v="7160"/>
    <s v=" PAGO A PROV PROVEEDORES PARA S"/>
    <m/>
    <n v="1"/>
    <d v="2022-08-19T00:00:00"/>
    <n v="-1736769"/>
    <s v="CB-1286"/>
    <n v="0"/>
    <s v="OK CONCILIADO"/>
    <s v="ok"/>
    <n v="1"/>
    <n v="34"/>
    <s v=" PAGO A PROV PRO"/>
  </r>
  <r>
    <s v="6-44"/>
    <n v="-769729"/>
    <s v="EGRESO"/>
    <s v="6-44-769729EGRESO"/>
    <s v="6-44-769729EGRESO1"/>
    <e v="#N/A"/>
    <s v="698-000006-44"/>
    <n v="698"/>
    <d v="2022-08-19T00:00:00"/>
    <n v="-769729"/>
    <n v="7160"/>
    <s v=" PAGO A PROV MUNDO PARTES LLANT"/>
    <m/>
    <n v="1"/>
    <d v="2022-08-19T00:00:00"/>
    <n v="-769729"/>
    <s v="CB-1282"/>
    <n v="0"/>
    <s v="OK CONCILIADO"/>
    <s v="ok"/>
    <n v="1"/>
    <n v="34"/>
    <s v=" PAGO A PROV MUN"/>
  </r>
  <r>
    <s v="6-44"/>
    <n v="-8903400"/>
    <s v="EGRESO"/>
    <s v="6-44-8903400EGRESO"/>
    <s v="6-44-8903400EGRESO1"/>
    <e v="#N/A"/>
    <s v="698-000006-44"/>
    <n v="698"/>
    <d v="2022-08-19T00:00:00"/>
    <n v="-8903400"/>
    <n v="7160"/>
    <s v=" PAGO A PROV CHAMORRO TRIVINO R"/>
    <m/>
    <n v="1"/>
    <d v="2022-08-19T00:00:00"/>
    <n v="-8903400"/>
    <s v="CB-1310"/>
    <n v="0"/>
    <s v="OK CONCILIADO"/>
    <s v="ok"/>
    <n v="1"/>
    <n v="34"/>
    <s v=" PAGO A PROV CHA"/>
  </r>
  <r>
    <s v="6-44"/>
    <n v="-20706000"/>
    <s v="EGRESO"/>
    <s v="6-44-20706000EGRESO"/>
    <s v="6-44-20706000EGRESO1"/>
    <e v="#N/A"/>
    <s v="698-000006-44"/>
    <n v="698"/>
    <d v="2022-08-19T00:00:00"/>
    <n v="-20706000"/>
    <n v="7160"/>
    <s v=" PAGO A PROV FABRICA NACIONAL D"/>
    <m/>
    <n v="1"/>
    <d v="2022-08-19T00:00:00"/>
    <n v="-20706000"/>
    <s v="CB-1266"/>
    <n v="0"/>
    <s v="OK CONCILIADO"/>
    <s v="ok"/>
    <n v="1"/>
    <n v="34"/>
    <s v=" PAGO A PROV FAB"/>
  </r>
  <r>
    <s v="6-44"/>
    <n v="-1424544"/>
    <s v="EGRESO"/>
    <s v="6-44-1424544EGRESO"/>
    <s v="6-44-1424544EGRESO1"/>
    <e v="#N/A"/>
    <s v="698-000006-44"/>
    <n v="698"/>
    <d v="2022-08-19T00:00:00"/>
    <n v="-1424544"/>
    <n v="7160"/>
    <s v=" PAGO A PROV MU OZ MESA ANA MAR"/>
    <m/>
    <n v="1"/>
    <d v="2022-08-19T00:00:00"/>
    <n v="-1424544"/>
    <s v="CB-1309"/>
    <n v="0"/>
    <s v="OK CONCILIADO"/>
    <s v="ok"/>
    <n v="1"/>
    <n v="34"/>
    <s v=" PAGO A PROV MU "/>
  </r>
  <r>
    <s v="6-44"/>
    <n v="-34195166"/>
    <s v="EGRESO"/>
    <s v="6-44-34195166EGRESO"/>
    <s v="6-44-34195166EGRESO1"/>
    <e v="#N/A"/>
    <s v="698-000006-44"/>
    <n v="698"/>
    <d v="2022-08-19T00:00:00"/>
    <n v="-34195166"/>
    <n v="7160"/>
    <s v=" PAGO A PROV DISTRIMUELLES SAS"/>
    <m/>
    <n v="1"/>
    <d v="2022-08-19T00:00:00"/>
    <n v="-34195166"/>
    <s v="CB-1264"/>
    <n v="0"/>
    <s v="OK CONCILIADO"/>
    <s v="ok"/>
    <n v="1"/>
    <n v="34"/>
    <s v=" PAGO A PROV DIS"/>
  </r>
  <r>
    <s v="6-44"/>
    <n v="-4223623"/>
    <s v="EGRESO"/>
    <s v="6-44-4223623EGRESO"/>
    <s v="6-44-4223623EGRESO1"/>
    <e v="#N/A"/>
    <s v="698-000006-44"/>
    <n v="698"/>
    <d v="2022-08-19T00:00:00"/>
    <n v="-4223623"/>
    <n v="7177"/>
    <s v=" PAGO A NOMIN GOMEZ RUIZ FABIAN"/>
    <s v="CB-1317"/>
    <n v="0"/>
    <e v="#N/A"/>
    <n v="0"/>
    <e v="#N/A"/>
    <n v="4223623"/>
    <s v="OK"/>
    <s v="ok"/>
    <n v="1"/>
    <n v="34"/>
    <s v=" PAGO A NOMIN GO"/>
  </r>
  <r>
    <s v="6-44"/>
    <n v="-127281"/>
    <s v="EGRESO"/>
    <s v="6-44-127281EGRESO"/>
    <s v="6-44-127281EGRESO1"/>
    <e v="#N/A"/>
    <s v="698-000006-44"/>
    <n v="698"/>
    <d v="2022-08-19T00:00:00"/>
    <n v="-127281"/>
    <n v="7177"/>
    <s v=" PAGO A NOMIN CHAVES NIETO VIVI"/>
    <s v="CB-1317"/>
    <n v="0"/>
    <e v="#N/A"/>
    <n v="0"/>
    <e v="#N/A"/>
    <n v="127281"/>
    <s v="OK"/>
    <s v="ok"/>
    <n v="1"/>
    <n v="34"/>
    <s v=" PAGO A NOMIN CH"/>
  </r>
  <r>
    <s v="6-44"/>
    <n v="-791467"/>
    <s v="EGRESO"/>
    <s v="6-44-791467EGRESO"/>
    <s v="6-44-791467EGRESO1"/>
    <e v="#N/A"/>
    <s v="698-000006-44"/>
    <n v="698"/>
    <d v="2022-08-19T00:00:00"/>
    <n v="-791467"/>
    <n v="7177"/>
    <s v=" PAGO A NOMIN HERNANDEZ VIDAL J"/>
    <s v="CB-1317"/>
    <n v="0"/>
    <e v="#N/A"/>
    <n v="0"/>
    <e v="#N/A"/>
    <n v="791467"/>
    <s v="OK"/>
    <s v="ok"/>
    <n v="1"/>
    <n v="34"/>
    <s v=" PAGO A NOMIN HE"/>
  </r>
  <r>
    <s v="6-44"/>
    <n v="-471236"/>
    <s v="EGRESO"/>
    <s v="6-44-471236EGRESO"/>
    <s v="6-44-471236EGRESO1"/>
    <e v="#N/A"/>
    <s v="698-000006-44"/>
    <n v="698"/>
    <d v="2022-08-19T00:00:00"/>
    <n v="-471236"/>
    <n v="7177"/>
    <s v=" PAGO A NOMIN CASTILLO BELTRAN"/>
    <s v="CB-1317"/>
    <n v="0"/>
    <e v="#N/A"/>
    <n v="0"/>
    <e v="#N/A"/>
    <n v="471236"/>
    <s v="OK"/>
    <s v="ok"/>
    <n v="1"/>
    <n v="34"/>
    <s v=" PAGO A NOMIN CA"/>
  </r>
  <r>
    <s v="6-44"/>
    <n v="-629940"/>
    <s v="EGRESO"/>
    <s v="6-44-629940EGRESO"/>
    <s v="6-44-629940EGRESO1"/>
    <e v="#N/A"/>
    <s v="698-000006-44"/>
    <n v="698"/>
    <d v="2022-08-19T00:00:00"/>
    <n v="-629940"/>
    <n v="7177"/>
    <s v=" PAGO A NOMIN QUI ONEZ ESTUPI A"/>
    <s v="CB-1317"/>
    <n v="0"/>
    <e v="#N/A"/>
    <n v="0"/>
    <e v="#N/A"/>
    <n v="629940"/>
    <s v="OK"/>
    <s v="ok"/>
    <n v="1"/>
    <n v="34"/>
    <s v=" PAGO A NOMIN QU"/>
  </r>
  <r>
    <s v="6-44"/>
    <n v="-333557"/>
    <s v="EGRESO"/>
    <s v="6-44-333557EGRESO"/>
    <s v="6-44-333557EGRESO1"/>
    <e v="#N/A"/>
    <s v="698-000006-44"/>
    <n v="698"/>
    <d v="2022-08-19T00:00:00"/>
    <n v="-333557"/>
    <n v="7177"/>
    <s v=" PAGO A NOMIN HERNANDEZ ORTEGA"/>
    <s v="CB-1317"/>
    <n v="0"/>
    <e v="#N/A"/>
    <n v="0"/>
    <e v="#N/A"/>
    <n v="333557"/>
    <s v="OK"/>
    <s v="ok"/>
    <n v="1"/>
    <n v="34"/>
    <s v=" PAGO A NOMIN HE"/>
  </r>
  <r>
    <s v="6-44"/>
    <n v="-541283"/>
    <s v="EGRESO"/>
    <s v="6-44-541283EGRESO"/>
    <s v="6-44-541283EGRESO1"/>
    <e v="#N/A"/>
    <s v="698-000006-44"/>
    <n v="698"/>
    <d v="2022-08-19T00:00:00"/>
    <n v="-541283"/>
    <n v="7177"/>
    <s v=" PAGO A NOMIN ROJAS BOHORQUEZ E"/>
    <s v="CB-1317"/>
    <n v="0"/>
    <e v="#N/A"/>
    <n v="0"/>
    <e v="#N/A"/>
    <n v="541283"/>
    <s v="OK"/>
    <s v="ok"/>
    <n v="1"/>
    <n v="34"/>
    <s v=" PAGO A NOMIN RO"/>
  </r>
  <r>
    <s v="6-44"/>
    <n v="-2497517"/>
    <s v="EGRESO"/>
    <s v="6-44-2497517EGRESO"/>
    <s v="6-44-2497517EGRESO1"/>
    <e v="#N/A"/>
    <s v="698-000006-44"/>
    <n v="698"/>
    <d v="2022-08-19T00:00:00"/>
    <n v="-2497517"/>
    <n v="7177"/>
    <s v=" PAGO A NOMIN PINZON PE A BRAYA"/>
    <s v="CB-1317"/>
    <n v="0"/>
    <e v="#N/A"/>
    <n v="0"/>
    <e v="#N/A"/>
    <n v="2497517"/>
    <s v="OK"/>
    <s v="ok"/>
    <n v="1"/>
    <n v="34"/>
    <s v=" PAGO A NOMIN PI"/>
  </r>
  <r>
    <s v="6-44"/>
    <n v="-235164"/>
    <s v="EGRESO"/>
    <s v="6-44-235164EGRESO"/>
    <s v="6-44-235164EGRESO1"/>
    <e v="#N/A"/>
    <s v="698-000006-44"/>
    <n v="698"/>
    <d v="2022-08-19T00:00:00"/>
    <n v="-235164"/>
    <n v="7177"/>
    <s v=" PAGO A NOMIN PACHON RODRIGUEZ"/>
    <s v="CB-1317"/>
    <n v="0"/>
    <e v="#N/A"/>
    <n v="0"/>
    <e v="#N/A"/>
    <n v="235164"/>
    <s v="OK"/>
    <s v="ok"/>
    <n v="1"/>
    <n v="34"/>
    <s v=" PAGO A NOMIN PA"/>
  </r>
  <r>
    <s v="6-44"/>
    <n v="-620461"/>
    <s v="EGRESO"/>
    <s v="6-44-620461EGRESO"/>
    <s v="6-44-620461EGRESO1"/>
    <e v="#N/A"/>
    <s v="698-000006-44"/>
    <n v="698"/>
    <d v="2022-08-19T00:00:00"/>
    <n v="-620461"/>
    <n v="7177"/>
    <s v=" PAGO A NOMIN FORERO RUIZ YULY"/>
    <s v="CB-1317"/>
    <n v="0"/>
    <e v="#N/A"/>
    <n v="0"/>
    <e v="#N/A"/>
    <n v="620461"/>
    <s v="OK"/>
    <s v="ok"/>
    <n v="1"/>
    <n v="34"/>
    <s v=" PAGO A NOMIN FO"/>
  </r>
  <r>
    <s v="6-44"/>
    <n v="-1172905"/>
    <s v="EGRESO"/>
    <s v="6-44-1172905EGRESO"/>
    <s v="6-44-1172905EGRESO1"/>
    <e v="#N/A"/>
    <s v="698-000006-44"/>
    <n v="698"/>
    <d v="2022-08-19T00:00:00"/>
    <n v="-1172905"/>
    <n v="7177"/>
    <s v=" PAGO A NOMIN ANZOLA VASQUEZ LU"/>
    <s v="CB-1317"/>
    <n v="0"/>
    <e v="#N/A"/>
    <n v="0"/>
    <e v="#N/A"/>
    <n v="1172905"/>
    <s v="OK"/>
    <s v="ok"/>
    <n v="1"/>
    <n v="34"/>
    <s v=" PAGO A NOMIN AN"/>
  </r>
  <r>
    <s v="6-44"/>
    <n v="-1048385"/>
    <s v="EGRESO"/>
    <s v="6-44-1048385EGRESO"/>
    <s v="6-44-1048385EGRESO1"/>
    <e v="#N/A"/>
    <s v="698-000006-44"/>
    <n v="698"/>
    <d v="2022-08-19T00:00:00"/>
    <n v="-1048385"/>
    <n v="7177"/>
    <s v=" PAGO A NOMIN NAVAS MIRANDA JOR"/>
    <s v="CB-1317"/>
    <n v="0"/>
    <e v="#N/A"/>
    <n v="0"/>
    <e v="#N/A"/>
    <n v="1048385"/>
    <s v="OK"/>
    <s v="ok"/>
    <n v="1"/>
    <n v="34"/>
    <s v=" PAGO A NOMIN NA"/>
  </r>
  <r>
    <s v="6-44"/>
    <n v="-744104"/>
    <s v="EGRESO"/>
    <s v="6-44-744104EGRESO"/>
    <s v="6-44-744104EGRESO1"/>
    <e v="#N/A"/>
    <s v="698-000006-44"/>
    <n v="698"/>
    <d v="2022-08-19T00:00:00"/>
    <n v="-744104"/>
    <n v="7177"/>
    <s v=" PAGO A NOMIN GARZON FRANCO CAM"/>
    <s v="CB-1317"/>
    <n v="0"/>
    <e v="#N/A"/>
    <n v="0"/>
    <e v="#N/A"/>
    <n v="744104"/>
    <s v="OK"/>
    <s v="ok"/>
    <n v="1"/>
    <n v="34"/>
    <s v=" PAGO A NOMIN GA"/>
  </r>
  <r>
    <s v="6-44"/>
    <n v="-2657645"/>
    <s v="EGRESO"/>
    <s v="6-44-2657645EGRESO"/>
    <s v="6-44-2657645EGRESO1"/>
    <e v="#N/A"/>
    <s v="698-000006-44"/>
    <n v="698"/>
    <d v="2022-08-19T00:00:00"/>
    <n v="-2657645"/>
    <n v="7177"/>
    <s v=" PAGO A NOMIN RAMIREZ TARA ANGE"/>
    <s v="CB-1317"/>
    <n v="0"/>
    <e v="#N/A"/>
    <n v="0"/>
    <e v="#N/A"/>
    <n v="2657645"/>
    <s v="OK"/>
    <s v="ok"/>
    <n v="1"/>
    <n v="34"/>
    <s v=" PAGO A NOMIN RA"/>
  </r>
  <r>
    <s v="6-44"/>
    <n v="-398043"/>
    <s v="EGRESO"/>
    <s v="6-44-398043EGRESO"/>
    <s v="6-44-398043EGRESO1"/>
    <e v="#N/A"/>
    <s v="698-000006-44"/>
    <n v="698"/>
    <d v="2022-08-19T00:00:00"/>
    <n v="-398043"/>
    <n v="7177"/>
    <s v=" PAGO A NOMIN RIASCOS  HELMER J"/>
    <s v="CB-1317"/>
    <n v="0"/>
    <e v="#N/A"/>
    <n v="0"/>
    <e v="#N/A"/>
    <n v="398043"/>
    <s v="OK"/>
    <s v="ok"/>
    <n v="1"/>
    <n v="34"/>
    <s v=" PAGO A NOMIN RI"/>
  </r>
  <r>
    <s v="6-44"/>
    <n v="-2060879"/>
    <s v="EGRESO"/>
    <s v="6-44-2060879EGRESO"/>
    <s v="6-44-2060879EGRESO1"/>
    <e v="#N/A"/>
    <s v="698-000006-44"/>
    <n v="698"/>
    <d v="2022-08-19T00:00:00"/>
    <n v="-2060879"/>
    <n v="7177"/>
    <s v=" PAGO A NOMIN UTRIA CASTILLA AL"/>
    <s v="CB-1317"/>
    <n v="0"/>
    <e v="#N/A"/>
    <n v="0"/>
    <e v="#N/A"/>
    <n v="2060879"/>
    <s v="OK"/>
    <s v="ok"/>
    <n v="1"/>
    <n v="34"/>
    <s v=" PAGO A NOMIN UT"/>
  </r>
  <r>
    <s v="6-44"/>
    <n v="-1395610"/>
    <s v="EGRESO"/>
    <s v="6-44-1395610EGRESO"/>
    <s v="6-44-1395610EGRESO1"/>
    <e v="#N/A"/>
    <s v="698-000006-44"/>
    <n v="698"/>
    <d v="2022-08-19T00:00:00"/>
    <n v="-1395610"/>
    <n v="7177"/>
    <s v=" PAGO A NOMIN PALOMEQUE ORTIZ J"/>
    <s v="CB-1317"/>
    <n v="0"/>
    <e v="#N/A"/>
    <n v="0"/>
    <e v="#N/A"/>
    <n v="1395610"/>
    <s v="OK"/>
    <s v="ok"/>
    <n v="1"/>
    <n v="34"/>
    <s v=" PAGO A NOMIN PA"/>
  </r>
  <r>
    <s v="6-44"/>
    <n v="-752018"/>
    <s v="EGRESO"/>
    <s v="6-44-752018EGRESO"/>
    <s v="6-44-752018EGRESO1"/>
    <e v="#N/A"/>
    <s v="698-000006-44"/>
    <n v="698"/>
    <d v="2022-08-19T00:00:00"/>
    <n v="-752018"/>
    <n v="7177"/>
    <s v=" PAGO A NOMIN MARTINEZ BERNAL Y"/>
    <s v="CB-1317"/>
    <n v="0"/>
    <e v="#N/A"/>
    <n v="0"/>
    <e v="#N/A"/>
    <n v="752018"/>
    <s v="OK"/>
    <s v="ok"/>
    <n v="1"/>
    <n v="34"/>
    <s v=" PAGO A NOMIN MA"/>
  </r>
  <r>
    <s v="6-44"/>
    <n v="-1464839"/>
    <s v="EGRESO"/>
    <s v="6-44-1464839EGRESO"/>
    <s v="6-44-1464839EGRESO1"/>
    <e v="#N/A"/>
    <s v="698-000006-44"/>
    <n v="698"/>
    <d v="2022-08-19T00:00:00"/>
    <n v="-1464839"/>
    <n v="7177"/>
    <s v=" PAGO A NOMIN GUZMAN ALBADAN BR"/>
    <s v="CB-1317"/>
    <n v="0"/>
    <e v="#N/A"/>
    <n v="0"/>
    <e v="#N/A"/>
    <n v="1464839"/>
    <s v="OK"/>
    <s v="ok"/>
    <n v="1"/>
    <n v="34"/>
    <s v=" PAGO A NOMIN GU"/>
  </r>
  <r>
    <s v="6-44"/>
    <n v="-37675.96"/>
    <s v="EGRESO"/>
    <s v="6-44-37675,96EGRESO"/>
    <s v="6-44-37675,96EGRESO1"/>
    <e v="#N/A"/>
    <s v="698-000006-44"/>
    <n v="698"/>
    <d v="2022-08-19T00:00:00"/>
    <n v="-37675.96"/>
    <n v="7371"/>
    <s v=" COMISION PAGO A PROVEEDORES"/>
    <s v="GASTOS"/>
    <n v="0"/>
    <e v="#N/A"/>
    <n v="0"/>
    <e v="#N/A"/>
    <n v="37675.96"/>
    <s v="OK"/>
    <s v="ok"/>
    <n v="1"/>
    <n v="34"/>
    <s v=" COMISION PAGO A"/>
  </r>
  <r>
    <s v="6-44"/>
    <n v="-1345.57"/>
    <s v="EGRESO"/>
    <s v="6-44-1345,57EGRESO"/>
    <s v="6-44-1345,57EGRESO20"/>
    <e v="#N/A"/>
    <s v="698-000006-44"/>
    <n v="698"/>
    <d v="2022-08-19T00:00:00"/>
    <n v="-1345.57"/>
    <n v="7371"/>
    <s v=" COMISION PAGO A PROVEEDORES"/>
    <s v="GASTOS"/>
    <n v="0"/>
    <e v="#N/A"/>
    <n v="0"/>
    <e v="#N/A"/>
    <n v="1345.57"/>
    <s v="OK"/>
    <s v="ok"/>
    <n v="1"/>
    <n v="34"/>
    <s v=" COMISION PAGO A"/>
  </r>
  <r>
    <s v="6-44"/>
    <n v="-1345.57"/>
    <s v="EGRESO"/>
    <s v="6-44-1345,57EGRESO"/>
    <s v="6-44-1345,57EGRESO21"/>
    <e v="#N/A"/>
    <s v="698-000006-44"/>
    <n v="698"/>
    <d v="2022-08-19T00:00:00"/>
    <n v="-1345.57"/>
    <n v="7371"/>
    <s v=" COMISION PAGO A PROVEEDORES"/>
    <s v="GASTOS"/>
    <n v="0"/>
    <e v="#N/A"/>
    <n v="0"/>
    <e v="#N/A"/>
    <n v="1345.57"/>
    <s v="OK"/>
    <s v="ok"/>
    <n v="1"/>
    <n v="34"/>
    <s v=" COMISION PAGO A"/>
  </r>
  <r>
    <s v="6-44"/>
    <n v="-5382.28"/>
    <s v="EGRESO"/>
    <s v="6-44-5382,28EGRESO"/>
    <s v="6-44-5382,28EGRESO2"/>
    <e v="#N/A"/>
    <s v="698-000006-44"/>
    <n v="698"/>
    <d v="2022-08-19T00:00:00"/>
    <n v="-5382.28"/>
    <n v="7371"/>
    <s v=" COMISION PAGO A PROVEEDORES"/>
    <s v="GASTOS"/>
    <n v="0"/>
    <e v="#N/A"/>
    <n v="0"/>
    <e v="#N/A"/>
    <n v="5382.28"/>
    <s v="OK"/>
    <s v="ok"/>
    <n v="1"/>
    <n v="34"/>
    <s v=" COMISION PAGO A"/>
  </r>
  <r>
    <s v="6-44"/>
    <n v="-1345.57"/>
    <s v="EGRESO"/>
    <s v="6-44-1345,57EGRESO"/>
    <s v="6-44-1345,57EGRESO22"/>
    <e v="#N/A"/>
    <s v="698-000006-44"/>
    <n v="698"/>
    <d v="2022-08-19T00:00:00"/>
    <n v="-1345.57"/>
    <n v="7371"/>
    <s v=" COMISION PAGO A PROVEEDORES"/>
    <s v="GASTOS"/>
    <n v="0"/>
    <e v="#N/A"/>
    <n v="0"/>
    <e v="#N/A"/>
    <n v="1345.57"/>
    <s v="OK"/>
    <s v="ok"/>
    <n v="1"/>
    <n v="34"/>
    <s v=" COMISION PAGO A"/>
  </r>
  <r>
    <s v="6-44"/>
    <n v="-4036.71"/>
    <s v="EGRESO"/>
    <s v="6-44-4036,71EGRESO"/>
    <s v="6-44-4036,71EGRESO4"/>
    <e v="#N/A"/>
    <s v="698-000006-44"/>
    <n v="698"/>
    <d v="2022-08-19T00:00:00"/>
    <n v="-4036.71"/>
    <n v="7371"/>
    <s v=" COMISION PAGO A PROVEEDORES"/>
    <s v="GASTOS"/>
    <n v="0"/>
    <e v="#N/A"/>
    <n v="0"/>
    <e v="#N/A"/>
    <n v="4036.71"/>
    <s v="OK"/>
    <s v="ok"/>
    <n v="1"/>
    <n v="34"/>
    <s v=" COMISION PAGO A"/>
  </r>
  <r>
    <s v="6-44"/>
    <n v="-2691.14"/>
    <s v="EGRESO"/>
    <s v="6-44-2691,14EGRESO"/>
    <s v="6-44-2691,14EGRESO4"/>
    <e v="#N/A"/>
    <s v="698-000006-44"/>
    <n v="698"/>
    <d v="2022-08-19T00:00:00"/>
    <n v="-2691.14"/>
    <n v="7371"/>
    <s v=" COMISION PAGO A PROVEEDORES"/>
    <s v="GASTOS"/>
    <n v="0"/>
    <e v="#N/A"/>
    <n v="0"/>
    <e v="#N/A"/>
    <n v="2691.14"/>
    <s v="OK"/>
    <s v="ok"/>
    <n v="1"/>
    <n v="34"/>
    <s v=" COMISION PAGO A"/>
  </r>
  <r>
    <s v="6-44"/>
    <n v="-5950.8"/>
    <s v="EGRESO"/>
    <s v="6-44-5950,8EGRESO"/>
    <s v="6-44-5950,8EGRESO1"/>
    <e v="#N/A"/>
    <s v="698-000006-44"/>
    <n v="698"/>
    <d v="2022-08-19T00:00:00"/>
    <n v="-5950.8"/>
    <n v="7522"/>
    <s v=" COMISION PAGO DE NOMINA"/>
    <s v="GASTOS"/>
    <n v="0"/>
    <e v="#N/A"/>
    <n v="0"/>
    <e v="#N/A"/>
    <n v="5950.8"/>
    <s v="OK"/>
    <s v="ok"/>
    <n v="1"/>
    <n v="34"/>
    <s v=" COMISION PAGO D"/>
  </r>
  <r>
    <s v="6-44"/>
    <n v="-6579.82"/>
    <s v="EGRESO"/>
    <s v="6-44-6579,82EGRESO"/>
    <s v="6-44-6579,82EGRESO1"/>
    <e v="#N/A"/>
    <s v="698-000006-44"/>
    <n v="698"/>
    <d v="2022-08-19T00:00:00"/>
    <n v="-6579.82"/>
    <n v="7524"/>
    <s v=" COMISION PAGOS A TERCEROS"/>
    <s v="GASTOS"/>
    <n v="0"/>
    <e v="#N/A"/>
    <n v="0"/>
    <e v="#N/A"/>
    <n v="6579.82"/>
    <s v="OK"/>
    <s v="ok"/>
    <n v="1"/>
    <n v="34"/>
    <s v=" COMISION PAGOS "/>
  </r>
  <r>
    <s v="6-44"/>
    <n v="-3289.91"/>
    <s v="EGRESO"/>
    <s v="6-44-3289,91EGRESO"/>
    <s v="6-44-3289,91EGRESO3"/>
    <e v="#N/A"/>
    <s v="698-000006-44"/>
    <n v="698"/>
    <d v="2022-08-19T00:00:00"/>
    <n v="-3289.91"/>
    <n v="7524"/>
    <s v=" COMISION PAGOS A TERCEROS"/>
    <s v="GASTOS"/>
    <n v="0"/>
    <e v="#N/A"/>
    <n v="0"/>
    <e v="#N/A"/>
    <n v="3289.91"/>
    <s v="OK"/>
    <s v="ok"/>
    <n v="1"/>
    <n v="34"/>
    <s v=" COMISION PAGOS "/>
  </r>
  <r>
    <s v="6-44"/>
    <n v="-3289.91"/>
    <s v="EGRESO"/>
    <s v="6-44-3289,91EGRESO"/>
    <s v="6-44-3289,91EGRESO4"/>
    <e v="#N/A"/>
    <s v="698-000006-44"/>
    <n v="698"/>
    <d v="2022-08-19T00:00:00"/>
    <n v="-3289.91"/>
    <n v="7524"/>
    <s v=" COMISION PAGOS A TERCEROS"/>
    <s v="GASTOS"/>
    <n v="0"/>
    <e v="#N/A"/>
    <n v="0"/>
    <e v="#N/A"/>
    <n v="3289.91"/>
    <s v="OK"/>
    <s v="ok"/>
    <n v="1"/>
    <n v="34"/>
    <s v=" COMISION PAGOS "/>
  </r>
  <r>
    <s v="6-44"/>
    <n v="-531040"/>
    <s v="EGRESO"/>
    <s v="6-44-531040EGRESO"/>
    <s v="6-44-531040EGRESO1"/>
    <e v="#N/A"/>
    <s v="698-000006-44"/>
    <n v="698"/>
    <d v="2022-08-19T00:00:00"/>
    <n v="-531040"/>
    <n v="7711"/>
    <s v=" PAGO SV ENEL"/>
    <m/>
    <n v="1"/>
    <d v="2022-08-18T00:00:00"/>
    <n v="-531040"/>
    <s v="CB-1253"/>
    <n v="0"/>
    <s v="OK CONCILIADO"/>
    <s v="ok"/>
    <n v="1"/>
    <n v="34"/>
    <s v=" PAGO SV ENEL"/>
  </r>
  <r>
    <s v="6-44"/>
    <n v="-20925490"/>
    <s v="EGRESO"/>
    <s v="6-44-20925490EGRESO"/>
    <s v="6-44-20925490EGRESO1"/>
    <e v="#N/A"/>
    <s v="698-000006-44"/>
    <n v="698"/>
    <d v="2022-08-19T00:00:00"/>
    <n v="-20925490"/>
    <n v="7711"/>
    <s v=" PAGO SV ENEL"/>
    <m/>
    <n v="1"/>
    <d v="2022-08-18T00:00:00"/>
    <n v="-20925490"/>
    <s v="CB-1254"/>
    <n v="0"/>
    <s v="OK CONCILIADO"/>
    <s v="ok"/>
    <n v="1"/>
    <n v="34"/>
    <s v=" PAGO SV ENEL"/>
  </r>
  <r>
    <s v="6-44"/>
    <n v="166666"/>
    <s v="INGRESO"/>
    <s v="6-44166666INGRESO"/>
    <s v="6-44166666INGRESO1"/>
    <e v="#N/A"/>
    <s v="698-000006-44"/>
    <n v="698"/>
    <d v="2022-08-19T00:00:00"/>
    <n v="166666"/>
    <n v="8161"/>
    <s v=" PAGO DE PROV SALUD TOTAL EPS"/>
    <m/>
    <n v="1"/>
    <e v="#N/A"/>
    <n v="0"/>
    <e v="#N/A"/>
    <n v="-166666"/>
    <s v="SIN CONCILIAR"/>
    <n v="14"/>
    <n v="1"/>
    <n v="34"/>
    <s v=" PAGO DE PROV SA"/>
  </r>
  <r>
    <s v="6-44"/>
    <n v="-229.41"/>
    <s v="EGRESO"/>
    <s v="6-44-229,41EGRESO"/>
    <s v="6-44-229,41EGRESO14"/>
    <e v="#N/A"/>
    <s v="698-000006-44"/>
    <n v="698"/>
    <d v="2022-08-19T00:00:00"/>
    <n v="-229.41"/>
    <n v="9088"/>
    <s v=" COMISION E-MAILS ENVIADOS"/>
    <s v="GASTOS"/>
    <n v="0"/>
    <e v="#N/A"/>
    <n v="0"/>
    <e v="#N/A"/>
    <n v="229.41"/>
    <s v="OK"/>
    <s v="ok"/>
    <n v="1"/>
    <n v="34"/>
    <s v=" COMISION E-MAIL"/>
  </r>
  <r>
    <s v="6-44"/>
    <n v="-458.82"/>
    <s v="EGRESO"/>
    <s v="6-44-458,82EGRESO"/>
    <s v="6-44-458,82EGRESO3"/>
    <e v="#N/A"/>
    <s v="698-000006-44"/>
    <n v="698"/>
    <d v="2022-08-19T00:00:00"/>
    <n v="-458.82"/>
    <n v="9088"/>
    <s v=" COMISION E-MAILS ENVIADOS"/>
    <s v="GASTOS"/>
    <n v="0"/>
    <e v="#N/A"/>
    <n v="0"/>
    <e v="#N/A"/>
    <n v="458.82"/>
    <s v="OK"/>
    <s v="ok"/>
    <n v="1"/>
    <n v="34"/>
    <s v=" COMISION E-MAIL"/>
  </r>
  <r>
    <s v="6-44"/>
    <n v="-229.41"/>
    <s v="EGRESO"/>
    <s v="6-44-229,41EGRESO"/>
    <s v="6-44-229,41EGRESO15"/>
    <e v="#N/A"/>
    <s v="698-000006-44"/>
    <n v="698"/>
    <d v="2022-08-19T00:00:00"/>
    <n v="-229.41"/>
    <n v="9088"/>
    <s v=" COMISION E-MAILS ENVIADOS"/>
    <s v="GASTOS"/>
    <n v="0"/>
    <e v="#N/A"/>
    <n v="0"/>
    <e v="#N/A"/>
    <n v="229.41"/>
    <s v="OK"/>
    <s v="ok"/>
    <n v="1"/>
    <n v="34"/>
    <s v=" COMISION E-MAIL"/>
  </r>
  <r>
    <s v="6-44"/>
    <n v="-10323.52"/>
    <s v="EGRESO"/>
    <s v="6-44-10323,52EGRESO"/>
    <s v="6-44-10323,52EGRESO1"/>
    <e v="#N/A"/>
    <s v="698-000006-44"/>
    <n v="698"/>
    <d v="2022-08-19T00:00:00"/>
    <n v="-10323.52"/>
    <n v="9088"/>
    <s v=" COMISION E-MAILS ENVIADOS"/>
    <s v="GASTOS"/>
    <n v="0"/>
    <e v="#N/A"/>
    <n v="0"/>
    <e v="#N/A"/>
    <n v="10323.52"/>
    <s v="OK"/>
    <s v="ok"/>
    <n v="1"/>
    <n v="34"/>
    <s v=" COMISION E-MAIL"/>
  </r>
  <r>
    <s v="6-44"/>
    <n v="-43.59"/>
    <s v="EGRESO"/>
    <s v="6-44-43,59EGRESO"/>
    <s v="6-44-43,59EGRESO14"/>
    <e v="#N/A"/>
    <s v="698-000006-44"/>
    <n v="698"/>
    <d v="2022-08-19T00:00:00"/>
    <n v="-43.59"/>
    <n v="9089"/>
    <s v=" IVA COMISION E-MAILS"/>
    <s v="GASTOS"/>
    <n v="0"/>
    <e v="#N/A"/>
    <n v="0"/>
    <e v="#N/A"/>
    <n v="43.59"/>
    <s v="OK"/>
    <s v="ok"/>
    <n v="1"/>
    <n v="34"/>
    <s v=" IVA COMISION E-"/>
  </r>
  <r>
    <s v="6-44"/>
    <n v="-43.59"/>
    <s v="EGRESO"/>
    <s v="6-44-43,59EGRESO"/>
    <s v="6-44-43,59EGRESO15"/>
    <e v="#N/A"/>
    <s v="698-000006-44"/>
    <n v="698"/>
    <d v="2022-08-19T00:00:00"/>
    <n v="-43.59"/>
    <n v="9089"/>
    <s v=" IVA COMISION E-MAILS"/>
    <s v="GASTOS"/>
    <n v="0"/>
    <e v="#N/A"/>
    <n v="0"/>
    <e v="#N/A"/>
    <n v="43.59"/>
    <s v="OK"/>
    <s v="ok"/>
    <n v="1"/>
    <n v="34"/>
    <s v=" IVA COMISION E-"/>
  </r>
  <r>
    <s v="6-44"/>
    <n v="-87.18"/>
    <s v="EGRESO"/>
    <s v="6-44-87,18EGRESO"/>
    <s v="6-44-87,18EGRESO3"/>
    <e v="#N/A"/>
    <s v="698-000006-44"/>
    <n v="698"/>
    <d v="2022-08-19T00:00:00"/>
    <n v="-87.18"/>
    <n v="9089"/>
    <s v=" IVA COMISION E-MAILS"/>
    <s v="GASTOS"/>
    <n v="0"/>
    <e v="#N/A"/>
    <n v="0"/>
    <e v="#N/A"/>
    <n v="87.18"/>
    <s v="OK"/>
    <s v="ok"/>
    <n v="1"/>
    <n v="34"/>
    <s v=" IVA COMISION E-"/>
  </r>
  <r>
    <s v="6-44"/>
    <n v="-1961.48"/>
    <s v="EGRESO"/>
    <s v="6-44-1961,48EGRESO"/>
    <s v="6-44-1961,48EGRESO1"/>
    <e v="#N/A"/>
    <s v="698-000006-44"/>
    <n v="698"/>
    <d v="2022-08-19T00:00:00"/>
    <n v="-1961.48"/>
    <n v="9089"/>
    <s v=" IVA COMISION E-MAILS"/>
    <s v="GASTOS"/>
    <n v="0"/>
    <e v="#N/A"/>
    <n v="0"/>
    <e v="#N/A"/>
    <n v="1961.48"/>
    <s v="OK"/>
    <s v="ok"/>
    <n v="1"/>
    <n v="34"/>
    <s v=" IVA COMISION E-"/>
  </r>
  <r>
    <s v="6-44"/>
    <n v="-17481.55"/>
    <s v="EGRESO"/>
    <s v="6-44-17481,55EGRESO"/>
    <s v="6-44-17481,55EGRESO1"/>
    <e v="#N/A"/>
    <s v="698-000006-44"/>
    <n v="698"/>
    <d v="2022-08-18T00:00:00"/>
    <n v="-17481.55"/>
    <n v="609"/>
    <s v=" COBRO COMISION ACH COLOMBIA"/>
    <s v="GASTOS"/>
    <n v="0"/>
    <e v="#N/A"/>
    <n v="0"/>
    <e v="#N/A"/>
    <n v="17481.55"/>
    <s v="OK"/>
    <s v="ok"/>
    <n v="1"/>
    <n v="34"/>
    <s v=" COBRO COMISION "/>
  </r>
  <r>
    <s v="6-44"/>
    <n v="-3321.55"/>
    <s v="EGRESO"/>
    <s v="6-44-3321,55EGRESO"/>
    <s v="6-44-3321,55EGRESO1"/>
    <e v="#N/A"/>
    <s v="698-000006-44"/>
    <n v="698"/>
    <d v="2022-08-18T00:00:00"/>
    <n v="-3321.55"/>
    <n v="1233"/>
    <s v=" COBRO IVA PAGOS AUTOMATICOS"/>
    <s v="GASTOS"/>
    <n v="0"/>
    <e v="#N/A"/>
    <n v="0"/>
    <e v="#N/A"/>
    <n v="3321.55"/>
    <s v="OK"/>
    <s v="ok"/>
    <n v="1"/>
    <n v="34"/>
    <s v=" COBRO IVA PAGOS"/>
  </r>
  <r>
    <s v="6-44"/>
    <n v="-500790.12"/>
    <s v="EGRESO"/>
    <s v="6-44-500790,12EGRESO"/>
    <s v="6-44-500790,12EGRESO1"/>
    <e v="#N/A"/>
    <s v="698-000006-44"/>
    <n v="698"/>
    <d v="2022-08-18T00:00:00"/>
    <n v="-500790.12"/>
    <n v="3339"/>
    <s v=" IMPTO GOBIERNO 4X1000"/>
    <s v="GASTOS"/>
    <n v="0"/>
    <e v="#N/A"/>
    <n v="0"/>
    <e v="#N/A"/>
    <n v="500790.12"/>
    <s v="OK"/>
    <s v="ok"/>
    <n v="1"/>
    <n v="34"/>
    <s v=" IMPTO GOBIERNO "/>
  </r>
  <r>
    <s v="6-44"/>
    <n v="-1453066"/>
    <s v="EGRESO"/>
    <s v="6-44-1453066EGRESO"/>
    <s v="6-44-1453066EGRESO1"/>
    <e v="#N/A"/>
    <s v="698-000006-44"/>
    <n v="698"/>
    <d v="2022-08-18T00:00:00"/>
    <n v="-1453066"/>
    <n v="7160"/>
    <s v=" PAGO A PROV SIEAM Y XX SAS"/>
    <m/>
    <n v="1"/>
    <d v="2022-08-17T00:00:00"/>
    <n v="-1453066"/>
    <s v="CB-1252"/>
    <n v="0"/>
    <s v="OK CONCILIADO"/>
    <s v="ok"/>
    <n v="1"/>
    <n v="34"/>
    <s v=" PAGO A PROV SIE"/>
  </r>
  <r>
    <s v="6-44"/>
    <n v="-66379446"/>
    <s v="EGRESO"/>
    <s v="6-44-66379446EGRESO"/>
    <s v="6-44-66379446EGRESO1"/>
    <e v="#N/A"/>
    <s v="698-000006-44"/>
    <n v="698"/>
    <d v="2022-08-18T00:00:00"/>
    <n v="-66379446"/>
    <n v="7160"/>
    <s v=" PAGO A PROV AK REPUESTOS"/>
    <m/>
    <n v="1"/>
    <d v="2022-08-17T00:00:00"/>
    <n v="-66379446"/>
    <s v="CB-1246"/>
    <n v="0"/>
    <s v="OK CONCILIADO"/>
    <s v="ok"/>
    <n v="1"/>
    <n v="34"/>
    <s v=" PAGO A PROV AK "/>
  </r>
  <r>
    <s v="6-44"/>
    <n v="-26934375"/>
    <s v="EGRESO"/>
    <s v="6-44-26934375EGRESO"/>
    <s v="6-44-26934375EGRESO1"/>
    <e v="#N/A"/>
    <s v="698-000006-44"/>
    <n v="698"/>
    <d v="2022-08-18T00:00:00"/>
    <n v="-26934375"/>
    <n v="7160"/>
    <s v=" PAGO A PROV HIDROTECNIK SAS"/>
    <m/>
    <n v="1"/>
    <d v="2022-08-17T00:00:00"/>
    <n v="-26934375"/>
    <s v="CB-1248"/>
    <n v="0"/>
    <s v="OK CONCILIADO"/>
    <s v="ok"/>
    <n v="1"/>
    <n v="34"/>
    <s v=" PAGO A PROV HID"/>
  </r>
  <r>
    <s v="6-44"/>
    <n v="-27488334"/>
    <s v="EGRESO"/>
    <s v="6-44-27488334EGRESO"/>
    <s v="6-44-27488334EGRESO1"/>
    <e v="#N/A"/>
    <s v="698-000006-44"/>
    <n v="698"/>
    <d v="2022-08-18T00:00:00"/>
    <n v="-27488334"/>
    <n v="7160"/>
    <s v=" PAGO A PROV CONFECCIONES INDUS"/>
    <m/>
    <n v="1"/>
    <d v="2022-08-17T00:00:00"/>
    <n v="-27488334"/>
    <s v="CB-1247"/>
    <n v="0"/>
    <s v="OK CONCILIADO"/>
    <s v="ok"/>
    <n v="1"/>
    <n v="34"/>
    <s v=" PAGO A PROV CON"/>
  </r>
  <r>
    <s v="6-44"/>
    <n v="-2921507"/>
    <s v="EGRESO"/>
    <s v="6-44-2921507EGRESO"/>
    <s v="6-44-2921507EGRESO1"/>
    <e v="#N/A"/>
    <s v="698-000006-44"/>
    <n v="698"/>
    <d v="2022-08-18T00:00:00"/>
    <n v="-2921507"/>
    <n v="7160"/>
    <s v=" PAGO A PROV LUBRISABANA SAS"/>
    <m/>
    <n v="1"/>
    <d v="2022-08-17T00:00:00"/>
    <n v="-2921507"/>
    <s v="CB-1249"/>
    <n v="0"/>
    <s v="OK CONCILIADO"/>
    <s v="ok"/>
    <n v="1"/>
    <n v="34"/>
    <s v=" PAGO A PROV LUB"/>
  </r>
  <r>
    <s v="6-44"/>
    <n v="673773"/>
    <s v="INGRESO"/>
    <s v="6-44673773INGRESO"/>
    <s v="6-44673773INGRESO1"/>
    <e v="#N/A"/>
    <s v="698-000006-44"/>
    <n v="698"/>
    <d v="2022-08-18T00:00:00"/>
    <n v="673773"/>
    <n v="8161"/>
    <s v=" PAGO DE PROV SALUD TOTAL EPS"/>
    <m/>
    <n v="1"/>
    <e v="#N/A"/>
    <n v="0"/>
    <e v="#N/A"/>
    <n v="-673773"/>
    <s v="SIN CONCILIAR"/>
    <n v="15"/>
    <n v="1"/>
    <n v="34"/>
    <s v=" PAGO DE PROV SA"/>
  </r>
  <r>
    <s v="6-44"/>
    <n v="-255.67"/>
    <s v="EGRESO"/>
    <s v="6-44-255,67EGRESO"/>
    <s v="6-44-255,67EGRESO22"/>
    <e v="#N/A"/>
    <s v="698-000006-44"/>
    <n v="698"/>
    <d v="2022-08-17T00:00:00"/>
    <n v="-255.67"/>
    <n v="1233"/>
    <s v=" COBRO IVA PAGOS AUTOMATICOS"/>
    <s v="GASTOS"/>
    <n v="0"/>
    <e v="#N/A"/>
    <n v="0"/>
    <e v="#N/A"/>
    <n v="255.67"/>
    <s v="OK"/>
    <s v="ok"/>
    <n v="1"/>
    <n v="34"/>
    <s v=" COBRO IVA PAGOS"/>
  </r>
  <r>
    <s v="6-44"/>
    <n v="-20239.79"/>
    <s v="EGRESO"/>
    <s v="6-44-20239,79EGRESO"/>
    <s v="6-44-20239,79EGRESO1"/>
    <e v="#N/A"/>
    <s v="698-000006-44"/>
    <n v="698"/>
    <d v="2022-08-17T00:00:00"/>
    <n v="-20239.79"/>
    <n v="3339"/>
    <s v=" IMPTO GOBIERNO 4X1000"/>
    <s v="GASTOS"/>
    <n v="0"/>
    <e v="#N/A"/>
    <n v="0"/>
    <e v="#N/A"/>
    <n v="20239.79"/>
    <s v="OK"/>
    <s v="ok"/>
    <n v="1"/>
    <n v="34"/>
    <s v=" IMPTO GOBIERNO "/>
  </r>
  <r>
    <s v="6-44"/>
    <n v="343676"/>
    <s v="INGRESO"/>
    <s v="6-44343676INGRESO"/>
    <s v="6-44343676INGRESO1"/>
    <e v="#N/A"/>
    <s v="698-000006-44"/>
    <n v="698"/>
    <d v="2022-08-17T00:00:00"/>
    <n v="343676"/>
    <n v="4160"/>
    <s v=" TRANSFERENCIA CTA SUC VIRTUAL"/>
    <m/>
    <n v="1"/>
    <e v="#N/A"/>
    <n v="0"/>
    <e v="#N/A"/>
    <n v="-343676"/>
    <s v="SIN CONCILIAR"/>
    <n v="16"/>
    <n v="1"/>
    <n v="34"/>
    <s v=" TRANSFERENCIA C"/>
  </r>
  <r>
    <s v="6-44"/>
    <n v="-5058348"/>
    <s v="EGRESO"/>
    <s v="6-44-5058348EGRESO"/>
    <s v="6-44-5058348EGRESO1"/>
    <e v="#N/A"/>
    <s v="698-000006-44"/>
    <n v="698"/>
    <d v="2022-08-17T00:00:00"/>
    <n v="-5058348"/>
    <n v="7160"/>
    <s v=" PAGO A PROV MUNDO CART DIESEL"/>
    <m/>
    <n v="1"/>
    <d v="2022-08-17T00:00:00"/>
    <n v="-5058348"/>
    <s v="CB-1250"/>
    <n v="0"/>
    <s v="OK CONCILIADO"/>
    <s v="ok"/>
    <n v="1"/>
    <n v="34"/>
    <s v=" PAGO A PROV MUN"/>
  </r>
  <r>
    <s v="6-44"/>
    <n v="-1345.57"/>
    <s v="EGRESO"/>
    <s v="6-44-1345,57EGRESO"/>
    <s v="6-44-1345,57EGRESO23"/>
    <e v="#N/A"/>
    <s v="698-000006-44"/>
    <n v="698"/>
    <d v="2022-08-17T00:00:00"/>
    <n v="-1345.57"/>
    <n v="7371"/>
    <s v=" COMISION PAGO A PROVEEDORES"/>
    <s v="GASTOS"/>
    <n v="0"/>
    <e v="#N/A"/>
    <n v="0"/>
    <e v="#N/A"/>
    <n v="1345.57"/>
    <s v="OK"/>
    <s v="ok"/>
    <n v="1"/>
    <n v="34"/>
    <s v=" COMISION PAGO A"/>
  </r>
  <r>
    <s v="6-44"/>
    <n v="-31466.79"/>
    <s v="EGRESO"/>
    <s v="6-44-31466,79EGRESO"/>
    <s v="6-44-31466,79EGRESO1"/>
    <e v="#N/A"/>
    <s v="698-000006-44"/>
    <n v="698"/>
    <d v="2022-08-16T00:00:00"/>
    <n v="-31466.79"/>
    <n v="609"/>
    <s v=" COBRO COMISION ACH COLOMBIA"/>
    <s v="GASTOS"/>
    <n v="0"/>
    <e v="#N/A"/>
    <n v="0"/>
    <e v="#N/A"/>
    <n v="31466.79"/>
    <s v="OK"/>
    <s v="ok"/>
    <n v="1"/>
    <n v="34"/>
    <s v=" COBRO COMISION "/>
  </r>
  <r>
    <s v="6-44"/>
    <n v="-108385.61"/>
    <s v="EGRESO"/>
    <s v="6-44-108385,61EGRESO"/>
    <s v="6-44-108385,61EGRESO1"/>
    <e v="#N/A"/>
    <s v="698-000006-44"/>
    <n v="698"/>
    <d v="2022-08-16T00:00:00"/>
    <n v="-108385.61"/>
    <n v="609"/>
    <s v=" COBRO COMISION ACH COLOMBIA"/>
    <s v="GASTOS"/>
    <n v="0"/>
    <e v="#N/A"/>
    <n v="0"/>
    <e v="#N/A"/>
    <n v="108385.61"/>
    <s v="OK"/>
    <s v="ok"/>
    <n v="1"/>
    <n v="34"/>
    <s v=" COBRO COMISION "/>
  </r>
  <r>
    <s v="6-44"/>
    <n v="-3496.31"/>
    <s v="EGRESO"/>
    <s v="6-44-3496,31EGRESO"/>
    <s v="6-44-3496,31EGRESO18"/>
    <e v="#N/A"/>
    <s v="698-000006-44"/>
    <n v="698"/>
    <d v="2022-08-16T00:00:00"/>
    <n v="-3496.31"/>
    <n v="609"/>
    <s v=" COBRO COMISION ACH COLOMBIA"/>
    <s v="GASTOS"/>
    <n v="0"/>
    <e v="#N/A"/>
    <n v="0"/>
    <e v="#N/A"/>
    <n v="3496.31"/>
    <s v="OK"/>
    <s v="ok"/>
    <n v="1"/>
    <n v="34"/>
    <s v=" COBRO COMISION "/>
  </r>
  <r>
    <s v="6-44"/>
    <n v="-5978.79"/>
    <s v="EGRESO"/>
    <s v="6-44-5978,79EGRESO"/>
    <s v="6-44-5978,79EGRESO1"/>
    <e v="#N/A"/>
    <s v="698-000006-44"/>
    <n v="698"/>
    <d v="2022-08-16T00:00:00"/>
    <n v="-5978.79"/>
    <n v="1233"/>
    <s v=" COBRO IVA PAGOS AUTOMATICOS"/>
    <s v="GASTOS"/>
    <n v="0"/>
    <e v="#N/A"/>
    <n v="0"/>
    <e v="#N/A"/>
    <n v="5978.79"/>
    <s v="OK"/>
    <s v="ok"/>
    <n v="1"/>
    <n v="34"/>
    <s v=" COBRO IVA PAGOS"/>
  </r>
  <r>
    <s v="6-44"/>
    <n v="-664.31"/>
    <s v="EGRESO"/>
    <s v="6-44-664,31EGRESO"/>
    <s v="6-44-664,31EGRESO15"/>
    <e v="#N/A"/>
    <s v="698-000006-44"/>
    <n v="698"/>
    <d v="2022-08-16T00:00:00"/>
    <n v="-664.31"/>
    <n v="1233"/>
    <s v=" COBRO IVA PAGOS AUTOMATICOS"/>
    <s v="GASTOS"/>
    <n v="0"/>
    <e v="#N/A"/>
    <n v="0"/>
    <e v="#N/A"/>
    <n v="664.31"/>
    <s v="OK"/>
    <s v="ok"/>
    <n v="1"/>
    <n v="34"/>
    <s v=" COBRO IVA PAGOS"/>
  </r>
  <r>
    <s v="6-44"/>
    <n v="-20593.61"/>
    <s v="EGRESO"/>
    <s v="6-44-20593,61EGRESO"/>
    <s v="6-44-20593,61EGRESO1"/>
    <e v="#N/A"/>
    <s v="698-000006-44"/>
    <n v="698"/>
    <d v="2022-08-16T00:00:00"/>
    <n v="-20593.61"/>
    <n v="1233"/>
    <s v=" COBRO IVA PAGOS AUTOMATICOS"/>
    <s v="GASTOS"/>
    <n v="0"/>
    <e v="#N/A"/>
    <n v="0"/>
    <e v="#N/A"/>
    <n v="20593.61"/>
    <s v="OK"/>
    <s v="ok"/>
    <n v="1"/>
    <n v="34"/>
    <s v=" COBRO IVA PAGOS"/>
  </r>
  <r>
    <s v="6-44"/>
    <n v="-2218798"/>
    <s v="EGRESO"/>
    <s v="6-44-2218798EGRESO"/>
    <s v="6-44-2218798EGRESO1"/>
    <e v="#N/A"/>
    <s v="698-000006-44"/>
    <n v="698"/>
    <d v="2022-08-16T00:00:00"/>
    <n v="-2218798"/>
    <n v="3339"/>
    <s v=" IMPTO GOBIERNO 4X1000"/>
    <s v="GASTOS"/>
    <n v="0"/>
    <e v="#N/A"/>
    <n v="0"/>
    <e v="#N/A"/>
    <n v="2218798"/>
    <s v="OK"/>
    <s v="ok"/>
    <n v="1"/>
    <n v="34"/>
    <s v=" IMPTO GOBIERNO "/>
  </r>
  <r>
    <s v="6-44"/>
    <n v="-4967962"/>
    <s v="EGRESO"/>
    <s v="6-44-4967962EGRESO"/>
    <s v="6-44-4967962EGRESO1"/>
    <e v="#N/A"/>
    <s v="698-000006-44"/>
    <n v="698"/>
    <d v="2022-08-16T00:00:00"/>
    <n v="-4967962"/>
    <n v="7160"/>
    <s v=" PAGO A PROV INGEROD COMERCIALI"/>
    <m/>
    <n v="1"/>
    <d v="2022-08-12T00:00:00"/>
    <n v="-4967962"/>
    <s v="CB-1197"/>
    <n v="0"/>
    <s v="OK CONCILIADO"/>
    <s v="ok"/>
    <n v="1"/>
    <n v="34"/>
    <s v=" PAGO A PROV ING"/>
  </r>
  <r>
    <s v="6-44"/>
    <n v="-2925175"/>
    <s v="EGRESO"/>
    <s v="6-44-2925175EGRESO"/>
    <s v="6-44-2925175EGRESO1"/>
    <e v="#N/A"/>
    <s v="698-000006-44"/>
    <n v="698"/>
    <d v="2022-08-16T00:00:00"/>
    <n v="-2925175"/>
    <n v="7160"/>
    <s v=" PAGO A PROV AGENCIA CENTRAL CO"/>
    <m/>
    <n v="1"/>
    <d v="2022-08-12T00:00:00"/>
    <n v="-2925175"/>
    <s v="CB-1176"/>
    <n v="0"/>
    <s v="OK CONCILIADO"/>
    <s v="ok"/>
    <n v="1"/>
    <n v="34"/>
    <s v=" PAGO A PROV AGE"/>
  </r>
  <r>
    <s v="6-44"/>
    <n v="-32653700"/>
    <s v="EGRESO"/>
    <s v="6-44-32653700EGRESO"/>
    <s v="6-44-32653700EGRESO1"/>
    <e v="#N/A"/>
    <s v="698-000006-44"/>
    <n v="698"/>
    <d v="2022-08-16T00:00:00"/>
    <n v="-32653700"/>
    <n v="7160"/>
    <s v=" PAGO A PROV GRUPO GUERRERO GON"/>
    <m/>
    <n v="1"/>
    <d v="2022-08-12T00:00:00"/>
    <n v="-32653700"/>
    <s v="CB-1193"/>
    <n v="0"/>
    <s v="OK CONCILIADO"/>
    <s v="ok"/>
    <n v="1"/>
    <n v="34"/>
    <s v=" PAGO A PROV GRU"/>
  </r>
  <r>
    <s v="6-44"/>
    <n v="-3384941"/>
    <s v="EGRESO"/>
    <s v="6-44-3384941EGRESO"/>
    <s v="6-44-3384941EGRESO1"/>
    <e v="#N/A"/>
    <s v="698-000006-44"/>
    <n v="698"/>
    <d v="2022-08-16T00:00:00"/>
    <n v="-3384941"/>
    <n v="7160"/>
    <s v=" PAGO A PROV JOSE ABRAHAM ALBAN"/>
    <m/>
    <n v="1"/>
    <d v="2022-08-12T00:00:00"/>
    <n v="-3384941"/>
    <s v="CB-1178"/>
    <n v="0"/>
    <s v="OK CONCILIADO"/>
    <s v="ok"/>
    <n v="1"/>
    <n v="34"/>
    <s v=" PAGO A PROV JOS"/>
  </r>
  <r>
    <s v="6-44"/>
    <n v="-22445703"/>
    <s v="EGRESO"/>
    <s v="6-44-22445703EGRESO"/>
    <s v="6-44-22445703EGRESO1"/>
    <e v="#N/A"/>
    <s v="698-000006-44"/>
    <n v="698"/>
    <d v="2022-08-16T00:00:00"/>
    <n v="-22445703"/>
    <n v="7160"/>
    <s v=" PAGO A PROV MARTHA CECILIA ZAB"/>
    <m/>
    <n v="1"/>
    <d v="2022-08-12T00:00:00"/>
    <n v="-22445703"/>
    <s v="CB-1240"/>
    <n v="0"/>
    <s v="OK CONCILIADO"/>
    <s v="ok"/>
    <n v="1"/>
    <n v="34"/>
    <s v=" PAGO A PROV MAR"/>
  </r>
  <r>
    <s v="6-44"/>
    <n v="-768806"/>
    <s v="EGRESO"/>
    <s v="6-44-768806EGRESO"/>
    <s v="6-44-768806EGRESO1"/>
    <e v="#N/A"/>
    <s v="698-000006-44"/>
    <n v="698"/>
    <d v="2022-08-16T00:00:00"/>
    <n v="-768806"/>
    <n v="7160"/>
    <s v=" PAGO A PROV GILBERTO PINEDA DU"/>
    <m/>
    <n v="1"/>
    <d v="2022-08-12T00:00:00"/>
    <n v="-768806"/>
    <s v="CB-1237"/>
    <n v="0"/>
    <s v="OK CONCILIADO"/>
    <s v="ok"/>
    <n v="1"/>
    <n v="34"/>
    <s v=" PAGO A PROV GIL"/>
  </r>
  <r>
    <s v="6-44"/>
    <n v="-16258849"/>
    <s v="EGRESO"/>
    <s v="6-44-16258849EGRESO"/>
    <s v="6-44-16258849EGRESO1"/>
    <e v="#N/A"/>
    <s v="698-000006-44"/>
    <n v="698"/>
    <d v="2022-08-16T00:00:00"/>
    <n v="-16258849"/>
    <n v="7160"/>
    <s v=" PAGO A PROV CAUCHOS BOSA"/>
    <m/>
    <n v="1"/>
    <d v="2022-08-12T00:00:00"/>
    <n v="-16258849"/>
    <s v="CB-1182"/>
    <n v="0"/>
    <s v="OK CONCILIADO"/>
    <s v="ok"/>
    <n v="1"/>
    <n v="34"/>
    <s v=" PAGO A PROV CAU"/>
  </r>
  <r>
    <s v="6-44"/>
    <n v="-556969"/>
    <s v="EGRESO"/>
    <s v="6-44-556969EGRESO"/>
    <s v="6-44-556969EGRESO1"/>
    <e v="#N/A"/>
    <s v="698-000006-44"/>
    <n v="698"/>
    <d v="2022-08-16T00:00:00"/>
    <n v="-556969"/>
    <n v="7160"/>
    <s v=" PAGO A PROV RODRIGUEZ FONSECA"/>
    <m/>
    <n v="1"/>
    <d v="2022-08-12T00:00:00"/>
    <n v="-556969"/>
    <s v="CB-1208"/>
    <n v="0"/>
    <s v="OK CONCILIADO"/>
    <s v="ok"/>
    <n v="1"/>
    <n v="34"/>
    <s v=" PAGO A PROV ROD"/>
  </r>
  <r>
    <s v="6-44"/>
    <n v="-35485800"/>
    <s v="EGRESO"/>
    <s v="6-44-35485800EGRESO"/>
    <s v="6-44-35485800EGRESO1"/>
    <e v="#N/A"/>
    <s v="698-000006-44"/>
    <n v="698"/>
    <d v="2022-08-16T00:00:00"/>
    <n v="-35485800"/>
    <n v="7160"/>
    <s v=" PAGO A PROV ALTALENE SA"/>
    <m/>
    <n v="1"/>
    <d v="2022-08-12T00:00:00"/>
    <n v="-35485800"/>
    <s v="CB-1179"/>
    <n v="0"/>
    <s v="OK CONCILIADO"/>
    <s v="ok"/>
    <n v="1"/>
    <n v="34"/>
    <s v=" PAGO A PROV ALT"/>
  </r>
  <r>
    <s v="6-44"/>
    <n v="-3322465"/>
    <s v="EGRESO"/>
    <s v="6-44-3322465EGRESO"/>
    <s v="6-44-3322465EGRESO1"/>
    <e v="#N/A"/>
    <s v="698-000006-44"/>
    <n v="698"/>
    <d v="2022-08-16T00:00:00"/>
    <n v="-3322465"/>
    <n v="7160"/>
    <s v=" PAGO A PROV ENTREGA INMEDIATA"/>
    <m/>
    <n v="1"/>
    <d v="2022-08-12T00:00:00"/>
    <n v="-3322465"/>
    <s v="CB-1233"/>
    <n v="0"/>
    <s v="OK CONCILIADO"/>
    <s v="ok"/>
    <n v="1"/>
    <n v="34"/>
    <s v=" PAGO A PROV ENT"/>
  </r>
  <r>
    <s v="6-44"/>
    <n v="-3904770"/>
    <s v="EGRESO"/>
    <s v="6-44-3904770EGRESO"/>
    <s v="6-44-3904770EGRESO1"/>
    <e v="#N/A"/>
    <s v="698-000006-44"/>
    <n v="698"/>
    <d v="2022-08-16T00:00:00"/>
    <n v="-3904770"/>
    <n v="7160"/>
    <s v=" PAGO A PROV MULTIREPUESTOS MAC"/>
    <m/>
    <n v="1"/>
    <d v="2022-08-12T00:00:00"/>
    <n v="-3904770"/>
    <s v="CB-1202"/>
    <n v="0"/>
    <s v="OK CONCILIADO"/>
    <s v="ok"/>
    <n v="1"/>
    <n v="34"/>
    <s v=" PAGO A PROV MUL"/>
  </r>
  <r>
    <s v="6-44"/>
    <n v="-1607879"/>
    <s v="EGRESO"/>
    <s v="6-44-1607879EGRESO"/>
    <s v="6-44-1607879EGRESO1"/>
    <e v="#N/A"/>
    <s v="698-000006-44"/>
    <n v="698"/>
    <d v="2022-08-16T00:00:00"/>
    <n v="-1607879"/>
    <n v="7160"/>
    <s v=" PAGO A PROV INVERSIONES JAY MO"/>
    <m/>
    <n v="1"/>
    <d v="2022-08-12T00:00:00"/>
    <n v="-1607879"/>
    <s v="CB-1198"/>
    <n v="0"/>
    <s v="OK CONCILIADO"/>
    <s v="ok"/>
    <n v="1"/>
    <n v="34"/>
    <s v=" PAGO A PROV INV"/>
  </r>
  <r>
    <s v="6-44"/>
    <n v="-1293173"/>
    <s v="EGRESO"/>
    <s v="6-44-1293173EGRESO"/>
    <s v="6-44-1293173EGRESO1"/>
    <e v="#N/A"/>
    <s v="698-000006-44"/>
    <n v="698"/>
    <d v="2022-08-16T00:00:00"/>
    <n v="-1293173"/>
    <n v="7160"/>
    <s v=" PAGO A PROV ACOSTA CABRERA JHO"/>
    <m/>
    <n v="1"/>
    <d v="2022-08-12T00:00:00"/>
    <n v="-1293173"/>
    <s v="CB-1175"/>
    <n v="0"/>
    <s v="OK CONCILIADO"/>
    <s v="ok"/>
    <n v="1"/>
    <n v="34"/>
    <s v=" PAGO A PROV ACO"/>
  </r>
  <r>
    <s v="6-44"/>
    <n v="-982009"/>
    <s v="EGRESO"/>
    <s v="6-44-982009EGRESO"/>
    <s v="6-44-982009EGRESO1"/>
    <e v="#N/A"/>
    <s v="698-000006-44"/>
    <n v="698"/>
    <d v="2022-08-16T00:00:00"/>
    <n v="-982009"/>
    <n v="7160"/>
    <s v=" PAGO A PROV MANEJO INMOBILIARI"/>
    <m/>
    <n v="1"/>
    <d v="2022-08-12T00:00:00"/>
    <n v="-982009"/>
    <s v="CB-1238"/>
    <n v="0"/>
    <s v="OK CONCILIADO"/>
    <s v="ok"/>
    <n v="1"/>
    <n v="34"/>
    <s v=" PAGO A PROV MAN"/>
  </r>
  <r>
    <s v="6-44"/>
    <n v="-2261762"/>
    <s v="EGRESO"/>
    <s v="6-44-2261762EGRESO"/>
    <s v="6-44-2261762EGRESO1"/>
    <e v="#N/A"/>
    <s v="698-000006-44"/>
    <n v="698"/>
    <d v="2022-08-16T00:00:00"/>
    <n v="-2261762"/>
    <n v="7160"/>
    <s v=" PAGO A PROV SOLINDUTEC SAS"/>
    <m/>
    <n v="1"/>
    <d v="2022-08-12T00:00:00"/>
    <n v="-2261762"/>
    <s v="CB-1225"/>
    <n v="0"/>
    <s v="OK CONCILIADO"/>
    <s v="ok"/>
    <n v="1"/>
    <n v="34"/>
    <s v=" PAGO A PROV SOL"/>
  </r>
  <r>
    <s v="6-44"/>
    <n v="-54363056"/>
    <s v="EGRESO"/>
    <s v="6-44-54363056EGRESO"/>
    <s v="6-44-54363056EGRESO1"/>
    <e v="#N/A"/>
    <s v="698-000006-44"/>
    <n v="698"/>
    <d v="2022-08-16T00:00:00"/>
    <n v="-54363056"/>
    <n v="7160"/>
    <s v=" PAGO A PROV PLASTIRED COLOMBIA"/>
    <m/>
    <n v="1"/>
    <d v="2022-08-12T00:00:00"/>
    <n v="-54363056"/>
    <s v="CB-1222"/>
    <n v="0"/>
    <s v="OK CONCILIADO"/>
    <s v="ok"/>
    <n v="1"/>
    <n v="34"/>
    <s v=" PAGO A PROV PLA"/>
  </r>
  <r>
    <s v="6-44"/>
    <n v="-4500000"/>
    <s v="EGRESO"/>
    <s v="6-44-4500000EGRESO"/>
    <s v="6-44-4500000EGRESO1"/>
    <e v="#N/A"/>
    <s v="698-000006-44"/>
    <n v="698"/>
    <d v="2022-08-16T00:00:00"/>
    <n v="-4500000"/>
    <n v="7160"/>
    <s v=" PAGO A PROV MARIE JOSE FLOREZ"/>
    <m/>
    <n v="1"/>
    <d v="2022-08-12T00:00:00"/>
    <n v="-4500000"/>
    <s v="CB-1192"/>
    <n v="0"/>
    <s v="OK CONCILIADO"/>
    <s v="ok"/>
    <n v="1"/>
    <n v="34"/>
    <s v=" PAGO A PROV MAR"/>
  </r>
  <r>
    <s v="6-44"/>
    <n v="-3000296"/>
    <s v="EGRESO"/>
    <s v="6-44-3000296EGRESO"/>
    <s v="6-44-3000296EGRESO1"/>
    <e v="#N/A"/>
    <s v="698-000006-44"/>
    <n v="698"/>
    <d v="2022-08-16T00:00:00"/>
    <n v="-3000296"/>
    <n v="7160"/>
    <s v=" PAGO A PROV HYDRAULICARS SERVI"/>
    <m/>
    <n v="1"/>
    <d v="2022-08-12T00:00:00"/>
    <n v="-3000296"/>
    <s v="CB-1195"/>
    <n v="0"/>
    <s v="OK CONCILIADO"/>
    <s v="ok"/>
    <n v="1"/>
    <n v="34"/>
    <s v=" PAGO A PROV HYD"/>
  </r>
  <r>
    <s v="6-44"/>
    <n v="-13555467"/>
    <s v="EGRESO"/>
    <s v="6-44-13555467EGRESO"/>
    <s v="6-44-13555467EGRESO1"/>
    <e v="#N/A"/>
    <s v="698-000006-44"/>
    <n v="698"/>
    <d v="2022-08-16T00:00:00"/>
    <n v="-13555467"/>
    <n v="7160"/>
    <s v=" PAGO A PROV MULTIJAPONES SAS"/>
    <m/>
    <n v="1"/>
    <d v="2022-08-12T00:00:00"/>
    <n v="-13555467"/>
    <s v="CB-1221"/>
    <n v="0"/>
    <s v="OK CONCILIADO"/>
    <s v="ok"/>
    <n v="1"/>
    <n v="34"/>
    <s v=" PAGO A PROV MUL"/>
  </r>
  <r>
    <s v="6-44"/>
    <n v="-18742589"/>
    <s v="EGRESO"/>
    <s v="6-44-18742589EGRESO"/>
    <s v="6-44-18742589EGRESO1"/>
    <e v="#N/A"/>
    <s v="698-000006-44"/>
    <n v="698"/>
    <d v="2022-08-16T00:00:00"/>
    <n v="-18742589"/>
    <n v="7160"/>
    <s v=" PAGO A PROV TELLANTAS Y CIA SA"/>
    <m/>
    <n v="1"/>
    <d v="2022-08-12T00:00:00"/>
    <n v="-18742589"/>
    <s v="CB-1214"/>
    <n v="0"/>
    <s v="OK CONCILIADO"/>
    <s v="ok"/>
    <n v="1"/>
    <n v="34"/>
    <s v=" PAGO A PROV TEL"/>
  </r>
  <r>
    <s v="6-44"/>
    <n v="-665710"/>
    <s v="EGRESO"/>
    <s v="6-44-665710EGRESO"/>
    <s v="6-44-665710EGRESO1"/>
    <e v="#N/A"/>
    <s v="698-000006-44"/>
    <n v="698"/>
    <d v="2022-08-16T00:00:00"/>
    <n v="-665710"/>
    <n v="7160"/>
    <s v=" PAGO A PROV AVA BUILDER SAS"/>
    <m/>
    <n v="1"/>
    <d v="2022-08-12T00:00:00"/>
    <n v="-665710"/>
    <s v="CB-1242"/>
    <n v="0"/>
    <s v="OK CONCILIADO"/>
    <s v="ok"/>
    <n v="1"/>
    <n v="34"/>
    <s v=" PAGO A PROV AVA"/>
  </r>
  <r>
    <s v="6-44"/>
    <n v="-15952080"/>
    <s v="EGRESO"/>
    <s v="6-44-15952080EGRESO"/>
    <s v="6-44-15952080EGRESO1"/>
    <e v="#N/A"/>
    <s v="698-000006-44"/>
    <n v="698"/>
    <d v="2022-08-16T00:00:00"/>
    <n v="-15952080"/>
    <n v="7160"/>
    <s v=" PAGO A PROV INDUSTRIA COLOMBIA"/>
    <m/>
    <n v="1"/>
    <d v="2022-08-12T00:00:00"/>
    <n v="-15952080"/>
    <s v="CB-1226"/>
    <n v="0"/>
    <s v="OK CONCILIADO"/>
    <s v="ok"/>
    <n v="1"/>
    <n v="34"/>
    <s v=" PAGO A PROV IND"/>
  </r>
  <r>
    <s v="6-44"/>
    <n v="-12304481"/>
    <s v="EGRESO"/>
    <s v="6-44-12304481EGRESO"/>
    <s v="6-44-12304481EGRESO1"/>
    <e v="#N/A"/>
    <s v="698-000006-44"/>
    <n v="698"/>
    <d v="2022-08-16T00:00:00"/>
    <n v="-12304481"/>
    <n v="7160"/>
    <s v=" PAGO A PROV RIOS CASTILLO INGE"/>
    <m/>
    <n v="1"/>
    <d v="2022-08-12T00:00:00"/>
    <n v="-12304481"/>
    <s v="CB-1224"/>
    <n v="0"/>
    <s v="OK CONCILIADO"/>
    <s v="ok"/>
    <n v="1"/>
    <n v="34"/>
    <s v=" PAGO A PROV RIO"/>
  </r>
  <r>
    <s v="6-44"/>
    <n v="-262874"/>
    <s v="EGRESO"/>
    <s v="6-44-262874EGRESO"/>
    <s v="6-44-262874EGRESO1"/>
    <e v="#N/A"/>
    <s v="698-000006-44"/>
    <n v="698"/>
    <d v="2022-08-16T00:00:00"/>
    <n v="-262874"/>
    <n v="7160"/>
    <s v=" PAGO A PROV PROVEXPRES SAS"/>
    <m/>
    <n v="1"/>
    <d v="2022-08-12T00:00:00"/>
    <n v="-262874"/>
    <s v="CB-1206"/>
    <n v="0"/>
    <s v="OK CONCILIADO"/>
    <s v="ok"/>
    <n v="1"/>
    <n v="34"/>
    <s v=" PAGO A PROV PRO"/>
  </r>
  <r>
    <s v="6-44"/>
    <n v="-5751337"/>
    <s v="EGRESO"/>
    <s v="6-44-5751337EGRESO"/>
    <s v="6-44-5751337EGRESO1"/>
    <e v="#N/A"/>
    <s v="698-000006-44"/>
    <n v="698"/>
    <d v="2022-08-16T00:00:00"/>
    <n v="-5751337"/>
    <n v="7160"/>
    <s v=" PAGO A PROV UNIVERSAL DE PARTE"/>
    <m/>
    <n v="1"/>
    <d v="2022-08-12T00:00:00"/>
    <n v="-5751337"/>
    <s v="CB-1215"/>
    <n v="0"/>
    <s v="OK CONCILIADO"/>
    <s v="ok"/>
    <n v="1"/>
    <n v="34"/>
    <s v=" PAGO A PROV UNI"/>
  </r>
  <r>
    <s v="6-44"/>
    <n v="-2871605"/>
    <s v="EGRESO"/>
    <s v="6-44-2871605EGRESO"/>
    <s v="6-44-2871605EGRESO1"/>
    <e v="#N/A"/>
    <s v="698-000006-44"/>
    <n v="698"/>
    <d v="2022-08-16T00:00:00"/>
    <n v="-2871605"/>
    <n v="7160"/>
    <s v=" PAGO A PROV AT DIESEL MANTENIM"/>
    <m/>
    <n v="1"/>
    <d v="2022-08-12T00:00:00"/>
    <n v="-2871605"/>
    <s v="CB-1217"/>
    <n v="0"/>
    <s v="OK CONCILIADO"/>
    <s v="ok"/>
    <n v="1"/>
    <n v="34"/>
    <s v=" PAGO A PROV AT "/>
  </r>
  <r>
    <s v="6-44"/>
    <n v="-926158"/>
    <s v="EGRESO"/>
    <s v="6-44-926158EGRESO"/>
    <s v="6-44-926158EGRESO1"/>
    <e v="#N/A"/>
    <s v="698-000006-44"/>
    <n v="698"/>
    <d v="2022-08-16T00:00:00"/>
    <n v="-926158"/>
    <n v="7160"/>
    <s v=" PAGO A PROV COLOMBIA TELECOMUN"/>
    <m/>
    <n v="1"/>
    <d v="2022-08-12T00:00:00"/>
    <n v="-926158"/>
    <s v="CB-1236"/>
    <n v="0"/>
    <s v="OK CONCILIADO"/>
    <s v="ok"/>
    <n v="1"/>
    <n v="34"/>
    <s v=" PAGO A PROV COL"/>
  </r>
  <r>
    <s v="6-44"/>
    <n v="-11208643"/>
    <s v="EGRESO"/>
    <s v="6-44-11208643EGRESO"/>
    <s v="6-44-11208643EGRESO1"/>
    <e v="#N/A"/>
    <s v="698-000006-44"/>
    <n v="698"/>
    <d v="2022-08-16T00:00:00"/>
    <n v="-11208643"/>
    <n v="7160"/>
    <s v=" PAGO A PROV FERRETERIA BRAND L"/>
    <m/>
    <n v="1"/>
    <d v="2022-08-12T00:00:00"/>
    <n v="-11208643"/>
    <s v="CB-1191"/>
    <n v="0"/>
    <s v="OK CONCILIADO"/>
    <s v="ok"/>
    <n v="1"/>
    <n v="34"/>
    <s v=" PAGO A PROV FER"/>
  </r>
  <r>
    <s v="6-44"/>
    <n v="-1371720"/>
    <s v="EGRESO"/>
    <s v="6-44-1371720EGRESO"/>
    <s v="6-44-1371720EGRESO1"/>
    <e v="#N/A"/>
    <s v="698-000006-44"/>
    <n v="698"/>
    <d v="2022-08-16T00:00:00"/>
    <n v="-1371720"/>
    <n v="7160"/>
    <s v=" PAGO A PROV SILENCIADORES SAN"/>
    <m/>
    <n v="1"/>
    <d v="2022-08-12T00:00:00"/>
    <n v="-1371720"/>
    <s v="CB-1212"/>
    <n v="0"/>
    <s v="OK CONCILIADO"/>
    <s v="ok"/>
    <n v="1"/>
    <n v="34"/>
    <s v=" PAGO A PROV SIL"/>
  </r>
  <r>
    <s v="6-44"/>
    <n v="-28415342"/>
    <s v="EGRESO"/>
    <s v="6-44-28415342EGRESO"/>
    <s v="6-44-28415342EGRESO1"/>
    <e v="#N/A"/>
    <s v="698-000006-44"/>
    <n v="698"/>
    <d v="2022-08-16T00:00:00"/>
    <n v="-28415342"/>
    <n v="7160"/>
    <s v=" PAGO A PROV FERRETERIA MONACO"/>
    <m/>
    <n v="1"/>
    <d v="2022-08-12T00:00:00"/>
    <n v="-28415342"/>
    <s v="CB-1218"/>
    <n v="0"/>
    <s v="OK CONCILIADO"/>
    <s v="ok"/>
    <n v="1"/>
    <n v="34"/>
    <s v=" PAGO A PROV FER"/>
  </r>
  <r>
    <s v="6-44"/>
    <n v="-118334530"/>
    <s v="EGRESO"/>
    <s v="6-44-118334530EGRESO"/>
    <s v="6-44-118334530EGRESO1"/>
    <e v="#N/A"/>
    <s v="698-000006-44"/>
    <n v="698"/>
    <d v="2022-08-16T00:00:00"/>
    <n v="-118334530"/>
    <n v="7160"/>
    <s v=" PAGO A PROV FONDO DE CAPITAL P"/>
    <m/>
    <n v="1"/>
    <d v="2022-08-12T00:00:00"/>
    <n v="-118334530"/>
    <s v="CB-1244"/>
    <n v="0"/>
    <s v="OK CONCILIADO"/>
    <s v="ok"/>
    <n v="1"/>
    <n v="34"/>
    <s v=" PAGO A PROV FON"/>
  </r>
  <r>
    <s v="6-44"/>
    <n v="-80648979"/>
    <s v="EGRESO"/>
    <s v="6-44-80648979EGRESO"/>
    <s v="6-44-80648979EGRESO1"/>
    <e v="#N/A"/>
    <s v="698-000006-44"/>
    <n v="698"/>
    <d v="2022-08-16T00:00:00"/>
    <n v="-80648979"/>
    <n v="7160"/>
    <s v=" PAGO A PROV SEGUROS COMERCIALE"/>
    <m/>
    <n v="1"/>
    <d v="2022-08-12T00:00:00"/>
    <n v="-80648979"/>
    <s v="CB-1211"/>
    <n v="0"/>
    <s v="OK CONCILIADO"/>
    <s v="ok"/>
    <n v="1"/>
    <n v="34"/>
    <s v=" PAGO A PROV SEG"/>
  </r>
  <r>
    <s v="6-44"/>
    <n v="-7357261"/>
    <s v="EGRESO"/>
    <s v="6-44-7357261EGRESO"/>
    <s v="6-44-7357261EGRESO1"/>
    <e v="#N/A"/>
    <s v="698-000006-44"/>
    <n v="698"/>
    <d v="2022-08-16T00:00:00"/>
    <n v="-7357261"/>
    <n v="7160"/>
    <s v=" PAGO A PROV CUMMINS DE LOS AND"/>
    <m/>
    <n v="1"/>
    <d v="2022-08-12T00:00:00"/>
    <n v="-7357261"/>
    <s v="CB-1187"/>
    <n v="0"/>
    <s v="OK CONCILIADO"/>
    <s v="ok"/>
    <n v="1"/>
    <n v="34"/>
    <s v=" PAGO A PROV CUM"/>
  </r>
  <r>
    <s v="6-44"/>
    <n v="-2805838"/>
    <s v="EGRESO"/>
    <s v="6-44-2805838EGRESO"/>
    <s v="6-44-2805838EGRESO1"/>
    <e v="#N/A"/>
    <s v="698-000006-44"/>
    <n v="698"/>
    <d v="2022-08-16T00:00:00"/>
    <n v="-2805838"/>
    <n v="7160"/>
    <s v=" PAGO A PROV AK REPUESTOS"/>
    <m/>
    <n v="1"/>
    <d v="2022-08-12T00:00:00"/>
    <n v="-2805838"/>
    <s v="CB-1177"/>
    <n v="0"/>
    <s v="OK CONCILIADO"/>
    <s v="ok"/>
    <n v="1"/>
    <n v="34"/>
    <s v=" PAGO A PROV AK "/>
  </r>
  <r>
    <s v="6-44"/>
    <n v="-9022160"/>
    <s v="EGRESO"/>
    <s v="6-44-9022160EGRESO"/>
    <s v="6-44-9022160EGRESO1"/>
    <e v="#N/A"/>
    <s v="698-000006-44"/>
    <n v="698"/>
    <d v="2022-08-16T00:00:00"/>
    <n v="-9022160"/>
    <n v="7160"/>
    <s v=" PAGO A PROV JIMENEZ MALAGON RI"/>
    <m/>
    <n v="1"/>
    <d v="2022-08-12T00:00:00"/>
    <n v="-9022160"/>
    <s v="CB-1199"/>
    <n v="0"/>
    <s v="OK CONCILIADO"/>
    <s v="ok"/>
    <n v="1"/>
    <n v="34"/>
    <s v=" PAGO A PROV JIM"/>
  </r>
  <r>
    <s v="6-44"/>
    <n v="-17205974"/>
    <s v="EGRESO"/>
    <s v="6-44-17205974EGRESO"/>
    <s v="6-44-17205974EGRESO1"/>
    <e v="#N/A"/>
    <s v="698-000006-44"/>
    <n v="698"/>
    <d v="2022-08-16T00:00:00"/>
    <n v="-17205974"/>
    <n v="7160"/>
    <s v=" PAGO A PROV EDIFICIO CITIBANK"/>
    <m/>
    <n v="1"/>
    <d v="2022-08-12T00:00:00"/>
    <n v="-17205974"/>
    <s v="CB-1235"/>
    <n v="0"/>
    <s v="OK CONCILIADO"/>
    <s v="ok"/>
    <n v="1"/>
    <n v="34"/>
    <s v=" PAGO A PROV EDI"/>
  </r>
  <r>
    <s v="6-44"/>
    <n v="-888942"/>
    <s v="EGRESO"/>
    <s v="6-44-888942EGRESO"/>
    <s v="6-44-888942EGRESO1"/>
    <e v="#N/A"/>
    <s v="698-000006-44"/>
    <n v="698"/>
    <d v="2022-08-16T00:00:00"/>
    <n v="-888942"/>
    <n v="7160"/>
    <s v=" PAGO A PROV JLS INMOBILIARIA S"/>
    <m/>
    <n v="1"/>
    <d v="2022-08-12T00:00:00"/>
    <n v="-888942"/>
    <s v="CB-1239"/>
    <n v="0"/>
    <s v="OK CONCILIADO"/>
    <s v="ok"/>
    <n v="1"/>
    <n v="34"/>
    <s v=" PAGO A PROV JLS"/>
  </r>
  <r>
    <s v="6-44"/>
    <n v="-759020"/>
    <s v="EGRESO"/>
    <s v="6-44-759020EGRESO"/>
    <s v="6-44-759020EGRESO1"/>
    <e v="#N/A"/>
    <s v="698-000006-44"/>
    <n v="698"/>
    <d v="2022-08-16T00:00:00"/>
    <n v="-759020"/>
    <n v="7160"/>
    <s v=" PAGO A PROV EDIFICIO VALSESIA"/>
    <m/>
    <n v="1"/>
    <d v="2022-08-12T00:00:00"/>
    <n v="-759020"/>
    <s v="CB-1243"/>
    <n v="0"/>
    <s v="OK CONCILIADO"/>
    <s v="ok"/>
    <n v="1"/>
    <n v="34"/>
    <s v=" PAGO A PROV EDI"/>
  </r>
  <r>
    <s v="6-44"/>
    <n v="-6772572"/>
    <s v="EGRESO"/>
    <s v="6-44-6772572EGRESO"/>
    <s v="6-44-6772572EGRESO1"/>
    <e v="#N/A"/>
    <s v="698-000006-44"/>
    <n v="698"/>
    <d v="2022-08-16T00:00:00"/>
    <n v="-6772572"/>
    <n v="7160"/>
    <s v=" PAGO A PROV MANGUERAS Y SUPLEM"/>
    <m/>
    <n v="1"/>
    <d v="2022-08-12T00:00:00"/>
    <n v="-6772572"/>
    <s v="CB-1220"/>
    <n v="0"/>
    <s v="OK CONCILIADO"/>
    <s v="ok"/>
    <n v="1"/>
    <n v="34"/>
    <s v=" PAGO A PROV MAN"/>
  </r>
  <r>
    <s v="6-44"/>
    <n v="-3395132"/>
    <s v="EGRESO"/>
    <s v="6-44-3395132EGRESO"/>
    <s v="6-44-3395132EGRESO1"/>
    <e v="#N/A"/>
    <s v="698-000006-44"/>
    <n v="698"/>
    <d v="2022-08-16T00:00:00"/>
    <n v="-3395132"/>
    <n v="7160"/>
    <s v=" PAGO A PROV PRODUCCION GRAFICA"/>
    <m/>
    <n v="1"/>
    <d v="2022-08-12T00:00:00"/>
    <n v="-3395132"/>
    <s v="CB-1223"/>
    <n v="0"/>
    <s v="OK CONCILIADO"/>
    <s v="ok"/>
    <n v="1"/>
    <n v="34"/>
    <s v=" PAGO A PROV PRO"/>
  </r>
  <r>
    <s v="6-44"/>
    <n v="-627187"/>
    <s v="EGRESO"/>
    <s v="6-44-627187EGRESO"/>
    <s v="6-44-627187EGRESO1"/>
    <e v="#N/A"/>
    <s v="698-000006-44"/>
    <n v="698"/>
    <d v="2022-08-16T00:00:00"/>
    <n v="-627187"/>
    <n v="7160"/>
    <s v=" PAGO A PROV CENTRAL DE REPARAC"/>
    <m/>
    <n v="1"/>
    <d v="2022-08-12T00:00:00"/>
    <n v="-627187"/>
    <s v="CB-1183"/>
    <n v="0"/>
    <s v="OK CONCILIADO"/>
    <s v="ok"/>
    <n v="1"/>
    <n v="34"/>
    <s v=" PAGO A PROV CEN"/>
  </r>
  <r>
    <s v="6-44"/>
    <n v="-3496.31"/>
    <s v="EGRESO"/>
    <s v="6-44-3496,31EGRESO"/>
    <s v="6-44-3496,31EGRESO19"/>
    <e v="#N/A"/>
    <s v="698-000006-44"/>
    <n v="698"/>
    <d v="2022-08-12T00:00:00"/>
    <n v="-3496.31"/>
    <n v="609"/>
    <s v=" COBRO COMISION ACH COLOMBIA"/>
    <s v="GASTOS"/>
    <n v="0"/>
    <e v="#N/A"/>
    <n v="0"/>
    <e v="#N/A"/>
    <n v="3496.31"/>
    <s v="OK"/>
    <s v="ok"/>
    <n v="1"/>
    <n v="33"/>
    <s v=" COBRO COMISION "/>
  </r>
  <r>
    <s v="6-44"/>
    <n v="-255.67"/>
    <s v="EGRESO"/>
    <s v="6-44-255,67EGRESO"/>
    <s v="6-44-255,67EGRESO23"/>
    <e v="#N/A"/>
    <s v="698-000006-44"/>
    <n v="698"/>
    <d v="2022-08-12T00:00:00"/>
    <n v="-255.67"/>
    <n v="1233"/>
    <s v=" COBRO IVA PAGOS AUTOMATICOS"/>
    <s v="GASTOS"/>
    <n v="0"/>
    <e v="#N/A"/>
    <n v="0"/>
    <e v="#N/A"/>
    <n v="255.67"/>
    <s v="OK"/>
    <s v="ok"/>
    <n v="1"/>
    <n v="33"/>
    <s v=" COBRO IVA PAGOS"/>
  </r>
  <r>
    <s v="6-44"/>
    <n v="-664.31"/>
    <s v="EGRESO"/>
    <s v="6-44-664,31EGRESO"/>
    <s v="6-44-664,31EGRESO16"/>
    <e v="#N/A"/>
    <s v="698-000006-44"/>
    <n v="698"/>
    <d v="2022-08-12T00:00:00"/>
    <n v="-664.31"/>
    <n v="1233"/>
    <s v=" COBRO IVA PAGOS AUTOMATICOS"/>
    <s v="GASTOS"/>
    <n v="0"/>
    <e v="#N/A"/>
    <n v="0"/>
    <e v="#N/A"/>
    <n v="664.31"/>
    <s v="OK"/>
    <s v="ok"/>
    <n v="1"/>
    <n v="33"/>
    <s v=" COBRO IVA PAGOS"/>
  </r>
  <r>
    <s v="6-44"/>
    <n v="-5624.74"/>
    <s v="EGRESO"/>
    <s v="6-44-5624,74EGRESO"/>
    <s v="6-44-5624,74EGRESO1"/>
    <e v="#N/A"/>
    <s v="698-000006-44"/>
    <n v="698"/>
    <d v="2022-08-12T00:00:00"/>
    <n v="-5624.74"/>
    <n v="1233"/>
    <s v=" COBRO IVA PAGOS AUTOMATICOS"/>
    <s v="GASTOS"/>
    <n v="0"/>
    <e v="#N/A"/>
    <n v="0"/>
    <e v="#N/A"/>
    <n v="5624.74"/>
    <s v="OK"/>
    <s v="ok"/>
    <n v="1"/>
    <n v="33"/>
    <s v=" COBRO IVA PAGOS"/>
  </r>
  <r>
    <s v="6-44"/>
    <n v="-1875.27"/>
    <s v="EGRESO"/>
    <s v="6-44-1875,27EGRESO"/>
    <s v="6-44-1875,27EGRESO1"/>
    <e v="#N/A"/>
    <s v="698-000006-44"/>
    <n v="698"/>
    <d v="2022-08-12T00:00:00"/>
    <n v="-1875.27"/>
    <n v="1233"/>
    <s v=" COBRO IVA PAGOS AUTOMATICOS"/>
    <s v="GASTOS"/>
    <n v="0"/>
    <e v="#N/A"/>
    <n v="0"/>
    <e v="#N/A"/>
    <n v="1875.27"/>
    <s v="OK"/>
    <s v="ok"/>
    <n v="1"/>
    <n v="33"/>
    <s v=" COBRO IVA PAGOS"/>
  </r>
  <r>
    <s v="6-44"/>
    <n v="-255.67"/>
    <s v="EGRESO"/>
    <s v="6-44-255,67EGRESO"/>
    <s v="6-44-255,67EGRESO24"/>
    <e v="#N/A"/>
    <s v="698-000006-44"/>
    <n v="698"/>
    <d v="2022-08-12T00:00:00"/>
    <n v="-255.67"/>
    <n v="1233"/>
    <s v=" COBRO IVA PAGOS AUTOMATICOS"/>
    <s v="GASTOS"/>
    <n v="0"/>
    <e v="#N/A"/>
    <n v="0"/>
    <e v="#N/A"/>
    <n v="255.67"/>
    <s v="OK"/>
    <s v="ok"/>
    <n v="1"/>
    <n v="33"/>
    <s v=" COBRO IVA PAGOS"/>
  </r>
  <r>
    <s v="6-44"/>
    <n v="-255.67"/>
    <s v="EGRESO"/>
    <s v="6-44-255,67EGRESO"/>
    <s v="6-44-255,67EGRESO25"/>
    <e v="#N/A"/>
    <s v="698-000006-44"/>
    <n v="698"/>
    <d v="2022-08-12T00:00:00"/>
    <n v="-255.67"/>
    <n v="1233"/>
    <s v=" COBRO IVA PAGOS AUTOMATICOS"/>
    <s v="GASTOS"/>
    <n v="0"/>
    <e v="#N/A"/>
    <n v="0"/>
    <e v="#N/A"/>
    <n v="255.67"/>
    <s v="OK"/>
    <s v="ok"/>
    <n v="1"/>
    <n v="33"/>
    <s v=" COBRO IVA PAGOS"/>
  </r>
  <r>
    <s v="6-44"/>
    <n v="-255.67"/>
    <s v="EGRESO"/>
    <s v="6-44-255,67EGRESO"/>
    <s v="6-44-255,67EGRESO26"/>
    <e v="#N/A"/>
    <s v="698-000006-44"/>
    <n v="698"/>
    <d v="2022-08-12T00:00:00"/>
    <n v="-255.67"/>
    <n v="1233"/>
    <s v=" COBRO IVA PAGOS AUTOMATICOS"/>
    <s v="GASTOS"/>
    <n v="0"/>
    <e v="#N/A"/>
    <n v="0"/>
    <e v="#N/A"/>
    <n v="255.67"/>
    <s v="OK"/>
    <s v="ok"/>
    <n v="1"/>
    <n v="33"/>
    <s v=" COBRO IVA PAGOS"/>
  </r>
  <r>
    <s v="6-44"/>
    <n v="-198011"/>
    <s v="EGRESO"/>
    <s v="6-44-198011EGRESO"/>
    <s v="6-44-198011EGRESO1"/>
    <e v="#N/A"/>
    <s v="698-000006-44"/>
    <n v="698"/>
    <d v="2022-08-12T00:00:00"/>
    <n v="-198011"/>
    <n v="2437"/>
    <s v=" CARGUE TARJETA PREPAGO PROPIA"/>
    <m/>
    <n v="1"/>
    <d v="2022-08-12T00:00:00"/>
    <n v="-198011"/>
    <s v="CB-1229"/>
    <n v="0"/>
    <s v="OK CONCILIADO"/>
    <s v="ok"/>
    <n v="1"/>
    <n v="33"/>
    <s v=" CARGUE TARJETA "/>
  </r>
  <r>
    <s v="6-44"/>
    <n v="-348615"/>
    <s v="EGRESO"/>
    <s v="6-44-348615EGRESO"/>
    <s v="6-44-348615EGRESO1"/>
    <e v="#N/A"/>
    <s v="698-000006-44"/>
    <n v="698"/>
    <d v="2022-08-12T00:00:00"/>
    <n v="-348615"/>
    <n v="2437"/>
    <s v=" CARGUE TARJETA PREPAGO PROPIA"/>
    <m/>
    <n v="1"/>
    <d v="2022-08-12T00:00:00"/>
    <n v="-348615"/>
    <s v="CB-1230"/>
    <n v="0"/>
    <s v="OK CONCILIADO"/>
    <s v="ok"/>
    <n v="1"/>
    <n v="33"/>
    <s v=" CARGUE TARJETA "/>
  </r>
  <r>
    <s v="6-44"/>
    <n v="-131366"/>
    <s v="EGRESO"/>
    <s v="6-44-131366EGRESO"/>
    <s v="6-44-131366EGRESO1"/>
    <e v="#N/A"/>
    <s v="698-000006-44"/>
    <n v="698"/>
    <d v="2022-08-12T00:00:00"/>
    <n v="-131366"/>
    <n v="2437"/>
    <s v=" CARGUE TARJETA PREPAGO PROPIA"/>
    <m/>
    <n v="1"/>
    <d v="2022-08-12T00:00:00"/>
    <n v="-131366"/>
    <s v="CB-1231"/>
    <n v="0"/>
    <s v="OK CONCILIADO"/>
    <s v="ok"/>
    <n v="1"/>
    <n v="33"/>
    <s v=" CARGUE TARJETA "/>
  </r>
  <r>
    <s v="6-44"/>
    <n v="-161702845"/>
    <s v="EGRESO"/>
    <s v="6-44-161702845EGRESO"/>
    <s v="6-44-161702845EGRESO1"/>
    <e v="#N/A"/>
    <s v="698-000006-44"/>
    <n v="276"/>
    <d v="2022-08-12T00:00:00"/>
    <n v="-161702845"/>
    <n v="3046"/>
    <s v=" PAGO CREDITO SUC VIRTUAL"/>
    <m/>
    <n v="1"/>
    <d v="2022-08-12T00:00:00"/>
    <n v="-161702845"/>
    <s v="CB-1234"/>
    <n v="0"/>
    <s v="OK CONCILIADO"/>
    <s v="ok"/>
    <n v="1"/>
    <n v="33"/>
    <s v=" PAGO CREDITO SU"/>
  </r>
  <r>
    <s v="6-44"/>
    <n v="-3333915.6"/>
    <s v="EGRESO"/>
    <s v="6-44-3333915,6EGRESO"/>
    <s v="6-44-3333915,6EGRESO1"/>
    <e v="#N/A"/>
    <s v="698-000006-44"/>
    <n v="698"/>
    <d v="2022-08-12T00:00:00"/>
    <n v="-3333915.6"/>
    <n v="3339"/>
    <s v=" IMPTO GOBIERNO 4X1000"/>
    <s v="GASTOS"/>
    <n v="0"/>
    <e v="#N/A"/>
    <n v="0"/>
    <e v="#N/A"/>
    <n v="3333915.6"/>
    <s v="OK"/>
    <s v="ok"/>
    <n v="1"/>
    <n v="33"/>
    <s v=" IMPTO GOBIERNO "/>
  </r>
  <r>
    <s v="6-44"/>
    <n v="-292000"/>
    <s v="EGRESO"/>
    <s v="6-44-292000EGRESO"/>
    <s v="6-44-292000EGRESO1"/>
    <e v="#N/A"/>
    <s v="698-000006-44"/>
    <n v="211"/>
    <d v="2022-08-12T00:00:00"/>
    <n v="-292000"/>
    <n v="7034"/>
    <s v=" PAGO IMPUESTOS"/>
    <s v="CB-1335"/>
    <n v="0"/>
    <e v="#N/A"/>
    <n v="0"/>
    <e v="#N/A"/>
    <n v="292000"/>
    <s v="OK"/>
    <s v="ok"/>
    <n v="1"/>
    <n v="33"/>
    <s v=" PAGO IMPUESTOS"/>
  </r>
  <r>
    <s v="6-44"/>
    <n v="-292000"/>
    <s v="EGRESO"/>
    <s v="6-44-292000EGRESO"/>
    <s v="6-44-292000EGRESO2"/>
    <e v="#N/A"/>
    <s v="698-000006-44"/>
    <n v="211"/>
    <d v="2022-08-12T00:00:00"/>
    <n v="-292000"/>
    <n v="7034"/>
    <s v=" PAGO IMPUESTOS"/>
    <s v="CB-1335"/>
    <n v="0"/>
    <e v="#N/A"/>
    <n v="0"/>
    <e v="#N/A"/>
    <n v="292000"/>
    <s v="OK"/>
    <s v="ok"/>
    <n v="1"/>
    <n v="33"/>
    <s v=" PAGO IMPUESTOS"/>
  </r>
  <r>
    <s v="6-44"/>
    <n v="-292000"/>
    <s v="EGRESO"/>
    <s v="6-44-292000EGRESO"/>
    <s v="6-44-292000EGRESO3"/>
    <e v="#N/A"/>
    <s v="698-000006-44"/>
    <n v="211"/>
    <d v="2022-08-12T00:00:00"/>
    <n v="-292000"/>
    <n v="7034"/>
    <s v=" PAGO IMPUESTOS"/>
    <s v="CB-1335"/>
    <n v="0"/>
    <e v="#N/A"/>
    <n v="0"/>
    <e v="#N/A"/>
    <n v="292000"/>
    <s v="OK"/>
    <s v="ok"/>
    <n v="1"/>
    <n v="33"/>
    <s v=" PAGO IMPUESTOS"/>
  </r>
  <r>
    <s v="6-44"/>
    <n v="-292000"/>
    <s v="EGRESO"/>
    <s v="6-44-292000EGRESO"/>
    <s v="6-44-292000EGRESO4"/>
    <e v="#N/A"/>
    <s v="698-000006-44"/>
    <n v="211"/>
    <d v="2022-08-12T00:00:00"/>
    <n v="-292000"/>
    <n v="7034"/>
    <s v=" PAGO IMPUESTOS"/>
    <s v="CB-1335"/>
    <n v="0"/>
    <e v="#N/A"/>
    <n v="0"/>
    <e v="#N/A"/>
    <n v="292000"/>
    <s v="OK"/>
    <s v="ok"/>
    <n v="1"/>
    <n v="33"/>
    <s v=" PAGO IMPUESTOS"/>
  </r>
  <r>
    <s v="6-44"/>
    <n v="-25215238"/>
    <s v="EGRESO"/>
    <s v="6-44-25215238EGRESO"/>
    <s v="6-44-25215238EGRESO1"/>
    <e v="#N/A"/>
    <s v="698-000006-44"/>
    <n v="698"/>
    <d v="2022-08-12T00:00:00"/>
    <n v="-25215238"/>
    <n v="7160"/>
    <s v=" PAGO A PROV DOSMOPAR SOCIEDAD"/>
    <m/>
    <n v="1"/>
    <d v="2022-08-12T00:00:00"/>
    <n v="-25215238"/>
    <s v="CB-1189"/>
    <n v="0"/>
    <s v="OK CONCILIADO"/>
    <s v="ok"/>
    <n v="1"/>
    <n v="33"/>
    <s v=" PAGO A PROV DOS"/>
  </r>
  <r>
    <s v="6-44"/>
    <n v="-553323"/>
    <s v="EGRESO"/>
    <s v="6-44-553323EGRESO"/>
    <s v="6-44-553323EGRESO1"/>
    <e v="#N/A"/>
    <s v="698-000006-44"/>
    <n v="698"/>
    <d v="2022-08-12T00:00:00"/>
    <n v="-553323"/>
    <n v="7160"/>
    <s v=" PAGO A PROV SEAL HOUSE SAS"/>
    <m/>
    <n v="1"/>
    <d v="2022-08-12T00:00:00"/>
    <n v="-553323"/>
    <s v="CB-1210"/>
    <n v="0"/>
    <s v="OK CONCILIADO"/>
    <s v="ok"/>
    <n v="1"/>
    <n v="33"/>
    <s v=" PAGO A PROV SEA"/>
  </r>
  <r>
    <s v="6-44"/>
    <n v="-89068397"/>
    <s v="EGRESO"/>
    <s v="6-44-89068397EGRESO"/>
    <s v="6-44-89068397EGRESO1"/>
    <e v="#N/A"/>
    <s v="698-000006-44"/>
    <n v="698"/>
    <d v="2022-08-12T00:00:00"/>
    <n v="-89068397"/>
    <n v="7160"/>
    <s v=" PAGO A PROV NAVITRANS   COMERC"/>
    <m/>
    <n v="1"/>
    <d v="2022-08-12T00:00:00"/>
    <n v="-89068397"/>
    <s v="CB-1184"/>
    <n v="0"/>
    <s v="OK CONCILIADO"/>
    <s v="ok"/>
    <n v="1"/>
    <n v="33"/>
    <s v=" PAGO A PROV NAV"/>
  </r>
  <r>
    <s v="6-44"/>
    <n v="-323609"/>
    <s v="EGRESO"/>
    <s v="6-44-323609EGRESO"/>
    <s v="6-44-323609EGRESO1"/>
    <e v="#N/A"/>
    <s v="698-000006-44"/>
    <n v="698"/>
    <d v="2022-08-12T00:00:00"/>
    <n v="-323609"/>
    <n v="7160"/>
    <s v=" PAGO A PROV MARIA ALEJANDRA MA"/>
    <m/>
    <n v="1"/>
    <d v="2022-08-12T00:00:00"/>
    <n v="-323609"/>
    <s v="CB-1241"/>
    <n v="0"/>
    <s v="OK CONCILIADO"/>
    <s v="ok"/>
    <n v="1"/>
    <n v="33"/>
    <s v=" PAGO A PROV MAR"/>
  </r>
  <r>
    <s v="6-44"/>
    <n v="-13155144"/>
    <s v="EGRESO"/>
    <s v="6-44-13155144EGRESO"/>
    <s v="6-44-13155144EGRESO1"/>
    <e v="#N/A"/>
    <s v="698-000006-44"/>
    <n v="698"/>
    <d v="2022-08-12T00:00:00"/>
    <n v="-13155144"/>
    <n v="7160"/>
    <s v=" PAGO A PROV MAQUITECNICOS IMPO"/>
    <m/>
    <n v="1"/>
    <d v="2022-08-12T00:00:00"/>
    <n v="-13155144"/>
    <s v="CB-1201"/>
    <n v="0"/>
    <s v="OK CONCILIADO"/>
    <s v="ok"/>
    <n v="1"/>
    <n v="33"/>
    <s v=" PAGO A PROV MAQ"/>
  </r>
  <r>
    <s v="6-44"/>
    <n v="-553901"/>
    <s v="EGRESO"/>
    <s v="6-44-553901EGRESO"/>
    <s v="6-44-553901EGRESO1"/>
    <e v="#N/A"/>
    <s v="698-000006-44"/>
    <n v="698"/>
    <d v="2022-08-12T00:00:00"/>
    <n v="-553901"/>
    <n v="7160"/>
    <s v=" PAGO A PROV COMERCIALIZADORA F"/>
    <m/>
    <n v="1"/>
    <d v="2022-08-12T00:00:00"/>
    <n v="-553901"/>
    <s v="CB-1185"/>
    <n v="0"/>
    <s v="OK CONCILIADO"/>
    <s v="ok"/>
    <n v="1"/>
    <n v="33"/>
    <s v=" PAGO A PROV COM"/>
  </r>
  <r>
    <s v="6-44"/>
    <n v="-21374000"/>
    <s v="EGRESO"/>
    <s v="6-44-21374000EGRESO"/>
    <s v="6-44-21374000EGRESO1"/>
    <e v="#N/A"/>
    <s v="698-000006-44"/>
    <n v="698"/>
    <d v="2022-08-12T00:00:00"/>
    <n v="-21374000"/>
    <n v="7160"/>
    <s v=" PAGO A PROV GO FOR ADVISORS SA"/>
    <m/>
    <n v="1"/>
    <d v="2022-08-12T00:00:00"/>
    <n v="-21374000"/>
    <s v="CB-1219"/>
    <n v="0"/>
    <s v="OK CONCILIADO"/>
    <s v="ok"/>
    <n v="1"/>
    <n v="33"/>
    <s v=" PAGO A PROV GO "/>
  </r>
  <r>
    <s v="6-44"/>
    <n v="-31490379"/>
    <s v="EGRESO"/>
    <s v="6-44-31490379EGRESO"/>
    <s v="6-44-31490379EGRESO1"/>
    <e v="#N/A"/>
    <s v="698-000006-44"/>
    <n v="698"/>
    <d v="2022-08-12T00:00:00"/>
    <n v="-31490379"/>
    <n v="7160"/>
    <s v=" PAGO A PROV INDUSTRIAS IVOR  C"/>
    <m/>
    <n v="1"/>
    <d v="2022-08-12T00:00:00"/>
    <n v="-31490379"/>
    <s v="CB-1196"/>
    <n v="0"/>
    <s v="OK CONCILIADO"/>
    <s v="ok"/>
    <n v="1"/>
    <n v="33"/>
    <s v=" PAGO A PROV IND"/>
  </r>
  <r>
    <s v="6-44"/>
    <n v="-3505000"/>
    <s v="EGRESO"/>
    <s v="6-44-3505000EGRESO"/>
    <s v="6-44-3505000EGRESO1"/>
    <e v="#N/A"/>
    <s v="698-000006-44"/>
    <n v="698"/>
    <d v="2022-08-12T00:00:00"/>
    <n v="-3505000"/>
    <n v="7160"/>
    <s v=" PAGO A PROV CESAR AUGUSTO VELA"/>
    <m/>
    <n v="1"/>
    <d v="2022-08-12T00:00:00"/>
    <n v="-3505000"/>
    <s v="CB-1232"/>
    <n v="0"/>
    <s v="OK CONCILIADO"/>
    <s v="ok"/>
    <n v="1"/>
    <n v="33"/>
    <s v=" PAGO A PROV CES"/>
  </r>
  <r>
    <s v="6-44"/>
    <n v="-895951"/>
    <s v="EGRESO"/>
    <s v="6-44-895951EGRESO"/>
    <s v="6-44-895951EGRESO1"/>
    <e v="#N/A"/>
    <s v="698-000006-44"/>
    <n v="698"/>
    <d v="2022-08-12T00:00:00"/>
    <n v="-895951"/>
    <n v="7160"/>
    <s v=" PAGO A PROV PROVEEDORES PARA S"/>
    <m/>
    <n v="1"/>
    <d v="2022-08-12T00:00:00"/>
    <n v="-895951"/>
    <s v="CB-1205"/>
    <n v="0"/>
    <s v="OK CONCILIADO"/>
    <s v="ok"/>
    <n v="1"/>
    <n v="33"/>
    <s v=" PAGO A PROV PRO"/>
  </r>
  <r>
    <s v="6-44"/>
    <n v="-34300326"/>
    <s v="EGRESO"/>
    <s v="6-44-34300326EGRESO"/>
    <s v="6-44-34300326EGRESO1"/>
    <e v="#N/A"/>
    <s v="698-000006-44"/>
    <n v="698"/>
    <d v="2022-08-12T00:00:00"/>
    <n v="-34300326"/>
    <n v="7160"/>
    <s v=" PAGO A PROV CUALITY CARWASH MA"/>
    <m/>
    <n v="1"/>
    <d v="2022-08-12T00:00:00"/>
    <n v="-34300326"/>
    <s v="CB-1186"/>
    <n v="0"/>
    <s v="OK CONCILIADO"/>
    <s v="ok"/>
    <n v="1"/>
    <n v="33"/>
    <s v=" PAGO A PROV CUA"/>
  </r>
  <r>
    <s v="6-44"/>
    <n v="-33935803"/>
    <s v="EGRESO"/>
    <s v="6-44-33935803EGRESO"/>
    <s v="6-44-33935803EGRESO1"/>
    <e v="#N/A"/>
    <s v="698-000006-44"/>
    <n v="698"/>
    <d v="2022-08-12T00:00:00"/>
    <n v="-33935803"/>
    <n v="7160"/>
    <s v=" PAGO A PROV RPG SISTEMAS Y SOL"/>
    <m/>
    <n v="1"/>
    <d v="2022-08-12T00:00:00"/>
    <n v="-33935803"/>
    <s v="CB-1209"/>
    <n v="0"/>
    <s v="OK CONCILIADO"/>
    <s v="ok"/>
    <n v="1"/>
    <n v="33"/>
    <s v=" PAGO A PROV RPG"/>
  </r>
  <r>
    <s v="6-44"/>
    <n v="-1020147"/>
    <s v="EGRESO"/>
    <s v="6-44-1020147EGRESO"/>
    <s v="6-44-1020147EGRESO1"/>
    <e v="#N/A"/>
    <s v="698-000006-44"/>
    <n v="698"/>
    <d v="2022-08-12T00:00:00"/>
    <n v="-1020147"/>
    <n v="7160"/>
    <s v=" PAGO A PROV AUTO STOK SAS"/>
    <m/>
    <n v="1"/>
    <d v="2022-08-12T00:00:00"/>
    <n v="-1020147"/>
    <s v="CB-1181"/>
    <n v="0"/>
    <s v="OK CONCILIADO"/>
    <s v="ok"/>
    <n v="1"/>
    <n v="33"/>
    <s v=" PAGO A PROV AUT"/>
  </r>
  <r>
    <s v="6-44"/>
    <n v="-974050"/>
    <s v="EGRESO"/>
    <s v="6-44-974050EGRESO"/>
    <s v="6-44-974050EGRESO1"/>
    <e v="#N/A"/>
    <s v="698-000006-44"/>
    <n v="698"/>
    <d v="2022-08-12T00:00:00"/>
    <n v="-974050"/>
    <n v="7160"/>
    <s v=" PAGO A PROV EMPRESA DE COMBUST"/>
    <m/>
    <n v="1"/>
    <d v="2022-08-12T00:00:00"/>
    <n v="-974050"/>
    <s v="CB-1190"/>
    <n v="0"/>
    <s v="OK CONCILIADO"/>
    <s v="ok"/>
    <n v="1"/>
    <n v="33"/>
    <s v=" PAGO A PROV EMP"/>
  </r>
  <r>
    <s v="6-44"/>
    <n v="-3205224"/>
    <s v="EGRESO"/>
    <s v="6-44-3205224EGRESO"/>
    <s v="6-44-3205224EGRESO2"/>
    <e v="#N/A"/>
    <s v="698-000006-44"/>
    <n v="698"/>
    <d v="2022-08-12T00:00:00"/>
    <n v="-3205224"/>
    <n v="7160"/>
    <s v=" PAGO A PROV PEREZ TOVAR HECTOR"/>
    <m/>
    <n v="1"/>
    <d v="2022-08-19T00:00:00"/>
    <n v="-3205224"/>
    <s v="CB-1285"/>
    <n v="0"/>
    <s v="OK CONCILIADO"/>
    <s v="ok"/>
    <n v="1"/>
    <n v="33"/>
    <s v=" PAGO A PROV PER"/>
  </r>
  <r>
    <s v="6-44"/>
    <n v="-41793871"/>
    <s v="EGRESO"/>
    <s v="6-44-41793871EGRESO"/>
    <s v="6-44-41793871EGRESO1"/>
    <e v="#N/A"/>
    <s v="698-000006-44"/>
    <n v="698"/>
    <d v="2022-08-12T00:00:00"/>
    <n v="-41793871"/>
    <n v="7160"/>
    <s v=" PAGO A PROV CALZATODO SA"/>
    <m/>
    <n v="1"/>
    <d v="2022-08-12T00:00:00"/>
    <n v="-41793871"/>
    <s v="CB-1227"/>
    <n v="0"/>
    <s v="OK CONCILIADO"/>
    <s v="ok"/>
    <n v="1"/>
    <n v="33"/>
    <s v=" PAGO A PROV CAL"/>
  </r>
  <r>
    <s v="6-44"/>
    <n v="-44103182"/>
    <s v="EGRESO"/>
    <s v="6-44-44103182EGRESO"/>
    <s v="6-44-44103182EGRESO1"/>
    <e v="#N/A"/>
    <s v="698-000006-44"/>
    <n v="698"/>
    <d v="2022-08-12T00:00:00"/>
    <n v="-44103182"/>
    <n v="7160"/>
    <s v=" PAGO A PROV ALTIPAL SAS"/>
    <m/>
    <n v="1"/>
    <d v="2022-08-12T00:00:00"/>
    <n v="-44103182"/>
    <s v="CB-1180"/>
    <n v="0"/>
    <s v="OK CONCILIADO"/>
    <s v="ok"/>
    <n v="1"/>
    <n v="33"/>
    <s v=" PAGO A PROV ALT"/>
  </r>
  <r>
    <s v="6-44"/>
    <n v="-23777119"/>
    <s v="EGRESO"/>
    <s v="6-44-23777119EGRESO"/>
    <s v="6-44-23777119EGRESO1"/>
    <e v="#N/A"/>
    <s v="698-000006-44"/>
    <n v="698"/>
    <d v="2022-08-12T00:00:00"/>
    <n v="-23777119"/>
    <n v="7160"/>
    <s v=" PAGO A PROV REPUESTOS Y MANTEN"/>
    <m/>
    <n v="1"/>
    <d v="2022-08-12T00:00:00"/>
    <n v="-23777119"/>
    <s v="CB-1207"/>
    <n v="0"/>
    <s v="OK CONCILIADO"/>
    <s v="ok"/>
    <n v="1"/>
    <n v="33"/>
    <s v=" PAGO A PROV REP"/>
  </r>
  <r>
    <s v="6-44"/>
    <n v="-1970508"/>
    <s v="EGRESO"/>
    <s v="6-44-1970508EGRESO"/>
    <s v="6-44-1970508EGRESO1"/>
    <e v="#N/A"/>
    <s v="698-000006-44"/>
    <n v="698"/>
    <d v="2022-08-12T00:00:00"/>
    <n v="-1970508"/>
    <n v="7160"/>
    <s v=" PAGO A PROV HYDRAULIC HOUSES"/>
    <m/>
    <n v="1"/>
    <d v="2022-08-12T00:00:00"/>
    <n v="-1970508"/>
    <s v="CB-1194"/>
    <n v="0"/>
    <s v="OK CONCILIADO"/>
    <s v="ok"/>
    <n v="1"/>
    <n v="33"/>
    <s v=" PAGO A PROV HYD"/>
  </r>
  <r>
    <s v="6-44"/>
    <n v="-8286807"/>
    <s v="EGRESO"/>
    <s v="6-44-8286807EGRESO"/>
    <s v="6-44-8286807EGRESO1"/>
    <e v="#N/A"/>
    <s v="698-000006-44"/>
    <n v="698"/>
    <d v="2022-08-12T00:00:00"/>
    <n v="-8286807"/>
    <n v="7160"/>
    <s v=" PAGO A PROV DISTRIMUELLES SAS"/>
    <m/>
    <n v="1"/>
    <d v="2022-08-12T00:00:00"/>
    <n v="-8286807"/>
    <s v="CB-1188"/>
    <n v="0"/>
    <s v="OK CONCILIADO"/>
    <s v="ok"/>
    <n v="1"/>
    <n v="33"/>
    <s v=" PAGO A PROV DIS"/>
  </r>
  <r>
    <s v="6-44"/>
    <n v="-1801737"/>
    <s v="EGRESO"/>
    <s v="6-44-1801737EGRESO"/>
    <s v="6-44-1801737EGRESO1"/>
    <e v="#N/A"/>
    <s v="698-000006-44"/>
    <n v="698"/>
    <d v="2022-08-12T00:00:00"/>
    <n v="-1801737"/>
    <n v="7160"/>
    <s v=" PAGO A PROV LYC INGENIERIA EN"/>
    <m/>
    <n v="1"/>
    <d v="2022-08-12T00:00:00"/>
    <n v="-1801737"/>
    <s v="CB-1200"/>
    <n v="0"/>
    <s v="OK CONCILIADO"/>
    <s v="ok"/>
    <n v="1"/>
    <n v="33"/>
    <s v=" PAGO A PROV LYC"/>
  </r>
  <r>
    <s v="6-44"/>
    <n v="-1542386"/>
    <s v="EGRESO"/>
    <s v="6-44-1542386EGRESO"/>
    <s v="6-44-1542386EGRESO1"/>
    <e v="#N/A"/>
    <s v="698-000006-44"/>
    <n v="698"/>
    <d v="2022-08-12T00:00:00"/>
    <n v="-1542386"/>
    <n v="7160"/>
    <s v=" PAGO A PROV VIDRIOS Y ACCESORI"/>
    <m/>
    <n v="1"/>
    <d v="2022-08-12T00:00:00"/>
    <n v="-1542386"/>
    <s v="CB-1216"/>
    <n v="0"/>
    <s v="OK CONCILIADO"/>
    <s v="ok"/>
    <n v="1"/>
    <n v="33"/>
    <s v=" PAGO A PROV VID"/>
  </r>
  <r>
    <s v="6-44"/>
    <n v="-1642090"/>
    <s v="EGRESO"/>
    <s v="6-44-1642090EGRESO"/>
    <s v="6-44-1642090EGRESO1"/>
    <e v="#N/A"/>
    <s v="698-000006-44"/>
    <n v="698"/>
    <d v="2022-08-12T00:00:00"/>
    <n v="-1642090"/>
    <n v="7160"/>
    <s v=" PAGO A PROV MUNDO PARTES LLANT"/>
    <m/>
    <n v="1"/>
    <d v="2022-08-12T00:00:00"/>
    <n v="-1642090"/>
    <s v="CB-1203"/>
    <n v="0"/>
    <s v="OK CONCILIADO"/>
    <s v="ok"/>
    <n v="1"/>
    <n v="33"/>
    <s v=" PAGO A PROV MUN"/>
  </r>
  <r>
    <s v="6-44"/>
    <n v="-10810740"/>
    <s v="EGRESO"/>
    <s v="6-44-10810740EGRESO"/>
    <s v="6-44-10810740EGRESO1"/>
    <e v="#N/A"/>
    <s v="698-000006-44"/>
    <n v="698"/>
    <d v="2022-08-12T00:00:00"/>
    <n v="-10810740"/>
    <n v="7160"/>
    <s v=" PAGO A PROV SOLO TURBOS SAS"/>
    <m/>
    <n v="1"/>
    <d v="2022-08-12T00:00:00"/>
    <n v="-10810740"/>
    <s v="CB-1213"/>
    <n v="0"/>
    <s v="OK CONCILIADO"/>
    <s v="ok"/>
    <n v="1"/>
    <n v="33"/>
    <s v=" PAGO A PROV SOL"/>
  </r>
  <r>
    <s v="6-44"/>
    <n v="-266899108"/>
    <s v="EGRESO"/>
    <s v="6-44-266899108EGRESO"/>
    <s v="6-44-266899108EGRESO1"/>
    <e v="#N/A"/>
    <s v="698-000006-44"/>
    <n v="698"/>
    <d v="2022-08-12T00:00:00"/>
    <n v="-266899108"/>
    <n v="7160"/>
    <s v=" PAGO A PROV ORGANIZACION TERPE"/>
    <m/>
    <n v="1"/>
    <d v="2022-08-12T00:00:00"/>
    <n v="-266899108"/>
    <s v="CB-1245"/>
    <n v="0"/>
    <s v="OK CONCILIADO"/>
    <s v="ok"/>
    <n v="1"/>
    <n v="33"/>
    <s v=" PAGO A PROV ORG"/>
  </r>
  <r>
    <s v="6-44"/>
    <n v="-6337500"/>
    <s v="EGRESO"/>
    <s v="6-44-6337500EGRESO"/>
    <s v="6-44-6337500EGRESO1"/>
    <e v="#N/A"/>
    <s v="698-000006-44"/>
    <n v="698"/>
    <d v="2022-08-12T00:00:00"/>
    <n v="-6337500"/>
    <n v="7160"/>
    <s v=" PAGO A PROV FIC ATESORAR CORPO"/>
    <m/>
    <n v="1"/>
    <d v="2022-08-12T00:00:00"/>
    <n v="-6337500"/>
    <s v="CB-1228"/>
    <n v="0"/>
    <s v="OK CONCILIADO"/>
    <s v="ok"/>
    <n v="1"/>
    <n v="33"/>
    <s v=" PAGO A PROV FIC"/>
  </r>
  <r>
    <s v="6-44"/>
    <n v="-2000000"/>
    <s v="EGRESO"/>
    <s v="6-44-2000000EGRESO"/>
    <s v="6-44-2000000EGRESO1"/>
    <e v="#N/A"/>
    <s v="698-000006-44"/>
    <n v="698"/>
    <d v="2022-08-12T00:00:00"/>
    <n v="-2000000"/>
    <n v="7177"/>
    <s v=" PAGO A NOMIN RODRIGO  ROBAYO G"/>
    <m/>
    <n v="1"/>
    <d v="2022-08-04T00:00:00"/>
    <n v="-2000000"/>
    <s v="CB-1133"/>
    <n v="0"/>
    <s v="OK CONCILIADO"/>
    <s v="ok"/>
    <n v="1"/>
    <n v="33"/>
    <s v=" PAGO A NOMIN RO"/>
  </r>
  <r>
    <s v="6-44"/>
    <n v="-29602.54"/>
    <s v="EGRESO"/>
    <s v="6-44-29602,54EGRESO"/>
    <s v="6-44-29602,54EGRESO1"/>
    <e v="#N/A"/>
    <s v="698-000006-44"/>
    <n v="698"/>
    <d v="2022-08-12T00:00:00"/>
    <n v="-29602.54"/>
    <n v="7371"/>
    <s v=" COMISION PAGO A PROVEEDORES"/>
    <s v="GASTOS"/>
    <n v="0"/>
    <e v="#N/A"/>
    <n v="0"/>
    <e v="#N/A"/>
    <n v="29602.54"/>
    <s v="OK"/>
    <s v="ok"/>
    <n v="1"/>
    <n v="33"/>
    <s v=" COMISION PAGO A"/>
  </r>
  <r>
    <s v="6-44"/>
    <n v="-1345.57"/>
    <s v="EGRESO"/>
    <s v="6-44-1345,57EGRESO"/>
    <s v="6-44-1345,57EGRESO24"/>
    <e v="#N/A"/>
    <s v="698-000006-44"/>
    <n v="698"/>
    <d v="2022-08-12T00:00:00"/>
    <n v="-1345.57"/>
    <n v="7371"/>
    <s v=" COMISION PAGO A PROVEEDORES"/>
    <s v="GASTOS"/>
    <n v="0"/>
    <e v="#N/A"/>
    <n v="0"/>
    <e v="#N/A"/>
    <n v="1345.57"/>
    <s v="OK"/>
    <s v="ok"/>
    <n v="1"/>
    <n v="33"/>
    <s v=" COMISION PAGO A"/>
  </r>
  <r>
    <s v="6-44"/>
    <n v="-1345.57"/>
    <s v="EGRESO"/>
    <s v="6-44-1345,57EGRESO"/>
    <s v="6-44-1345,57EGRESO25"/>
    <e v="#N/A"/>
    <s v="698-000006-44"/>
    <n v="698"/>
    <d v="2022-08-12T00:00:00"/>
    <n v="-1345.57"/>
    <n v="7371"/>
    <s v=" COMISION PAGO A PROVEEDORES"/>
    <s v="GASTOS"/>
    <n v="0"/>
    <e v="#N/A"/>
    <n v="0"/>
    <e v="#N/A"/>
    <n v="1345.57"/>
    <s v="OK"/>
    <s v="ok"/>
    <n v="1"/>
    <n v="33"/>
    <s v=" COMISION PAGO A"/>
  </r>
  <r>
    <s v="6-44"/>
    <n v="-1345.57"/>
    <s v="EGRESO"/>
    <s v="6-44-1345,57EGRESO"/>
    <s v="6-44-1345,57EGRESO26"/>
    <e v="#N/A"/>
    <s v="698-000006-44"/>
    <n v="698"/>
    <d v="2022-08-12T00:00:00"/>
    <n v="-1345.57"/>
    <n v="7371"/>
    <s v=" COMISION PAGO A PROVEEDORES"/>
    <s v="GASTOS"/>
    <n v="0"/>
    <e v="#N/A"/>
    <n v="0"/>
    <e v="#N/A"/>
    <n v="1345.57"/>
    <s v="OK"/>
    <s v="ok"/>
    <n v="1"/>
    <n v="33"/>
    <s v=" COMISION PAGO A"/>
  </r>
  <r>
    <s v="6-44"/>
    <n v="-1345.57"/>
    <s v="EGRESO"/>
    <s v="6-44-1345,57EGRESO"/>
    <s v="6-44-1345,57EGRESO27"/>
    <e v="#N/A"/>
    <s v="698-000006-44"/>
    <n v="698"/>
    <d v="2022-08-12T00:00:00"/>
    <n v="-1345.57"/>
    <n v="7371"/>
    <s v=" COMISION PAGO A PROVEEDORES"/>
    <s v="GASTOS"/>
    <n v="0"/>
    <e v="#N/A"/>
    <n v="0"/>
    <e v="#N/A"/>
    <n v="1345.57"/>
    <s v="OK"/>
    <s v="ok"/>
    <n v="1"/>
    <n v="33"/>
    <s v=" COMISION PAGO A"/>
  </r>
  <r>
    <s v="6-44"/>
    <n v="-9869.73"/>
    <s v="EGRESO"/>
    <s v="6-44-9869,73EGRESO"/>
    <s v="6-44-9869,73EGRESO1"/>
    <e v="#N/A"/>
    <s v="698-000006-44"/>
    <n v="698"/>
    <d v="2022-08-12T00:00:00"/>
    <n v="-9869.73"/>
    <n v="7524"/>
    <s v=" COMISION PAGOS A TERCEROS"/>
    <s v="GASTOS"/>
    <n v="0"/>
    <e v="#N/A"/>
    <n v="0"/>
    <e v="#N/A"/>
    <n v="9869.73"/>
    <s v="OK"/>
    <s v="ok"/>
    <n v="1"/>
    <n v="33"/>
    <s v=" COMISION PAGOS "/>
  </r>
  <r>
    <s v="6-44"/>
    <n v="266667"/>
    <s v="INGRESO"/>
    <s v="6-44266667INGRESO"/>
    <s v="6-44266667INGRESO1"/>
    <e v="#N/A"/>
    <s v="698-000006-44"/>
    <n v="698"/>
    <d v="2022-08-12T00:00:00"/>
    <n v="266667"/>
    <n v="8142"/>
    <s v=" PAGO INTERBANC COOSALUD-ENTIDA"/>
    <m/>
    <n v="1"/>
    <e v="#N/A"/>
    <n v="0"/>
    <e v="#N/A"/>
    <n v="-266667"/>
    <s v="SIN CONCILIAR"/>
    <n v="21"/>
    <n v="1"/>
    <n v="33"/>
    <s v=" PAGO INTERBANC "/>
  </r>
  <r>
    <s v="6-44"/>
    <n v="-4817.6400000000003"/>
    <s v="EGRESO"/>
    <s v="6-44-4817,64EGRESO"/>
    <s v="6-44-4817,64EGRESO1"/>
    <e v="#N/A"/>
    <s v="698-000006-44"/>
    <n v="698"/>
    <d v="2022-08-12T00:00:00"/>
    <n v="-4817.6400000000003"/>
    <n v="9088"/>
    <s v=" COMISION E-MAILS ENVIADOS"/>
    <s v="GASTOS"/>
    <n v="0"/>
    <e v="#N/A"/>
    <n v="0"/>
    <e v="#N/A"/>
    <n v="4817.6400000000003"/>
    <s v="OK"/>
    <s v="ok"/>
    <n v="1"/>
    <n v="33"/>
    <s v=" COMISION E-MAIL"/>
  </r>
  <r>
    <s v="6-44"/>
    <n v="-915.36"/>
    <s v="EGRESO"/>
    <s v="6-44-915,36EGRESO"/>
    <s v="6-44-915,36EGRESO1"/>
    <e v="#N/A"/>
    <s v="698-000006-44"/>
    <n v="698"/>
    <d v="2022-08-12T00:00:00"/>
    <n v="-915.36"/>
    <n v="9089"/>
    <s v=" IVA COMISION E-MAILS"/>
    <s v="GASTOS"/>
    <n v="0"/>
    <e v="#N/A"/>
    <n v="0"/>
    <e v="#N/A"/>
    <n v="915.36"/>
    <s v="OK"/>
    <s v="ok"/>
    <n v="1"/>
    <n v="33"/>
    <s v=" IVA COMISION E-"/>
  </r>
  <r>
    <s v="6-44"/>
    <n v="-238.04"/>
    <s v="EGRESO"/>
    <s v="6-44-238,04EGRESO"/>
    <s v="6-44-238,04EGRESO1"/>
    <e v="#N/A"/>
    <s v="698-000006-44"/>
    <n v="698"/>
    <d v="2022-08-11T00:00:00"/>
    <n v="-238.04"/>
    <n v="1233"/>
    <s v=" COBRO IVA PAGOS AUTOMATICOS"/>
    <s v="GASTOS"/>
    <n v="0"/>
    <e v="#N/A"/>
    <n v="0"/>
    <e v="#N/A"/>
    <n v="238.04"/>
    <s v="OK"/>
    <s v="ok"/>
    <n v="1"/>
    <n v="33"/>
    <s v=" COBRO IVA PAGOS"/>
  </r>
  <r>
    <s v="6-44"/>
    <n v="-255.67"/>
    <s v="EGRESO"/>
    <s v="6-44-255,67EGRESO"/>
    <s v="6-44-255,67EGRESO27"/>
    <e v="#N/A"/>
    <s v="698-000006-44"/>
    <n v="698"/>
    <d v="2022-08-11T00:00:00"/>
    <n v="-255.67"/>
    <n v="1233"/>
    <s v=" COBRO IVA PAGOS AUTOMATICOS"/>
    <s v="GASTOS"/>
    <n v="0"/>
    <e v="#N/A"/>
    <n v="0"/>
    <e v="#N/A"/>
    <n v="255.67"/>
    <s v="OK"/>
    <s v="ok"/>
    <n v="1"/>
    <n v="33"/>
    <s v=" COBRO IVA PAGOS"/>
  </r>
  <r>
    <s v="6-44"/>
    <n v="-7770"/>
    <s v="EGRESO"/>
    <s v="6-44-7770EGRESO"/>
    <s v="6-44-7770EGRESO1"/>
    <e v="#N/A"/>
    <s v="698-000006-44"/>
    <n v="698"/>
    <d v="2022-08-11T00:00:00"/>
    <n v="-7770"/>
    <n v="1627"/>
    <s v=" COMIS PAGOS SUC VIRT EMPRESAS"/>
    <s v="GASTOS"/>
    <n v="0"/>
    <e v="#N/A"/>
    <n v="0"/>
    <e v="#N/A"/>
    <n v="7770"/>
    <s v="OK"/>
    <s v="ok"/>
    <n v="1"/>
    <n v="33"/>
    <s v=" COMIS PAGOS SUC"/>
  </r>
  <r>
    <s v="6-44"/>
    <n v="-1476.3"/>
    <s v="EGRESO"/>
    <s v="6-44-1476,3EGRESO"/>
    <s v="6-44-1476,3EGRESO1"/>
    <e v="#N/A"/>
    <s v="698-000006-44"/>
    <n v="698"/>
    <d v="2022-08-11T00:00:00"/>
    <n v="-1476.3"/>
    <n v="1630"/>
    <s v=" IVA COMIS PAGOS SUC VIRT EMP"/>
    <s v="GASTOS"/>
    <n v="0"/>
    <e v="#N/A"/>
    <n v="0"/>
    <e v="#N/A"/>
    <n v="1476.3"/>
    <s v="OK"/>
    <s v="ok"/>
    <n v="1"/>
    <n v="33"/>
    <s v=" IVA COMIS PAGOS"/>
  </r>
  <r>
    <s v="6-44"/>
    <n v="-501854.69"/>
    <s v="EGRESO"/>
    <s v="6-44-501854,69EGRESO"/>
    <s v="6-44-501854,69EGRESO1"/>
    <e v="#N/A"/>
    <s v="698-000006-44"/>
    <n v="698"/>
    <d v="2022-08-11T00:00:00"/>
    <n v="-501854.69"/>
    <n v="3339"/>
    <s v=" IMPTO GOBIERNO 4X1000"/>
    <s v="GASTOS"/>
    <n v="0"/>
    <e v="#N/A"/>
    <n v="0"/>
    <e v="#N/A"/>
    <n v="501854.69"/>
    <s v="OK"/>
    <s v="ok"/>
    <n v="1"/>
    <n v="33"/>
    <s v=" IMPTO GOBIERNO "/>
  </r>
  <r>
    <s v="6-44"/>
    <n v="-1500000"/>
    <s v="EGRESO"/>
    <s v="6-44-1500000EGRESO"/>
    <s v="6-44-1500000EGRESO2"/>
    <e v="#N/A"/>
    <s v="698-000006-44"/>
    <n v="698"/>
    <d v="2022-08-01T00:00:00"/>
    <n v="-1500000"/>
    <n v="7160"/>
    <s v=" PAGO A PROV MUNOZ LUIS FERNAND"/>
    <s v="PARTIDAS MES JUL"/>
    <n v="0"/>
    <e v="#N/A"/>
    <n v="0"/>
    <e v="#N/A"/>
    <n v="1500000"/>
    <s v="OK"/>
    <s v="ok"/>
    <n v="1"/>
    <n v="32"/>
    <s v=" PAGO A PROV MUN"/>
  </r>
  <r>
    <s v="6-44"/>
    <n v="-8500"/>
    <s v="EGRESO"/>
    <s v="6-44-8500EGRESO"/>
    <s v="6-44-8500EGRESO1"/>
    <e v="#N/A"/>
    <s v="698-000006-44"/>
    <n v="698"/>
    <d v="2022-08-01T00:00:00"/>
    <n v="-8500"/>
    <n v="7160"/>
    <s v=" PAGO A PROV LUQUERNA CACUA MIG"/>
    <s v="PARTIDAS MES JUL"/>
    <n v="0"/>
    <e v="#N/A"/>
    <n v="0"/>
    <e v="#N/A"/>
    <n v="8500"/>
    <s v="OK"/>
    <s v="ok"/>
    <n v="1"/>
    <n v="32"/>
    <s v=" PAGO A PROV LUQ"/>
  </r>
  <r>
    <s v="6-44"/>
    <n v="-1087572"/>
    <s v="EGRESO"/>
    <s v="6-44-1087572EGRESO"/>
    <s v="6-44-1087572EGRESO2"/>
    <e v="#N/A"/>
    <s v="698-000006-44"/>
    <n v="698"/>
    <d v="2022-08-01T00:00:00"/>
    <n v="-1087572"/>
    <n v="7160"/>
    <s v=" PAGO A PROV TIRADO JARAMILLO J"/>
    <s v="PARTIDAS MES JUL"/>
    <n v="0"/>
    <e v="#N/A"/>
    <n v="0"/>
    <e v="#N/A"/>
    <n v="1087572"/>
    <s v="OK"/>
    <s v="ok"/>
    <n v="1"/>
    <n v="32"/>
    <s v=" PAGO A PROV TIR"/>
  </r>
  <r>
    <s v="6-44"/>
    <n v="-16263835"/>
    <s v="EGRESO"/>
    <s v="6-44-16263835EGRESO"/>
    <s v="6-44-16263835EGRESO1"/>
    <e v="#N/A"/>
    <s v="698-000006-44"/>
    <n v="698"/>
    <d v="2022-08-01T00:00:00"/>
    <n v="-16263835"/>
    <n v="7160"/>
    <s v=" PAGO A PROV FERRICENTROS SAS"/>
    <s v="PARTIDAS MES JUL"/>
    <n v="0"/>
    <e v="#N/A"/>
    <n v="0"/>
    <e v="#N/A"/>
    <n v="16263835"/>
    <s v="OK"/>
    <s v="ok"/>
    <n v="1"/>
    <n v="32"/>
    <s v=" PAGO A PROV FER"/>
  </r>
  <r>
    <s v="6-44"/>
    <n v="-500000"/>
    <s v="EGRESO"/>
    <s v="6-44-500000EGRESO"/>
    <s v="6-44-500000EGRESO7"/>
    <e v="#N/A"/>
    <s v="698-000006-44"/>
    <n v="698"/>
    <d v="2022-08-04T00:00:00"/>
    <n v="-500000"/>
    <n v="7655"/>
    <s v=" PAGO PROTEC PENSI VOLUNTARIA"/>
    <s v="NOMINA AFC"/>
    <n v="0"/>
    <e v="#N/A"/>
    <n v="0"/>
    <e v="#N/A"/>
    <n v="500000"/>
    <s v="OK"/>
    <s v="ok"/>
    <n v="1"/>
    <n v="32"/>
    <s v=" PAGO PROTEC PEN"/>
  </r>
  <r>
    <s v="6-44"/>
    <n v="-500000"/>
    <s v="EGRESO"/>
    <s v="6-44-500000EGRESO"/>
    <s v="6-44-500000EGRESO8"/>
    <e v="#N/A"/>
    <s v="698-000006-44"/>
    <n v="698"/>
    <d v="2022-08-05T00:00:00"/>
    <n v="-500000"/>
    <n v="4364"/>
    <s v=" PAGO EN CHEQ FIDUCIARIA DAVIVI"/>
    <s v="NOMINA AFC"/>
    <n v="0"/>
    <e v="#N/A"/>
    <n v="0"/>
    <e v="#N/A"/>
    <n v="500000"/>
    <s v="OK"/>
    <s v="ok"/>
    <n v="1"/>
    <n v="32"/>
    <s v=" PAGO EN CHEQ FI"/>
  </r>
  <r>
    <s v="6-44"/>
    <n v="-500000"/>
    <s v="EGRESO"/>
    <s v="6-44-500000EGRESO"/>
    <s v="6-44-500000EGRESO9"/>
    <e v="#N/A"/>
    <s v="698-000006-44"/>
    <n v="211"/>
    <d v="2022-08-05T00:00:00"/>
    <n v="-500000"/>
    <n v="7019"/>
    <s v=" COMPRA CHEQUE DE GERENCIA"/>
    <s v="NOMINA AFC"/>
    <n v="0"/>
    <e v="#N/A"/>
    <n v="0"/>
    <e v="#N/A"/>
    <n v="500000"/>
    <s v="OK"/>
    <s v="ok"/>
    <n v="1"/>
    <n v="32"/>
    <s v=" COMPRA CHEQUE D"/>
  </r>
  <r>
    <s v="6-44"/>
    <n v="-2400000"/>
    <s v="EGRESO"/>
    <s v="6-44-2400000EGRESO"/>
    <s v="6-44-2400000EGRESO1"/>
    <e v="#N/A"/>
    <s v="698-000006-44"/>
    <n v="698"/>
    <d v="2022-08-05T00:00:00"/>
    <n v="-2400000"/>
    <n v="7160"/>
    <s v=" PAGO A PROV GOMEZ GARAVITO MAR"/>
    <m/>
    <n v="1"/>
    <d v="2022-08-04T00:00:00"/>
    <n v="-2400000"/>
    <s v="CB-1126"/>
    <n v="0"/>
    <s v="OK CONCILIADO"/>
    <s v="ok"/>
    <n v="1"/>
    <n v="32"/>
    <s v=" PAGO A PROV GOM"/>
  </r>
  <r>
    <s v="6-44"/>
    <n v="-957707"/>
    <s v="EGRESO"/>
    <s v="6-44-957707EGRESO"/>
    <s v="6-44-957707EGRESO1"/>
    <e v="#N/A"/>
    <s v="698-000006-44"/>
    <n v="698"/>
    <d v="2022-08-10T00:00:00"/>
    <n v="-957707"/>
    <n v="7493"/>
    <s v=" PAGO PSE UNE - EPM Telecomuni"/>
    <s v="GUIVANNY"/>
    <n v="0"/>
    <e v="#N/A"/>
    <n v="0"/>
    <e v="#N/A"/>
    <n v="957707"/>
    <s v="OK"/>
    <s v="ok"/>
    <n v="1"/>
    <n v="33"/>
    <s v=" PAGO PSE UNE - "/>
  </r>
  <r>
    <s v="6-44"/>
    <n v="-1055000"/>
    <s v="EGRESO"/>
    <s v="6-44-1055000EGRESO"/>
    <s v="6-44-1055000EGRESO1"/>
    <e v="#N/A"/>
    <s v="698-000006-44"/>
    <n v="304"/>
    <d v="2022-08-11T00:00:00"/>
    <n v="-1055000"/>
    <n v="7034"/>
    <s v=" PAGO IMPUESTOS"/>
    <s v="CB-1335"/>
    <n v="0"/>
    <e v="#N/A"/>
    <n v="0"/>
    <e v="#N/A"/>
    <n v="1055000"/>
    <s v="OK"/>
    <s v="ok"/>
    <n v="1"/>
    <n v="33"/>
    <s v=" PAGO IMPUESTOS"/>
  </r>
  <r>
    <s v="6-44"/>
    <n v="-521000"/>
    <s v="EGRESO"/>
    <s v="6-44-521000EGRESO"/>
    <s v="6-44-521000EGRESO1"/>
    <e v="#N/A"/>
    <s v="698-000006-44"/>
    <n v="304"/>
    <d v="2022-08-11T00:00:00"/>
    <n v="-521000"/>
    <n v="7034"/>
    <s v=" PAGO IMPUESTOS"/>
    <s v="CB-1335"/>
    <n v="0"/>
    <e v="#N/A"/>
    <n v="0"/>
    <e v="#N/A"/>
    <n v="521000"/>
    <s v="OK"/>
    <s v="ok"/>
    <n v="1"/>
    <n v="33"/>
    <s v=" PAGO IMPUESTOS"/>
  </r>
  <r>
    <s v="6-44"/>
    <n v="-748000"/>
    <s v="EGRESO"/>
    <s v="6-44-748000EGRESO"/>
    <s v="6-44-748000EGRESO1"/>
    <e v="#N/A"/>
    <s v="698-000006-44"/>
    <n v="304"/>
    <d v="2022-08-11T00:00:00"/>
    <n v="-748000"/>
    <n v="7034"/>
    <s v=" PAGO IMPUESTOS"/>
    <s v="CB-1335"/>
    <n v="0"/>
    <e v="#N/A"/>
    <n v="0"/>
    <e v="#N/A"/>
    <n v="748000"/>
    <s v="OK"/>
    <s v="ok"/>
    <n v="1"/>
    <n v="33"/>
    <s v=" PAGO IMPUESTOS"/>
  </r>
  <r>
    <s v="6-44"/>
    <n v="-197000"/>
    <s v="EGRESO"/>
    <s v="6-44-197000EGRESO"/>
    <s v="6-44-197000EGRESO1"/>
    <e v="#N/A"/>
    <s v="698-000006-44"/>
    <n v="304"/>
    <d v="2022-08-11T00:00:00"/>
    <n v="-197000"/>
    <n v="7034"/>
    <s v=" PAGO IMPUESTOS"/>
    <s v="CB-1335"/>
    <n v="0"/>
    <e v="#N/A"/>
    <n v="0"/>
    <e v="#N/A"/>
    <n v="197000"/>
    <s v="OK"/>
    <s v="ok"/>
    <n v="1"/>
    <n v="33"/>
    <s v=" PAGO IMPUESTOS"/>
  </r>
  <r>
    <s v="6-44"/>
    <n v="-487000"/>
    <s v="EGRESO"/>
    <s v="6-44-487000EGRESO"/>
    <s v="6-44-487000EGRESO1"/>
    <e v="#N/A"/>
    <s v="698-000006-44"/>
    <n v="304"/>
    <d v="2022-08-11T00:00:00"/>
    <n v="-487000"/>
    <n v="7034"/>
    <s v=" PAGO IMPUESTOS"/>
    <s v="CB-1335"/>
    <n v="0"/>
    <e v="#N/A"/>
    <n v="0"/>
    <e v="#N/A"/>
    <n v="487000"/>
    <s v="OK"/>
    <s v="ok"/>
    <n v="1"/>
    <n v="33"/>
    <s v=" PAGO IMPUESTOS"/>
  </r>
  <r>
    <s v="6-44"/>
    <n v="-521000"/>
    <s v="EGRESO"/>
    <s v="6-44-521000EGRESO"/>
    <s v="6-44-521000EGRESO2"/>
    <e v="#N/A"/>
    <s v="698-000006-44"/>
    <n v="304"/>
    <d v="2022-08-11T00:00:00"/>
    <n v="-521000"/>
    <n v="7034"/>
    <s v=" PAGO IMPUESTOS"/>
    <s v="CB-1335"/>
    <n v="0"/>
    <e v="#N/A"/>
    <n v="0"/>
    <e v="#N/A"/>
    <n v="521000"/>
    <s v="OK"/>
    <s v="ok"/>
    <n v="1"/>
    <n v="33"/>
    <s v=" PAGO IMPUESTOS"/>
  </r>
  <r>
    <s v="6-44"/>
    <n v="-1246000"/>
    <s v="EGRESO"/>
    <s v="6-44-1246000EGRESO"/>
    <s v="6-44-1246000EGRESO1"/>
    <e v="#N/A"/>
    <s v="698-000006-44"/>
    <n v="304"/>
    <d v="2022-08-11T00:00:00"/>
    <n v="-1246000"/>
    <n v="7034"/>
    <s v=" PAGO IMPUESTOS"/>
    <s v="CB-1335"/>
    <n v="0"/>
    <e v="#N/A"/>
    <n v="0"/>
    <e v="#N/A"/>
    <n v="1246000"/>
    <s v="OK"/>
    <s v="ok"/>
    <n v="1"/>
    <n v="33"/>
    <s v=" PAGO IMPUESTOS"/>
  </r>
  <r>
    <s v="6-44"/>
    <n v="-748000"/>
    <s v="EGRESO"/>
    <s v="6-44-748000EGRESO"/>
    <s v="6-44-748000EGRESO2"/>
    <e v="#N/A"/>
    <s v="698-000006-44"/>
    <n v="304"/>
    <d v="2022-08-11T00:00:00"/>
    <n v="-748000"/>
    <n v="7034"/>
    <s v=" PAGO IMPUESTOS"/>
    <s v="CB-1335"/>
    <n v="0"/>
    <e v="#N/A"/>
    <n v="0"/>
    <e v="#N/A"/>
    <n v="748000"/>
    <s v="OK"/>
    <s v="ok"/>
    <n v="1"/>
    <n v="33"/>
    <s v=" PAGO IMPUESTOS"/>
  </r>
  <r>
    <s v="6-44"/>
    <n v="-197000"/>
    <s v="EGRESO"/>
    <s v="6-44-197000EGRESO"/>
    <s v="6-44-197000EGRESO2"/>
    <e v="#N/A"/>
    <s v="698-000006-44"/>
    <n v="304"/>
    <d v="2022-08-11T00:00:00"/>
    <n v="-197000"/>
    <n v="7034"/>
    <s v=" PAGO IMPUESTOS"/>
    <s v="CB-1335"/>
    <n v="0"/>
    <e v="#N/A"/>
    <n v="0"/>
    <e v="#N/A"/>
    <n v="197000"/>
    <s v="OK"/>
    <s v="ok"/>
    <n v="1"/>
    <n v="33"/>
    <s v=" PAGO IMPUESTOS"/>
  </r>
  <r>
    <s v="6-44"/>
    <n v="-1055000"/>
    <s v="EGRESO"/>
    <s v="6-44-1055000EGRESO"/>
    <s v="6-44-1055000EGRESO2"/>
    <e v="#N/A"/>
    <s v="698-000006-44"/>
    <n v="304"/>
    <d v="2022-08-11T00:00:00"/>
    <n v="-1055000"/>
    <n v="7034"/>
    <s v=" PAGO IMPUESTOS"/>
    <s v="CB-1335"/>
    <n v="0"/>
    <e v="#N/A"/>
    <n v="0"/>
    <e v="#N/A"/>
    <n v="1055000"/>
    <s v="OK"/>
    <s v="ok"/>
    <n v="1"/>
    <n v="33"/>
    <s v=" PAGO IMPUESTOS"/>
  </r>
  <r>
    <s v="6-44"/>
    <n v="-487000"/>
    <s v="EGRESO"/>
    <s v="6-44-487000EGRESO"/>
    <s v="6-44-487000EGRESO2"/>
    <e v="#N/A"/>
    <s v="698-000006-44"/>
    <n v="304"/>
    <d v="2022-08-11T00:00:00"/>
    <n v="-487000"/>
    <n v="7034"/>
    <s v=" PAGO IMPUESTOS"/>
    <s v="CB-1335"/>
    <n v="0"/>
    <e v="#N/A"/>
    <n v="0"/>
    <e v="#N/A"/>
    <n v="487000"/>
    <s v="OK"/>
    <s v="ok"/>
    <n v="1"/>
    <n v="33"/>
    <s v=" PAGO IMPUESTOS"/>
  </r>
  <r>
    <s v="6-44"/>
    <n v="-1055000"/>
    <s v="EGRESO"/>
    <s v="6-44-1055000EGRESO"/>
    <s v="6-44-1055000EGRESO3"/>
    <e v="#N/A"/>
    <s v="698-000006-44"/>
    <n v="304"/>
    <d v="2022-08-11T00:00:00"/>
    <n v="-1055000"/>
    <n v="7034"/>
    <s v=" PAGO IMPUESTOS"/>
    <s v="CB-1335"/>
    <n v="0"/>
    <e v="#N/A"/>
    <n v="0"/>
    <e v="#N/A"/>
    <n v="1055000"/>
    <s v="OK"/>
    <s v="ok"/>
    <n v="1"/>
    <n v="33"/>
    <s v=" PAGO IMPUESTOS"/>
  </r>
  <r>
    <s v="6-44"/>
    <n v="-1246000"/>
    <s v="EGRESO"/>
    <s v="6-44-1246000EGRESO"/>
    <s v="6-44-1246000EGRESO2"/>
    <e v="#N/A"/>
    <s v="698-000006-44"/>
    <n v="304"/>
    <d v="2022-08-11T00:00:00"/>
    <n v="-1246000"/>
    <n v="7034"/>
    <s v=" PAGO IMPUESTOS"/>
    <s v="CB-1335"/>
    <n v="0"/>
    <e v="#N/A"/>
    <n v="0"/>
    <e v="#N/A"/>
    <n v="1246000"/>
    <s v="OK"/>
    <s v="ok"/>
    <n v="1"/>
    <n v="33"/>
    <s v=" PAGO IMPUESTOS"/>
  </r>
  <r>
    <s v="6-44"/>
    <n v="-748000"/>
    <s v="EGRESO"/>
    <s v="6-44-748000EGRESO"/>
    <s v="6-44-748000EGRESO3"/>
    <e v="#N/A"/>
    <s v="698-000006-44"/>
    <n v="304"/>
    <d v="2022-08-11T00:00:00"/>
    <n v="-748000"/>
    <n v="7034"/>
    <s v=" PAGO IMPUESTOS"/>
    <s v="CB-1335"/>
    <n v="0"/>
    <e v="#N/A"/>
    <n v="0"/>
    <e v="#N/A"/>
    <n v="748000"/>
    <s v="OK"/>
    <s v="ok"/>
    <n v="1"/>
    <n v="33"/>
    <s v=" PAGO IMPUESTOS"/>
  </r>
  <r>
    <s v="6-44"/>
    <n v="-1055000"/>
    <s v="EGRESO"/>
    <s v="6-44-1055000EGRESO"/>
    <s v="6-44-1055000EGRESO4"/>
    <e v="#N/A"/>
    <s v="698-000006-44"/>
    <n v="304"/>
    <d v="2022-08-11T00:00:00"/>
    <n v="-1055000"/>
    <n v="7034"/>
    <s v=" PAGO IMPUESTOS"/>
    <s v="CB-1335"/>
    <n v="0"/>
    <e v="#N/A"/>
    <n v="0"/>
    <e v="#N/A"/>
    <n v="1055000"/>
    <s v="OK"/>
    <s v="ok"/>
    <n v="1"/>
    <n v="33"/>
    <s v=" PAGO IMPUESTOS"/>
  </r>
  <r>
    <s v="6-44"/>
    <n v="-197000"/>
    <s v="EGRESO"/>
    <s v="6-44-197000EGRESO"/>
    <s v="6-44-197000EGRESO3"/>
    <e v="#N/A"/>
    <s v="698-000006-44"/>
    <n v="304"/>
    <d v="2022-08-11T00:00:00"/>
    <n v="-197000"/>
    <n v="7034"/>
    <s v=" PAGO IMPUESTOS"/>
    <s v="CB-1335"/>
    <n v="0"/>
    <e v="#N/A"/>
    <n v="0"/>
    <e v="#N/A"/>
    <n v="197000"/>
    <s v="OK"/>
    <s v="ok"/>
    <n v="1"/>
    <n v="33"/>
    <s v=" PAGO IMPUESTOS"/>
  </r>
  <r>
    <s v="6-44"/>
    <n v="-1055000"/>
    <s v="EGRESO"/>
    <s v="6-44-1055000EGRESO"/>
    <s v="6-44-1055000EGRESO5"/>
    <e v="#N/A"/>
    <s v="698-000006-44"/>
    <n v="304"/>
    <d v="2022-08-11T00:00:00"/>
    <n v="-1055000"/>
    <n v="7034"/>
    <s v=" PAGO IMPUESTOS"/>
    <s v="CB-1335"/>
    <n v="0"/>
    <e v="#N/A"/>
    <n v="0"/>
    <e v="#N/A"/>
    <n v="1055000"/>
    <s v="OK"/>
    <s v="ok"/>
    <n v="1"/>
    <n v="33"/>
    <s v=" PAGO IMPUESTOS"/>
  </r>
  <r>
    <s v="6-44"/>
    <n v="-487000"/>
    <s v="EGRESO"/>
    <s v="6-44-487000EGRESO"/>
    <s v="6-44-487000EGRESO3"/>
    <e v="#N/A"/>
    <s v="698-000006-44"/>
    <n v="304"/>
    <d v="2022-08-11T00:00:00"/>
    <n v="-487000"/>
    <n v="7034"/>
    <s v=" PAGO IMPUESTOS"/>
    <s v="CB-1335"/>
    <n v="0"/>
    <e v="#N/A"/>
    <n v="0"/>
    <e v="#N/A"/>
    <n v="487000"/>
    <s v="OK"/>
    <s v="ok"/>
    <n v="1"/>
    <n v="33"/>
    <s v=" PAGO IMPUESTOS"/>
  </r>
  <r>
    <s v="6-44"/>
    <n v="-490000"/>
    <s v="EGRESO"/>
    <s v="6-44-490000EGRESO"/>
    <s v="6-44-490000EGRESO1"/>
    <e v="#N/A"/>
    <s v="698-000006-44"/>
    <n v="304"/>
    <d v="2022-08-11T00:00:00"/>
    <n v="-490000"/>
    <n v="7034"/>
    <s v=" PAGO IMPUESTOS"/>
    <s v="CB-1335"/>
    <n v="0"/>
    <e v="#N/A"/>
    <n v="0"/>
    <e v="#N/A"/>
    <n v="490000"/>
    <s v="OK"/>
    <s v="ok"/>
    <n v="1"/>
    <n v="33"/>
    <s v=" PAGO IMPUESTOS"/>
  </r>
  <r>
    <s v="6-44"/>
    <n v="-487000"/>
    <s v="EGRESO"/>
    <s v="6-44-487000EGRESO"/>
    <s v="6-44-487000EGRESO4"/>
    <e v="#N/A"/>
    <s v="698-000006-44"/>
    <n v="304"/>
    <d v="2022-08-11T00:00:00"/>
    <n v="-487000"/>
    <n v="7034"/>
    <s v=" PAGO IMPUESTOS"/>
    <s v="CB-1335"/>
    <n v="0"/>
    <e v="#N/A"/>
    <n v="0"/>
    <e v="#N/A"/>
    <n v="487000"/>
    <s v="OK"/>
    <s v="ok"/>
    <n v="1"/>
    <n v="33"/>
    <s v=" PAGO IMPUESTOS"/>
  </r>
  <r>
    <s v="6-44"/>
    <n v="-487000"/>
    <s v="EGRESO"/>
    <s v="6-44-487000EGRESO"/>
    <s v="6-44-487000EGRESO5"/>
    <e v="#N/A"/>
    <s v="698-000006-44"/>
    <n v="304"/>
    <d v="2022-08-11T00:00:00"/>
    <n v="-487000"/>
    <n v="7034"/>
    <s v=" PAGO IMPUESTOS"/>
    <s v="CB-1335"/>
    <n v="0"/>
    <e v="#N/A"/>
    <n v="0"/>
    <e v="#N/A"/>
    <n v="487000"/>
    <s v="OK"/>
    <s v="ok"/>
    <n v="1"/>
    <n v="33"/>
    <s v=" PAGO IMPUESTOS"/>
  </r>
  <r>
    <s v="6-44"/>
    <n v="-748000"/>
    <s v="EGRESO"/>
    <s v="6-44-748000EGRESO"/>
    <s v="6-44-748000EGRESO4"/>
    <e v="#N/A"/>
    <s v="698-000006-44"/>
    <n v="304"/>
    <d v="2022-08-11T00:00:00"/>
    <n v="-748000"/>
    <n v="7034"/>
    <s v=" PAGO IMPUESTOS"/>
    <s v="CB-1335"/>
    <n v="0"/>
    <e v="#N/A"/>
    <n v="0"/>
    <e v="#N/A"/>
    <n v="748000"/>
    <s v="OK"/>
    <s v="ok"/>
    <n v="1"/>
    <n v="33"/>
    <s v=" PAGO IMPUESTOS"/>
  </r>
  <r>
    <s v="6-44"/>
    <n v="-490000"/>
    <s v="EGRESO"/>
    <s v="6-44-490000EGRESO"/>
    <s v="6-44-490000EGRESO2"/>
    <e v="#N/A"/>
    <s v="698-000006-44"/>
    <n v="304"/>
    <d v="2022-08-11T00:00:00"/>
    <n v="-490000"/>
    <n v="7034"/>
    <s v=" PAGO IMPUESTOS"/>
    <s v="CB-1335"/>
    <n v="0"/>
    <e v="#N/A"/>
    <n v="0"/>
    <e v="#N/A"/>
    <n v="490000"/>
    <s v="OK"/>
    <s v="ok"/>
    <n v="1"/>
    <n v="33"/>
    <s v=" PAGO IMPUESTOS"/>
  </r>
  <r>
    <s v="6-44"/>
    <n v="-1055000"/>
    <s v="EGRESO"/>
    <s v="6-44-1055000EGRESO"/>
    <s v="6-44-1055000EGRESO6"/>
    <e v="#N/A"/>
    <s v="698-000006-44"/>
    <n v="304"/>
    <d v="2022-08-11T00:00:00"/>
    <n v="-1055000"/>
    <n v="7034"/>
    <s v=" PAGO IMPUESTOS"/>
    <s v="CB-1335"/>
    <n v="0"/>
    <e v="#N/A"/>
    <n v="0"/>
    <e v="#N/A"/>
    <n v="1055000"/>
    <s v="OK"/>
    <s v="ok"/>
    <n v="1"/>
    <n v="33"/>
    <s v=" PAGO IMPUESTOS"/>
  </r>
  <r>
    <s v="6-44"/>
    <n v="-1055000"/>
    <s v="EGRESO"/>
    <s v="6-44-1055000EGRESO"/>
    <s v="6-44-1055000EGRESO7"/>
    <e v="#N/A"/>
    <s v="698-000006-44"/>
    <n v="304"/>
    <d v="2022-08-11T00:00:00"/>
    <n v="-1055000"/>
    <n v="7034"/>
    <s v=" PAGO IMPUESTOS"/>
    <s v="CB-1335"/>
    <n v="0"/>
    <e v="#N/A"/>
    <n v="0"/>
    <e v="#N/A"/>
    <n v="1055000"/>
    <s v="OK"/>
    <s v="ok"/>
    <n v="1"/>
    <n v="33"/>
    <s v=" PAGO IMPUESTOS"/>
  </r>
  <r>
    <s v="6-44"/>
    <n v="-1055000"/>
    <s v="EGRESO"/>
    <s v="6-44-1055000EGRESO"/>
    <s v="6-44-1055000EGRESO8"/>
    <e v="#N/A"/>
    <s v="698-000006-44"/>
    <n v="304"/>
    <d v="2022-08-11T00:00:00"/>
    <n v="-1055000"/>
    <n v="7034"/>
    <s v=" PAGO IMPUESTOS"/>
    <s v="CB-1335"/>
    <n v="0"/>
    <e v="#N/A"/>
    <n v="0"/>
    <e v="#N/A"/>
    <n v="1055000"/>
    <s v="OK"/>
    <s v="ok"/>
    <n v="1"/>
    <n v="33"/>
    <s v=" PAGO IMPUESTOS"/>
  </r>
  <r>
    <s v="6-44"/>
    <n v="-748000"/>
    <s v="EGRESO"/>
    <s v="6-44-748000EGRESO"/>
    <s v="6-44-748000EGRESO5"/>
    <e v="#N/A"/>
    <s v="698-000006-44"/>
    <n v="304"/>
    <d v="2022-08-11T00:00:00"/>
    <n v="-748000"/>
    <n v="7034"/>
    <s v=" PAGO IMPUESTOS"/>
    <s v="CB-1335"/>
    <n v="0"/>
    <e v="#N/A"/>
    <n v="0"/>
    <e v="#N/A"/>
    <n v="748000"/>
    <s v="OK"/>
    <s v="ok"/>
    <n v="1"/>
    <n v="33"/>
    <s v=" PAGO IMPUESTOS"/>
  </r>
  <r>
    <s v="6-44"/>
    <n v="-521000"/>
    <s v="EGRESO"/>
    <s v="6-44-521000EGRESO"/>
    <s v="6-44-521000EGRESO3"/>
    <e v="#N/A"/>
    <s v="698-000006-44"/>
    <n v="304"/>
    <d v="2022-08-11T00:00:00"/>
    <n v="-521000"/>
    <n v="7034"/>
    <s v=" PAGO IMPUESTOS"/>
    <s v="CB-1335"/>
    <n v="0"/>
    <e v="#N/A"/>
    <n v="0"/>
    <e v="#N/A"/>
    <n v="521000"/>
    <s v="OK"/>
    <s v="ok"/>
    <n v="1"/>
    <n v="33"/>
    <s v=" PAGO IMPUESTOS"/>
  </r>
  <r>
    <s v="6-44"/>
    <n v="-748000"/>
    <s v="EGRESO"/>
    <s v="6-44-748000EGRESO"/>
    <s v="6-44-748000EGRESO6"/>
    <e v="#N/A"/>
    <s v="698-000006-44"/>
    <n v="304"/>
    <d v="2022-08-11T00:00:00"/>
    <n v="-748000"/>
    <n v="7034"/>
    <s v=" PAGO IMPUESTOS"/>
    <s v="CB-1335"/>
    <n v="0"/>
    <e v="#N/A"/>
    <n v="0"/>
    <e v="#N/A"/>
    <n v="748000"/>
    <s v="OK"/>
    <s v="ok"/>
    <n v="1"/>
    <n v="33"/>
    <s v=" PAGO IMPUESTOS"/>
  </r>
  <r>
    <s v="6-44"/>
    <n v="-1055000"/>
    <s v="EGRESO"/>
    <s v="6-44-1055000EGRESO"/>
    <s v="6-44-1055000EGRESO9"/>
    <e v="#N/A"/>
    <s v="698-000006-44"/>
    <n v="304"/>
    <d v="2022-08-11T00:00:00"/>
    <n v="-1055000"/>
    <n v="7034"/>
    <s v=" PAGO IMPUESTOS"/>
    <s v="CB-1335"/>
    <n v="0"/>
    <e v="#N/A"/>
    <n v="0"/>
    <e v="#N/A"/>
    <n v="1055000"/>
    <s v="OK"/>
    <s v="ok"/>
    <n v="1"/>
    <n v="33"/>
    <s v=" PAGO IMPUESTOS"/>
  </r>
  <r>
    <s v="6-44"/>
    <n v="-1055000"/>
    <s v="EGRESO"/>
    <s v="6-44-1055000EGRESO"/>
    <s v="6-44-1055000EGRESO10"/>
    <e v="#N/A"/>
    <s v="698-000006-44"/>
    <n v="304"/>
    <d v="2022-08-11T00:00:00"/>
    <n v="-1055000"/>
    <n v="7034"/>
    <s v=" PAGO IMPUESTOS"/>
    <s v="CB-1335"/>
    <n v="0"/>
    <e v="#N/A"/>
    <n v="0"/>
    <e v="#N/A"/>
    <n v="1055000"/>
    <s v="OK"/>
    <s v="ok"/>
    <n v="1"/>
    <n v="33"/>
    <s v=" PAGO IMPUESTOS"/>
  </r>
  <r>
    <s v="6-44"/>
    <n v="-748000"/>
    <s v="EGRESO"/>
    <s v="6-44-748000EGRESO"/>
    <s v="6-44-748000EGRESO7"/>
    <e v="#N/A"/>
    <s v="698-000006-44"/>
    <n v="304"/>
    <d v="2022-08-11T00:00:00"/>
    <n v="-748000"/>
    <n v="7034"/>
    <s v=" PAGO IMPUESTOS"/>
    <s v="CB-1335"/>
    <n v="0"/>
    <e v="#N/A"/>
    <n v="0"/>
    <e v="#N/A"/>
    <n v="748000"/>
    <s v="OK"/>
    <s v="ok"/>
    <n v="1"/>
    <n v="33"/>
    <s v=" PAGO IMPUESTOS"/>
  </r>
  <r>
    <s v="6-44"/>
    <n v="-521000"/>
    <s v="EGRESO"/>
    <s v="6-44-521000EGRESO"/>
    <s v="6-44-521000EGRESO4"/>
    <e v="#N/A"/>
    <s v="698-000006-44"/>
    <n v="304"/>
    <d v="2022-08-11T00:00:00"/>
    <n v="-521000"/>
    <n v="7034"/>
    <s v=" PAGO IMPUESTOS"/>
    <s v="CB-1335"/>
    <n v="0"/>
    <e v="#N/A"/>
    <n v="0"/>
    <e v="#N/A"/>
    <n v="521000"/>
    <s v="OK"/>
    <s v="ok"/>
    <n v="1"/>
    <n v="33"/>
    <s v=" PAGO IMPUESTOS"/>
  </r>
  <r>
    <s v="6-44"/>
    <n v="-487000"/>
    <s v="EGRESO"/>
    <s v="6-44-487000EGRESO"/>
    <s v="6-44-487000EGRESO6"/>
    <e v="#N/A"/>
    <s v="698-000006-44"/>
    <n v="304"/>
    <d v="2022-08-11T00:00:00"/>
    <n v="-487000"/>
    <n v="7034"/>
    <s v=" PAGO IMPUESTOS"/>
    <s v="CB-1335"/>
    <n v="0"/>
    <e v="#N/A"/>
    <n v="0"/>
    <e v="#N/A"/>
    <n v="487000"/>
    <s v="OK"/>
    <s v="ok"/>
    <n v="1"/>
    <n v="33"/>
    <s v=" PAGO IMPUESTOS"/>
  </r>
  <r>
    <s v="6-44"/>
    <n v="-1055000"/>
    <s v="EGRESO"/>
    <s v="6-44-1055000EGRESO"/>
    <s v="6-44-1055000EGRESO11"/>
    <e v="#N/A"/>
    <s v="698-000006-44"/>
    <n v="304"/>
    <d v="2022-08-11T00:00:00"/>
    <n v="-1055000"/>
    <n v="7034"/>
    <s v=" PAGO IMPUESTOS"/>
    <s v="CB-1335"/>
    <n v="0"/>
    <e v="#N/A"/>
    <n v="0"/>
    <e v="#N/A"/>
    <n v="1055000"/>
    <s v="OK"/>
    <s v="ok"/>
    <n v="1"/>
    <n v="33"/>
    <s v=" PAGO IMPUESTOS"/>
  </r>
  <r>
    <s v="6-44"/>
    <n v="-487000"/>
    <s v="EGRESO"/>
    <s v="6-44-487000EGRESO"/>
    <s v="6-44-487000EGRESO7"/>
    <e v="#N/A"/>
    <s v="698-000006-44"/>
    <n v="304"/>
    <d v="2022-08-11T00:00:00"/>
    <n v="-487000"/>
    <n v="7034"/>
    <s v=" PAGO IMPUESTOS"/>
    <s v="CB-1335"/>
    <n v="0"/>
    <e v="#N/A"/>
    <n v="0"/>
    <e v="#N/A"/>
    <n v="487000"/>
    <s v="OK"/>
    <s v="ok"/>
    <n v="1"/>
    <n v="33"/>
    <s v=" PAGO IMPUESTOS"/>
  </r>
  <r>
    <s v="6-44"/>
    <n v="-748000"/>
    <s v="EGRESO"/>
    <s v="6-44-748000EGRESO"/>
    <s v="6-44-748000EGRESO8"/>
    <e v="#N/A"/>
    <s v="698-000006-44"/>
    <n v="304"/>
    <d v="2022-08-11T00:00:00"/>
    <n v="-748000"/>
    <n v="7034"/>
    <s v=" PAGO IMPUESTOS"/>
    <s v="CB-1335"/>
    <n v="0"/>
    <e v="#N/A"/>
    <n v="0"/>
    <e v="#N/A"/>
    <n v="748000"/>
    <s v="OK"/>
    <s v="ok"/>
    <n v="1"/>
    <n v="33"/>
    <s v=" PAGO IMPUESTOS"/>
  </r>
  <r>
    <s v="6-44"/>
    <n v="-1055000"/>
    <s v="EGRESO"/>
    <s v="6-44-1055000EGRESO"/>
    <s v="6-44-1055000EGRESO12"/>
    <e v="#N/A"/>
    <s v="698-000006-44"/>
    <n v="304"/>
    <d v="2022-08-11T00:00:00"/>
    <n v="-1055000"/>
    <n v="7034"/>
    <s v=" PAGO IMPUESTOS"/>
    <s v="CB-1335"/>
    <n v="0"/>
    <e v="#N/A"/>
    <n v="0"/>
    <e v="#N/A"/>
    <n v="1055000"/>
    <s v="OK"/>
    <s v="ok"/>
    <n v="1"/>
    <n v="33"/>
    <s v=" PAGO IMPUESTOS"/>
  </r>
  <r>
    <s v="6-44"/>
    <n v="-487000"/>
    <s v="EGRESO"/>
    <s v="6-44-487000EGRESO"/>
    <s v="6-44-487000EGRESO8"/>
    <e v="#N/A"/>
    <s v="698-000006-44"/>
    <n v="304"/>
    <d v="2022-08-11T00:00:00"/>
    <n v="-487000"/>
    <n v="7034"/>
    <s v=" PAGO IMPUESTOS"/>
    <s v="CB-1335"/>
    <n v="0"/>
    <e v="#N/A"/>
    <n v="0"/>
    <e v="#N/A"/>
    <n v="487000"/>
    <s v="OK"/>
    <s v="ok"/>
    <n v="1"/>
    <n v="33"/>
    <s v=" PAGO IMPUESTOS"/>
  </r>
  <r>
    <s v="6-44"/>
    <n v="-1055000"/>
    <s v="EGRESO"/>
    <s v="6-44-1055000EGRESO"/>
    <s v="6-44-1055000EGRESO13"/>
    <e v="#N/A"/>
    <s v="698-000006-44"/>
    <n v="304"/>
    <d v="2022-08-11T00:00:00"/>
    <n v="-1055000"/>
    <n v="7034"/>
    <s v=" PAGO IMPUESTOS"/>
    <s v="CB-1335"/>
    <n v="0"/>
    <e v="#N/A"/>
    <n v="0"/>
    <e v="#N/A"/>
    <n v="1055000"/>
    <s v="OK"/>
    <s v="ok"/>
    <n v="1"/>
    <n v="33"/>
    <s v=" PAGO IMPUESTOS"/>
  </r>
  <r>
    <s v="6-44"/>
    <n v="-487000"/>
    <s v="EGRESO"/>
    <s v="6-44-487000EGRESO"/>
    <s v="6-44-487000EGRESO9"/>
    <e v="#N/A"/>
    <s v="698-000006-44"/>
    <n v="304"/>
    <d v="2022-08-11T00:00:00"/>
    <n v="-487000"/>
    <n v="7034"/>
    <s v=" PAGO IMPUESTOS"/>
    <s v="CB-1335"/>
    <n v="0"/>
    <e v="#N/A"/>
    <n v="0"/>
    <e v="#N/A"/>
    <n v="487000"/>
    <s v="OK"/>
    <s v="ok"/>
    <n v="1"/>
    <n v="33"/>
    <s v=" PAGO IMPUESTOS"/>
  </r>
  <r>
    <s v="6-44"/>
    <n v="-1055000"/>
    <s v="EGRESO"/>
    <s v="6-44-1055000EGRESO"/>
    <s v="6-44-1055000EGRESO14"/>
    <e v="#N/A"/>
    <s v="698-000006-44"/>
    <n v="304"/>
    <d v="2022-08-11T00:00:00"/>
    <n v="-1055000"/>
    <n v="7034"/>
    <s v=" PAGO IMPUESTOS"/>
    <s v="CB-1335"/>
    <n v="0"/>
    <e v="#N/A"/>
    <n v="0"/>
    <e v="#N/A"/>
    <n v="1055000"/>
    <s v="OK"/>
    <s v="ok"/>
    <n v="1"/>
    <n v="33"/>
    <s v=" PAGO IMPUESTOS"/>
  </r>
  <r>
    <s v="6-44"/>
    <n v="-77479460"/>
    <s v="EGRESO"/>
    <s v="6-44-77479460EGRESO"/>
    <s v="6-44-77479460EGRESO1"/>
    <e v="#N/A"/>
    <s v="698-000006-44"/>
    <n v="698"/>
    <d v="2022-08-11T00:00:00"/>
    <n v="-77479460"/>
    <n v="7160"/>
    <s v=" PAGO A PROV OUTSELLING SAS"/>
    <m/>
    <n v="1"/>
    <d v="2022-08-08T00:00:00"/>
    <n v="-77479460"/>
    <s v="CB-1162"/>
    <n v="0"/>
    <s v="OK CONCILIADO"/>
    <s v="ok"/>
    <n v="1"/>
    <n v="33"/>
    <s v=" PAGO A PROV OUT"/>
  </r>
  <r>
    <s v="6-44"/>
    <n v="-2500000"/>
    <s v="EGRESO"/>
    <s v="6-44-2500000EGRESO"/>
    <s v="6-44-2500000EGRESO1"/>
    <e v="#N/A"/>
    <s v="698-000006-44"/>
    <n v="698"/>
    <d v="2022-08-11T00:00:00"/>
    <n v="-2500000"/>
    <n v="7177"/>
    <s v=" PAGO A NOMIN HERNANDEZ VELEZ J"/>
    <m/>
    <n v="1"/>
    <d v="2022-08-11T00:00:00"/>
    <n v="-2500000"/>
    <s v="CB-1173"/>
    <n v="0"/>
    <s v="OK CONCILIADO"/>
    <s v="ok"/>
    <n v="1"/>
    <n v="33"/>
    <s v=" PAGO A NOMIN HE"/>
  </r>
  <r>
    <s v="6-44"/>
    <n v="-1200000"/>
    <s v="EGRESO"/>
    <s v="6-44-1200000EGRESO"/>
    <s v="6-44-1200000EGRESO1"/>
    <e v="#N/A"/>
    <s v="698-000006-44"/>
    <n v="698"/>
    <d v="2022-08-11T00:00:00"/>
    <n v="-1200000"/>
    <n v="7177"/>
    <s v=" PAGO A NOMIN BARRERA AMAYA LUI"/>
    <m/>
    <n v="1"/>
    <d v="2022-08-11T00:00:00"/>
    <n v="-1200000"/>
    <s v="CB-1172"/>
    <n v="0"/>
    <s v="OK CONCILIADO"/>
    <s v="ok"/>
    <n v="1"/>
    <n v="33"/>
    <s v=" PAGO A NOMIN BA"/>
  </r>
  <r>
    <s v="6-44"/>
    <n v="-2850000"/>
    <s v="EGRESO"/>
    <s v="6-44-2850000EGRESO"/>
    <s v="6-44-2850000EGRESO1"/>
    <e v="#N/A"/>
    <s v="698-000006-44"/>
    <n v="698"/>
    <d v="2022-08-11T00:00:00"/>
    <n v="-2850000"/>
    <n v="7177"/>
    <s v=" PAGO A NOMIN OSPINA FANDI O OS"/>
    <m/>
    <n v="1"/>
    <d v="2022-08-11T00:00:00"/>
    <n v="-2850000"/>
    <s v="CB-1170"/>
    <n v="0"/>
    <s v="OK CONCILIADO"/>
    <s v="ok"/>
    <n v="1"/>
    <n v="33"/>
    <s v=" PAGO A NOMIN OS"/>
  </r>
  <r>
    <s v="6-44"/>
    <n v="-2000000"/>
    <s v="EGRESO"/>
    <s v="6-44-2000000EGRESO"/>
    <s v="6-44-2000000EGRESO2"/>
    <e v="#N/A"/>
    <s v="698-000006-44"/>
    <n v="698"/>
    <d v="2022-08-11T00:00:00"/>
    <n v="-2000000"/>
    <n v="7177"/>
    <s v=" PAGO A NOMIN ALEXANDER  APONTE"/>
    <m/>
    <n v="1"/>
    <d v="2022-08-11T00:00:00"/>
    <n v="-2000000"/>
    <s v="CB-1171"/>
    <n v="0"/>
    <s v="OK CONCILIADO"/>
    <s v="ok"/>
    <n v="1"/>
    <n v="33"/>
    <s v=" PAGO A NOMIN AL"/>
  </r>
  <r>
    <s v="6-44"/>
    <n v="-1345.57"/>
    <s v="EGRESO"/>
    <s v="6-44-1345,57EGRESO"/>
    <s v="6-44-1345,57EGRESO28"/>
    <e v="#N/A"/>
    <s v="698-000006-44"/>
    <n v="698"/>
    <d v="2022-08-11T00:00:00"/>
    <n v="-1345.57"/>
    <n v="7371"/>
    <s v=" COMISION PAGO A PROVEEDORES"/>
    <s v="GASTOS"/>
    <n v="0"/>
    <e v="#N/A"/>
    <n v="0"/>
    <e v="#N/A"/>
    <n v="1345.57"/>
    <s v="OK"/>
    <s v="ok"/>
    <n v="1"/>
    <n v="33"/>
    <s v=" COMISION PAGO A"/>
  </r>
  <r>
    <s v="6-44"/>
    <n v="-272901"/>
    <s v="EGRESO"/>
    <s v="6-44-272901EGRESO"/>
    <s v="6-44-272901EGRESO1"/>
    <e v="#N/A"/>
    <s v="698-000006-44"/>
    <n v="698"/>
    <d v="2022-08-11T00:00:00"/>
    <n v="-272901"/>
    <n v="7493"/>
    <s v=" PAGO PSE COMUNICACION CELULAR"/>
    <m/>
    <n v="1"/>
    <d v="2022-08-19T00:00:00"/>
    <n v="-272901"/>
    <s v="CB-1324"/>
    <n v="0"/>
    <s v="OK CONCILIADO"/>
    <s v="ok"/>
    <n v="1"/>
    <n v="33"/>
    <s v=" PAGO PSE COMUNI"/>
  </r>
  <r>
    <s v="6-44"/>
    <n v="-197000"/>
    <s v="EGRESO"/>
    <s v="6-44-197000EGRESO"/>
    <s v="6-44-197000EGRESO4"/>
    <e v="#N/A"/>
    <s v="698-000006-44"/>
    <n v="304"/>
    <d v="2022-08-11T00:00:00"/>
    <n v="-197000"/>
    <n v="7034"/>
    <s v=" PAGO IMPUESTOS"/>
    <s v="CB-1335"/>
    <n v="0"/>
    <e v="#N/A"/>
    <n v="0"/>
    <e v="#N/A"/>
    <n v="197000"/>
    <s v="OK"/>
    <s v="ok"/>
    <n v="1"/>
    <n v="33"/>
    <s v=" PAGO IMPUESTOS"/>
  </r>
  <r>
    <s v="6-44"/>
    <n v="-1252.8"/>
    <s v="EGRESO"/>
    <s v="6-44-1252,8EGRESO"/>
    <s v="6-44-1252,8EGRESO1"/>
    <e v="#N/A"/>
    <s v="698-000006-44"/>
    <n v="698"/>
    <d v="2022-08-11T00:00:00"/>
    <n v="-1252.8"/>
    <n v="7522"/>
    <s v=" COMISION PAGO DE NOMINA"/>
    <s v="GASTOS"/>
    <n v="0"/>
    <e v="#N/A"/>
    <n v="0"/>
    <e v="#N/A"/>
    <n v="1252.8"/>
    <s v="OK"/>
    <s v="ok"/>
    <n v="1"/>
    <n v="33"/>
    <s v=" COMISION PAGO D"/>
  </r>
  <r>
    <s v="6-44"/>
    <n v="-1758270"/>
    <s v="EGRESO"/>
    <s v="6-44-1758270EGRESO"/>
    <s v="6-44-1758270EGRESO1"/>
    <e v="#N/A"/>
    <s v="698-000006-44"/>
    <n v="698"/>
    <d v="2022-08-11T00:00:00"/>
    <n v="-1758270"/>
    <n v="7540"/>
    <s v=" PAGO EMP DE ACUEDUCTO DE BOG"/>
    <m/>
    <n v="1"/>
    <d v="2022-08-19T00:00:00"/>
    <n v="-1758270"/>
    <s v="CB-1323"/>
    <n v="0"/>
    <s v="OK CONCILIADO"/>
    <s v="ok"/>
    <n v="1"/>
    <n v="33"/>
    <s v=" PAGO EMP DE ACU"/>
  </r>
  <r>
    <s v="6-44"/>
    <n v="-104370"/>
    <s v="EGRESO"/>
    <s v="6-44-104370EGRESO"/>
    <s v="6-44-104370EGRESO1"/>
    <e v="#N/A"/>
    <s v="698-000006-44"/>
    <n v="698"/>
    <d v="2022-08-11T00:00:00"/>
    <n v="-104370"/>
    <n v="7540"/>
    <s v=" PAGO EMP DE ACUEDUCTO DE BOG"/>
    <m/>
    <n v="1"/>
    <d v="2022-08-19T00:00:00"/>
    <n v="-104370"/>
    <s v="CB-1329"/>
    <n v="0"/>
    <s v="OK CONCILIADO"/>
    <s v="ok"/>
    <n v="1"/>
    <n v="33"/>
    <s v=" PAGO EMP DE ACU"/>
  </r>
  <r>
    <s v="6-44"/>
    <n v="-118710"/>
    <s v="EGRESO"/>
    <s v="6-44-118710EGRESO"/>
    <s v="6-44-118710EGRESO1"/>
    <e v="#N/A"/>
    <s v="698-000006-44"/>
    <n v="698"/>
    <d v="2022-08-11T00:00:00"/>
    <n v="-118710"/>
    <n v="7711"/>
    <s v=" PAGO SV ENEL"/>
    <m/>
    <n v="1"/>
    <d v="2022-08-19T00:00:00"/>
    <n v="-118710"/>
    <s v="CB-1328"/>
    <n v="0"/>
    <s v="OK CONCILIADO"/>
    <s v="ok"/>
    <n v="1"/>
    <n v="33"/>
    <s v=" PAGO SV ENEL"/>
  </r>
  <r>
    <s v="6-44"/>
    <n v="-146210"/>
    <s v="EGRESO"/>
    <s v="6-44-146210EGRESO"/>
    <s v="6-44-146210EGRESO1"/>
    <e v="#N/A"/>
    <s v="698-000006-44"/>
    <n v="698"/>
    <d v="2022-08-11T00:00:00"/>
    <n v="-146210"/>
    <n v="7711"/>
    <s v=" PAGO SV ENEL"/>
    <m/>
    <n v="1"/>
    <d v="2022-08-19T00:00:00"/>
    <n v="-146210"/>
    <s v="CB-1327"/>
    <n v="0"/>
    <s v="OK CONCILIADO"/>
    <s v="ok"/>
    <n v="1"/>
    <n v="33"/>
    <s v=" PAGO SV ENEL"/>
  </r>
  <r>
    <s v="6-44"/>
    <n v="-177740"/>
    <s v="EGRESO"/>
    <s v="6-44-177740EGRESO"/>
    <s v="6-44-177740EGRESO1"/>
    <e v="#N/A"/>
    <s v="698-000006-44"/>
    <n v="698"/>
    <d v="2022-08-11T00:00:00"/>
    <n v="-177740"/>
    <n v="7711"/>
    <s v=" PAGO SV ENEL"/>
    <m/>
    <n v="1"/>
    <d v="2022-08-19T00:00:00"/>
    <n v="-177740"/>
    <s v="CB-1326"/>
    <n v="0"/>
    <s v="OK CONCILIADO"/>
    <s v="ok"/>
    <n v="1"/>
    <n v="33"/>
    <s v=" PAGO SV ENEL"/>
  </r>
  <r>
    <s v="6-44"/>
    <n v="-14310"/>
    <s v="EGRESO"/>
    <s v="6-44-14310EGRESO"/>
    <s v="6-44-14310EGRESO1"/>
    <e v="#N/A"/>
    <s v="698-000006-44"/>
    <n v="698"/>
    <d v="2022-08-11T00:00:00"/>
    <n v="-14310"/>
    <n v="7711"/>
    <s v=" PAGO SV ENEL"/>
    <m/>
    <n v="1"/>
    <d v="2022-08-19T00:00:00"/>
    <n v="-14310"/>
    <s v="CB-1331"/>
    <n v="0"/>
    <s v="OK CONCILIADO"/>
    <s v="ok"/>
    <n v="1"/>
    <n v="33"/>
    <s v=" PAGO SV ENEL"/>
  </r>
  <r>
    <s v="6-44"/>
    <n v="-60120"/>
    <s v="EGRESO"/>
    <s v="6-44-60120EGRESO"/>
    <s v="6-44-60120EGRESO1"/>
    <e v="#N/A"/>
    <s v="698-000006-44"/>
    <n v="698"/>
    <d v="2022-08-11T00:00:00"/>
    <n v="-60120"/>
    <n v="7711"/>
    <s v=" PAGO SV ENEL"/>
    <m/>
    <n v="1"/>
    <d v="2022-08-19T00:00:00"/>
    <n v="-60120"/>
    <s v="CB-1330"/>
    <n v="0"/>
    <s v="OK CONCILIADO"/>
    <s v="ok"/>
    <n v="1"/>
    <n v="33"/>
    <s v=" PAGO SV ENEL"/>
  </r>
  <r>
    <s v="6-44"/>
    <n v="163300461"/>
    <s v="INGRESO"/>
    <s v="6-44163300461INGRESO"/>
    <s v="6-44163300461INGRESO1"/>
    <e v="#N/A"/>
    <s v="698-000006-44"/>
    <n v="698"/>
    <d v="2022-08-11T00:00:00"/>
    <n v="163300461"/>
    <n v="8161"/>
    <s v=" PAGO DE PROV CREDICORP CAPITA"/>
    <m/>
    <n v="1"/>
    <e v="#N/A"/>
    <n v="0"/>
    <e v="#N/A"/>
    <n v="-163300461"/>
    <s v="SIN CONCILIAR"/>
    <n v="22"/>
    <n v="1"/>
    <n v="33"/>
    <s v=" PAGO DE PROV CR"/>
  </r>
  <r>
    <s v="6-44"/>
    <n v="113576"/>
    <s v="INGRESO"/>
    <s v="6-44113576INGRESO"/>
    <s v="6-44113576INGRESO1"/>
    <e v="#N/A"/>
    <s v="698-000006-44"/>
    <n v="698"/>
    <d v="2022-08-11T00:00:00"/>
    <n v="113576"/>
    <n v="8161"/>
    <s v=" PAGO DE PROV SALUD TOTAL EPS"/>
    <m/>
    <n v="1"/>
    <e v="#N/A"/>
    <n v="0"/>
    <e v="#N/A"/>
    <n v="-113576"/>
    <s v="SIN CONCILIAR"/>
    <n v="22"/>
    <n v="1"/>
    <n v="33"/>
    <s v=" PAGO DE PROV SA"/>
  </r>
  <r>
    <s v="6-44"/>
    <n v="2940000000"/>
    <s v="INGRESO"/>
    <s v="6-442940000000INGRESO"/>
    <s v="6-442940000000INGRESO1"/>
    <e v="#N/A"/>
    <s v="698-000006-44"/>
    <n v="698"/>
    <d v="2022-08-11T00:00:00"/>
    <n v="2940000000"/>
    <n v="8161"/>
    <s v=" PAGO DE PROV CREDICORP CAPITA"/>
    <s v="TRASLADOS"/>
    <n v="0"/>
    <e v="#N/A"/>
    <n v="0"/>
    <e v="#N/A"/>
    <n v="-2940000000"/>
    <s v="OK"/>
    <s v="ok"/>
    <n v="1"/>
    <n v="33"/>
    <s v=" PAGO DE PROV CR"/>
  </r>
  <r>
    <s v="6-44"/>
    <n v="-3830.82"/>
    <s v="EGRESO"/>
    <s v="6-44-3830,82EGRESO"/>
    <s v="6-44-3830,82EGRESO1"/>
    <e v="#N/A"/>
    <s v="698-000006-44"/>
    <n v="698"/>
    <d v="2022-08-10T00:00:00"/>
    <n v="-3830.82"/>
    <n v="3339"/>
    <s v=" IMPTO GOBIERNO 4X1000"/>
    <s v="GASTOS"/>
    <n v="0"/>
    <e v="#N/A"/>
    <n v="0"/>
    <e v="#N/A"/>
    <n v="3830.82"/>
    <s v="OK"/>
    <s v="ok"/>
    <n v="1"/>
    <n v="33"/>
    <s v=" IMPTO GOBIERNO "/>
  </r>
  <r>
    <s v="6-44"/>
    <n v="-1246000"/>
    <s v="EGRESO"/>
    <s v="6-44-1246000EGRESO"/>
    <s v="6-44-1246000EGRESO3"/>
    <e v="#N/A"/>
    <s v="698-000006-44"/>
    <n v="304"/>
    <d v="2022-08-11T00:00:00"/>
    <n v="-1246000"/>
    <n v="7034"/>
    <s v=" PAGO IMPUESTOS"/>
    <s v="CB-1335"/>
    <n v="0"/>
    <e v="#N/A"/>
    <n v="0"/>
    <e v="#N/A"/>
    <n v="1246000"/>
    <s v="OK"/>
    <s v="ok"/>
    <n v="1"/>
    <n v="33"/>
    <s v=" PAGO IMPUESTOS"/>
  </r>
  <r>
    <s v="6-44"/>
    <n v="-17481.55"/>
    <s v="EGRESO"/>
    <s v="6-44-17481,55EGRESO"/>
    <s v="6-44-17481,55EGRESO2"/>
    <e v="#N/A"/>
    <s v="698-000006-44"/>
    <n v="698"/>
    <d v="2022-08-09T00:00:00"/>
    <n v="-17481.55"/>
    <n v="609"/>
    <s v=" COBRO COMISION ACH COLOMBIA"/>
    <s v="GASTOS"/>
    <n v="0"/>
    <e v="#N/A"/>
    <n v="0"/>
    <e v="#N/A"/>
    <n v="17481.55"/>
    <s v="OK"/>
    <s v="ok"/>
    <n v="1"/>
    <n v="33"/>
    <s v=" COBRO COMISION "/>
  </r>
  <r>
    <s v="6-44"/>
    <n v="-3496.31"/>
    <s v="EGRESO"/>
    <s v="6-44-3496,31EGRESO"/>
    <s v="6-44-3496,31EGRESO20"/>
    <e v="#N/A"/>
    <s v="698-000006-44"/>
    <n v="698"/>
    <d v="2022-08-09T00:00:00"/>
    <n v="-3496.31"/>
    <n v="609"/>
    <s v=" COBRO COMISION ACH COLOMBIA"/>
    <s v="GASTOS"/>
    <n v="0"/>
    <e v="#N/A"/>
    <n v="0"/>
    <e v="#N/A"/>
    <n v="3496.31"/>
    <s v="OK"/>
    <s v="ok"/>
    <n v="1"/>
    <n v="33"/>
    <s v=" COBRO COMISION "/>
  </r>
  <r>
    <s v="6-44"/>
    <n v="-3321.55"/>
    <s v="EGRESO"/>
    <s v="6-44-3321,55EGRESO"/>
    <s v="6-44-3321,55EGRESO2"/>
    <e v="#N/A"/>
    <s v="698-000006-44"/>
    <n v="698"/>
    <d v="2022-08-09T00:00:00"/>
    <n v="-3321.55"/>
    <n v="1233"/>
    <s v=" COBRO IVA PAGOS AUTOMATICOS"/>
    <s v="GASTOS"/>
    <n v="0"/>
    <e v="#N/A"/>
    <n v="0"/>
    <e v="#N/A"/>
    <n v="3321.55"/>
    <s v="OK"/>
    <s v="ok"/>
    <n v="1"/>
    <n v="33"/>
    <s v=" COBRO IVA PAGOS"/>
  </r>
  <r>
    <s v="6-44"/>
    <n v="-664.31"/>
    <s v="EGRESO"/>
    <s v="6-44-664,31EGRESO"/>
    <s v="6-44-664,31EGRESO17"/>
    <e v="#N/A"/>
    <s v="698-000006-44"/>
    <n v="698"/>
    <d v="2022-08-09T00:00:00"/>
    <n v="-664.31"/>
    <n v="1233"/>
    <s v=" COBRO IVA PAGOS AUTOMATICOS"/>
    <s v="GASTOS"/>
    <n v="0"/>
    <e v="#N/A"/>
    <n v="0"/>
    <e v="#N/A"/>
    <n v="664.31"/>
    <s v="OK"/>
    <s v="ok"/>
    <n v="1"/>
    <n v="33"/>
    <s v=" COBRO IVA PAGOS"/>
  </r>
  <r>
    <s v="6-44"/>
    <n v="-230558.25"/>
    <s v="EGRESO"/>
    <s v="6-44-230558,25EGRESO"/>
    <s v="6-44-230558,25EGRESO1"/>
    <e v="#N/A"/>
    <s v="698-000006-44"/>
    <n v="698"/>
    <d v="2022-08-09T00:00:00"/>
    <n v="-230558.25"/>
    <n v="3339"/>
    <s v=" IMPTO GOBIERNO 4X1000"/>
    <s v="GASTOS"/>
    <n v="0"/>
    <e v="#N/A"/>
    <n v="0"/>
    <e v="#N/A"/>
    <n v="230558.25"/>
    <s v="OK"/>
    <s v="ok"/>
    <n v="1"/>
    <n v="33"/>
    <s v=" IMPTO GOBIERNO "/>
  </r>
  <r>
    <s v="6-44"/>
    <n v="-199079"/>
    <s v="EGRESO"/>
    <s v="6-44-199079EGRESO"/>
    <s v="6-44-199079EGRESO1"/>
    <e v="#N/A"/>
    <s v="698-000006-44"/>
    <n v="698"/>
    <d v="2022-08-09T00:00:00"/>
    <n v="-199079"/>
    <n v="7160"/>
    <s v=" PAGO A PROV IDAIA SAS"/>
    <m/>
    <n v="1"/>
    <d v="2022-08-08T00:00:00"/>
    <n v="-199079"/>
    <s v="CB-1167"/>
    <n v="0"/>
    <s v="OK CONCILIADO"/>
    <s v="ok"/>
    <n v="1"/>
    <n v="33"/>
    <s v=" PAGO A PROV IDA"/>
  </r>
  <r>
    <s v="6-44"/>
    <n v="-15515126"/>
    <s v="EGRESO"/>
    <s v="6-44-15515126EGRESO"/>
    <s v="6-44-15515126EGRESO1"/>
    <e v="#N/A"/>
    <s v="698-000006-44"/>
    <n v="698"/>
    <d v="2022-08-09T00:00:00"/>
    <n v="-15515126"/>
    <n v="7160"/>
    <s v=" PAGO A PROV CAJA COLOMBIANA DE"/>
    <m/>
    <n v="1"/>
    <d v="2022-08-08T00:00:00"/>
    <n v="-15515126"/>
    <s v="CB-1166"/>
    <n v="0"/>
    <s v="OK CONCILIADO"/>
    <s v="ok"/>
    <n v="1"/>
    <n v="33"/>
    <s v=" PAGO A PROV CAJ"/>
  </r>
  <r>
    <s v="6-44"/>
    <n v="-526616"/>
    <s v="EGRESO"/>
    <s v="6-44-526616EGRESO"/>
    <s v="6-44-526616EGRESO1"/>
    <e v="#N/A"/>
    <s v="698-000006-44"/>
    <n v="698"/>
    <d v="2022-08-09T00:00:00"/>
    <n v="-526616"/>
    <n v="7160"/>
    <s v=" PAGO A PROV COOPERATIVA DE AHO"/>
    <m/>
    <n v="1"/>
    <d v="2022-08-08T00:00:00"/>
    <n v="-526616"/>
    <s v="CB-1168"/>
    <n v="0"/>
    <s v="OK CONCILIADO"/>
    <s v="ok"/>
    <n v="1"/>
    <n v="33"/>
    <s v=" PAGO A PROV COO"/>
  </r>
  <r>
    <s v="6-44"/>
    <n v="-235839"/>
    <s v="EGRESO"/>
    <s v="6-44-235839EGRESO"/>
    <s v="6-44-235839EGRESO1"/>
    <e v="#N/A"/>
    <s v="698-000006-44"/>
    <n v="698"/>
    <d v="2022-08-09T00:00:00"/>
    <n v="-235839"/>
    <n v="7160"/>
    <s v=" PAGO A PROV CAFAM LIBRANZA"/>
    <m/>
    <n v="1"/>
    <d v="2022-08-08T00:00:00"/>
    <n v="-235839"/>
    <s v="CB-1165"/>
    <n v="0"/>
    <s v="OK CONCILIADO"/>
    <s v="ok"/>
    <n v="1"/>
    <n v="33"/>
    <s v=" PAGO A PROV CAF"/>
  </r>
  <r>
    <s v="6-44"/>
    <n v="-166979"/>
    <s v="EGRESO"/>
    <s v="6-44-166979EGRESO"/>
    <s v="6-44-166979EGRESO1"/>
    <e v="#N/A"/>
    <s v="698-000006-44"/>
    <n v="698"/>
    <d v="2022-08-09T00:00:00"/>
    <n v="-166979"/>
    <n v="7160"/>
    <s v=" PAGO A PROV LIBRANZA BANCO DE"/>
    <m/>
    <n v="1"/>
    <d v="2022-08-08T00:00:00"/>
    <n v="-166979"/>
    <s v="CB-1164"/>
    <n v="0"/>
    <s v="OK CONCILIADO"/>
    <s v="ok"/>
    <n v="1"/>
    <n v="33"/>
    <s v=" PAGO A PROV LIB"/>
  </r>
  <r>
    <s v="6-44"/>
    <n v="-1652661"/>
    <s v="EGRESO"/>
    <s v="6-44-1652661EGRESO"/>
    <s v="6-44-1652661EGRESO1"/>
    <e v="#N/A"/>
    <s v="698-000006-44"/>
    <n v="698"/>
    <d v="2022-08-09T00:00:00"/>
    <n v="-1652661"/>
    <n v="7160"/>
    <s v=" PAGO A PROV CAJA COLOMBIANA DE"/>
    <m/>
    <n v="1"/>
    <d v="2022-08-09T00:00:00"/>
    <n v="-1652661"/>
    <s v="CB-1169"/>
    <n v="0"/>
    <s v="OK CONCILIADO"/>
    <s v="ok"/>
    <n v="1"/>
    <n v="33"/>
    <s v=" PAGO A PROV CAJ"/>
  </r>
  <r>
    <s v="6-44"/>
    <n v="-3590"/>
    <s v="EGRESO"/>
    <s v="6-44-3590EGRESO"/>
    <s v="6-44-3590EGRESO1"/>
    <e v="#N/A"/>
    <s v="698-000006-44"/>
    <n v="698"/>
    <d v="2022-08-09T00:00:00"/>
    <n v="-3590"/>
    <n v="7493"/>
    <s v=" PAGO PSE GRUPO VANTI"/>
    <m/>
    <n v="1"/>
    <d v="2022-08-20T00:00:00"/>
    <n v="-3590"/>
    <s v="CB-1332"/>
    <n v="0"/>
    <s v="OK CONCILIADO"/>
    <s v="ok"/>
    <n v="1"/>
    <n v="33"/>
    <s v=" PAGO PSE GRUPO "/>
  </r>
  <r>
    <s v="6-44"/>
    <n v="-49710"/>
    <s v="EGRESO"/>
    <s v="6-44-49710EGRESO"/>
    <s v="6-44-49710EGRESO1"/>
    <e v="#N/A"/>
    <s v="698-000006-44"/>
    <n v="698"/>
    <d v="2022-08-09T00:00:00"/>
    <n v="-49710"/>
    <n v="7493"/>
    <s v=" PAGO PSE A Toda Hora  SA"/>
    <m/>
    <n v="1"/>
    <d v="2022-08-20T00:00:00"/>
    <n v="-49710"/>
    <s v="CB-1334"/>
    <n v="0"/>
    <s v="OK CONCILIADO"/>
    <s v="ok"/>
    <n v="1"/>
    <n v="33"/>
    <s v=" PAGO PSE A Toda"/>
  </r>
  <r>
    <s v="6-44"/>
    <n v="-39265000"/>
    <s v="EGRESO"/>
    <s v="6-44-39265000EGRESO"/>
    <s v="6-44-39265000EGRESO1"/>
    <e v="#N/A"/>
    <s v="698-000006-44"/>
    <n v="698"/>
    <d v="2022-08-09T00:00:00"/>
    <n v="-39265000"/>
    <n v="7493"/>
    <s v=" PAGO PSE Bancolombia"/>
    <m/>
    <n v="1"/>
    <d v="2022-08-19T00:00:00"/>
    <n v="-39265000"/>
    <s v="CB-1321"/>
    <n v="0"/>
    <s v="OK CONCILIADO"/>
    <s v="ok"/>
    <n v="1"/>
    <n v="33"/>
    <s v=" PAGO PSE Bancol"/>
  </r>
  <r>
    <s v="6-44"/>
    <n v="-6992.62"/>
    <s v="EGRESO"/>
    <s v="6-44-6992,62EGRESO"/>
    <s v="6-44-6992,62EGRESO3"/>
    <e v="#N/A"/>
    <s v="698-000006-44"/>
    <n v="698"/>
    <d v="2022-08-08T00:00:00"/>
    <n v="-6992.62"/>
    <n v="609"/>
    <s v=" COBRO COMISION ACH COLOMBIA"/>
    <s v="GASTOS"/>
    <n v="0"/>
    <e v="#N/A"/>
    <n v="0"/>
    <e v="#N/A"/>
    <n v="6992.62"/>
    <s v="OK"/>
    <s v="ok"/>
    <n v="1"/>
    <n v="33"/>
    <s v=" COBRO COMISION "/>
  </r>
  <r>
    <s v="6-44"/>
    <n v="-17481.55"/>
    <s v="EGRESO"/>
    <s v="6-44-17481,55EGRESO"/>
    <s v="6-44-17481,55EGRESO3"/>
    <e v="#N/A"/>
    <s v="698-000006-44"/>
    <n v="698"/>
    <d v="2022-08-08T00:00:00"/>
    <n v="-17481.55"/>
    <n v="609"/>
    <s v=" COBRO COMISION ACH COLOMBIA"/>
    <s v="GASTOS"/>
    <n v="0"/>
    <e v="#N/A"/>
    <n v="0"/>
    <e v="#N/A"/>
    <n v="17481.55"/>
    <s v="OK"/>
    <s v="ok"/>
    <n v="1"/>
    <n v="33"/>
    <s v=" COBRO COMISION "/>
  </r>
  <r>
    <s v="6-44"/>
    <n v="-3496.31"/>
    <s v="EGRESO"/>
    <s v="6-44-3496,31EGRESO"/>
    <s v="6-44-3496,31EGRESO21"/>
    <e v="#N/A"/>
    <s v="698-000006-44"/>
    <n v="698"/>
    <d v="2022-08-08T00:00:00"/>
    <n v="-3496.31"/>
    <n v="609"/>
    <s v=" COBRO COMISION ACH COLOMBIA"/>
    <s v="GASTOS"/>
    <n v="0"/>
    <e v="#N/A"/>
    <n v="0"/>
    <e v="#N/A"/>
    <n v="3496.31"/>
    <s v="OK"/>
    <s v="ok"/>
    <n v="1"/>
    <n v="33"/>
    <s v=" COBRO COMISION "/>
  </r>
  <r>
    <s v="6-44"/>
    <n v="-3496.31"/>
    <s v="EGRESO"/>
    <s v="6-44-3496,31EGRESO"/>
    <s v="6-44-3496,31EGRESO22"/>
    <e v="#N/A"/>
    <s v="698-000006-44"/>
    <n v="698"/>
    <d v="2022-08-08T00:00:00"/>
    <n v="-3496.31"/>
    <n v="609"/>
    <s v=" COBRO COMISION ACH COLOMBIA"/>
    <s v="GASTOS"/>
    <n v="0"/>
    <e v="#N/A"/>
    <n v="0"/>
    <e v="#N/A"/>
    <n v="3496.31"/>
    <s v="OK"/>
    <s v="ok"/>
    <n v="1"/>
    <n v="33"/>
    <s v=" COBRO COMISION "/>
  </r>
  <r>
    <s v="6-44"/>
    <n v="-3496.31"/>
    <s v="EGRESO"/>
    <s v="6-44-3496,31EGRESO"/>
    <s v="6-44-3496,31EGRESO23"/>
    <e v="#N/A"/>
    <s v="698-000006-44"/>
    <n v="698"/>
    <d v="2022-08-08T00:00:00"/>
    <n v="-3496.31"/>
    <n v="609"/>
    <s v=" COBRO COMISION ACH COLOMBIA"/>
    <s v="GASTOS"/>
    <n v="0"/>
    <e v="#N/A"/>
    <n v="0"/>
    <e v="#N/A"/>
    <n v="3496.31"/>
    <s v="OK"/>
    <s v="ok"/>
    <n v="1"/>
    <n v="33"/>
    <s v=" COBRO COMISION "/>
  </r>
  <r>
    <s v="6-44"/>
    <n v="-59.51"/>
    <s v="EGRESO"/>
    <s v="6-44-59,51EGRESO"/>
    <s v="6-44-59,51EGRESO2"/>
    <e v="#N/A"/>
    <s v="698-000006-44"/>
    <n v="698"/>
    <d v="2022-08-08T00:00:00"/>
    <n v="-59.51"/>
    <n v="1233"/>
    <s v=" COBRO IVA PAGOS AUTOMATICOS"/>
    <s v="GASTOS"/>
    <n v="0"/>
    <e v="#N/A"/>
    <n v="0"/>
    <e v="#N/A"/>
    <n v="59.51"/>
    <s v="OK"/>
    <s v="ok"/>
    <n v="1"/>
    <n v="33"/>
    <s v=" COBRO IVA PAGOS"/>
  </r>
  <r>
    <s v="6-44"/>
    <n v="-664.31"/>
    <s v="EGRESO"/>
    <s v="6-44-664,31EGRESO"/>
    <s v="6-44-664,31EGRESO18"/>
    <e v="#N/A"/>
    <s v="698-000006-44"/>
    <n v="698"/>
    <d v="2022-08-08T00:00:00"/>
    <n v="-664.31"/>
    <n v="1233"/>
    <s v=" COBRO IVA PAGOS AUTOMATICOS"/>
    <s v="GASTOS"/>
    <n v="0"/>
    <e v="#N/A"/>
    <n v="0"/>
    <e v="#N/A"/>
    <n v="664.31"/>
    <s v="OK"/>
    <s v="ok"/>
    <n v="1"/>
    <n v="33"/>
    <s v=" COBRO IVA PAGOS"/>
  </r>
  <r>
    <s v="6-44"/>
    <n v="-664.31"/>
    <s v="EGRESO"/>
    <s v="6-44-664,31EGRESO"/>
    <s v="6-44-664,31EGRESO19"/>
    <e v="#N/A"/>
    <s v="698-000006-44"/>
    <n v="698"/>
    <d v="2022-08-08T00:00:00"/>
    <n v="-664.31"/>
    <n v="1233"/>
    <s v=" COBRO IVA PAGOS AUTOMATICOS"/>
    <s v="GASTOS"/>
    <n v="0"/>
    <e v="#N/A"/>
    <n v="0"/>
    <e v="#N/A"/>
    <n v="664.31"/>
    <s v="OK"/>
    <s v="ok"/>
    <n v="1"/>
    <n v="33"/>
    <s v=" COBRO IVA PAGOS"/>
  </r>
  <r>
    <s v="6-44"/>
    <n v="-3321.55"/>
    <s v="EGRESO"/>
    <s v="6-44-3321,55EGRESO"/>
    <s v="6-44-3321,55EGRESO3"/>
    <e v="#N/A"/>
    <s v="698-000006-44"/>
    <n v="698"/>
    <d v="2022-08-08T00:00:00"/>
    <n v="-3321.55"/>
    <n v="1233"/>
    <s v=" COBRO IVA PAGOS AUTOMATICOS"/>
    <s v="GASTOS"/>
    <n v="0"/>
    <e v="#N/A"/>
    <n v="0"/>
    <e v="#N/A"/>
    <n v="3321.55"/>
    <s v="OK"/>
    <s v="ok"/>
    <n v="1"/>
    <n v="33"/>
    <s v=" COBRO IVA PAGOS"/>
  </r>
  <r>
    <s v="6-44"/>
    <n v="-664.31"/>
    <s v="EGRESO"/>
    <s v="6-44-664,31EGRESO"/>
    <s v="6-44-664,31EGRESO20"/>
    <e v="#N/A"/>
    <s v="698-000006-44"/>
    <n v="698"/>
    <d v="2022-08-08T00:00:00"/>
    <n v="-664.31"/>
    <n v="1233"/>
    <s v=" COBRO IVA PAGOS AUTOMATICOS"/>
    <s v="GASTOS"/>
    <n v="0"/>
    <e v="#N/A"/>
    <n v="0"/>
    <e v="#N/A"/>
    <n v="664.31"/>
    <s v="OK"/>
    <s v="ok"/>
    <n v="1"/>
    <n v="33"/>
    <s v=" COBRO IVA PAGOS"/>
  </r>
  <r>
    <s v="6-44"/>
    <n v="-1328.62"/>
    <s v="EGRESO"/>
    <s v="6-44-1328,62EGRESO"/>
    <s v="6-44-1328,62EGRESO2"/>
    <e v="#N/A"/>
    <s v="698-000006-44"/>
    <n v="698"/>
    <d v="2022-08-08T00:00:00"/>
    <n v="-1328.62"/>
    <n v="1233"/>
    <s v=" COBRO IVA PAGOS AUTOMATICOS"/>
    <s v="GASTOS"/>
    <n v="0"/>
    <e v="#N/A"/>
    <n v="0"/>
    <e v="#N/A"/>
    <n v="1328.62"/>
    <s v="OK"/>
    <s v="ok"/>
    <n v="1"/>
    <n v="33"/>
    <s v=" COBRO IVA PAGOS"/>
  </r>
  <r>
    <s v="6-44"/>
    <n v="-255.67"/>
    <s v="EGRESO"/>
    <s v="6-44-255,67EGRESO"/>
    <s v="6-44-255,67EGRESO28"/>
    <e v="#N/A"/>
    <s v="698-000006-44"/>
    <n v="698"/>
    <d v="2022-08-08T00:00:00"/>
    <n v="-255.67"/>
    <n v="1233"/>
    <s v=" COBRO IVA PAGOS AUTOMATICOS"/>
    <s v="GASTOS"/>
    <n v="0"/>
    <e v="#N/A"/>
    <n v="0"/>
    <e v="#N/A"/>
    <n v="255.67"/>
    <s v="OK"/>
    <s v="ok"/>
    <n v="1"/>
    <n v="33"/>
    <s v=" COBRO IVA PAGOS"/>
  </r>
  <r>
    <s v="6-44"/>
    <n v="-242490.98"/>
    <s v="EGRESO"/>
    <s v="6-44-242490,98EGRESO"/>
    <s v="6-44-242490,98EGRESO1"/>
    <e v="#N/A"/>
    <s v="698-000006-44"/>
    <n v="698"/>
    <d v="2022-08-08T00:00:00"/>
    <n v="-242490.98"/>
    <n v="3339"/>
    <s v=" IMPTO GOBIERNO 4X1000"/>
    <s v="GASTOS"/>
    <n v="0"/>
    <e v="#N/A"/>
    <n v="0"/>
    <e v="#N/A"/>
    <n v="242490.98"/>
    <s v="OK"/>
    <s v="ok"/>
    <n v="1"/>
    <n v="33"/>
    <s v=" IMPTO GOBIERNO "/>
  </r>
  <r>
    <s v="6-44"/>
    <n v="-355883"/>
    <s v="EGRESO"/>
    <s v="6-44-355883EGRESO"/>
    <s v="6-44-355883EGRESO1"/>
    <e v="#N/A"/>
    <s v="698-000006-44"/>
    <n v="698"/>
    <d v="2022-08-08T00:00:00"/>
    <n v="-355883"/>
    <n v="7160"/>
    <s v=" PAGO A PROV OSCAR EDUARDO ZAMB"/>
    <m/>
    <n v="1"/>
    <d v="2022-08-05T00:00:00"/>
    <n v="-355883"/>
    <s v="CB-1149"/>
    <n v="0"/>
    <s v="OK CONCILIADO"/>
    <s v="ok"/>
    <n v="1"/>
    <n v="33"/>
    <s v=" PAGO A PROV OSC"/>
  </r>
  <r>
    <s v="6-44"/>
    <n v="-9343177"/>
    <s v="EGRESO"/>
    <s v="6-44-9343177EGRESO"/>
    <s v="6-44-9343177EGRESO1"/>
    <e v="#N/A"/>
    <s v="698-000006-44"/>
    <n v="698"/>
    <d v="2022-08-08T00:00:00"/>
    <n v="-9343177"/>
    <n v="7160"/>
    <s v=" PAGO A PROV MULTIJAPONES SAS"/>
    <m/>
    <n v="1"/>
    <d v="2022-08-05T00:00:00"/>
    <n v="-9343177"/>
    <s v="CB-1154"/>
    <n v="0"/>
    <s v="OK CONCILIADO"/>
    <s v="ok"/>
    <n v="1"/>
    <n v="33"/>
    <s v=" PAGO A PROV MUL"/>
  </r>
  <r>
    <s v="6-44"/>
    <n v="-1759594"/>
    <s v="EGRESO"/>
    <s v="6-44-1759594EGRESO"/>
    <s v="6-44-1759594EGRESO1"/>
    <e v="#N/A"/>
    <s v="698-000006-44"/>
    <n v="698"/>
    <d v="2022-08-08T00:00:00"/>
    <n v="-1759594"/>
    <n v="7160"/>
    <s v=" PAGO A PROV TECHNOLOGY COMPANY"/>
    <m/>
    <n v="1"/>
    <d v="2022-08-05T00:00:00"/>
    <n v="-1759594"/>
    <s v="CB-1151"/>
    <n v="0"/>
    <s v="OK CONCILIADO"/>
    <s v="ok"/>
    <n v="1"/>
    <n v="33"/>
    <s v=" PAGO A PROV TEC"/>
  </r>
  <r>
    <s v="6-44"/>
    <n v="-457616"/>
    <s v="EGRESO"/>
    <s v="6-44-457616EGRESO"/>
    <s v="6-44-457616EGRESO1"/>
    <e v="#N/A"/>
    <s v="698-000006-44"/>
    <n v="698"/>
    <d v="2022-08-08T00:00:00"/>
    <n v="-457616"/>
    <n v="7160"/>
    <s v=" PAGO A PROV LIBRANZA FINCOMERC"/>
    <m/>
    <n v="1"/>
    <d v="2022-08-08T00:00:00"/>
    <n v="-457616"/>
    <s v="CB-1163"/>
    <n v="0"/>
    <s v="OK CONCILIADO"/>
    <s v="ok"/>
    <n v="1"/>
    <n v="33"/>
    <s v=" PAGO A PROV LIB"/>
  </r>
  <r>
    <s v="6-44"/>
    <n v="-16750000"/>
    <s v="EGRESO"/>
    <s v="6-44-16750000EGRESO"/>
    <s v="6-44-16750000EGRESO1"/>
    <e v="#N/A"/>
    <s v="698-000006-44"/>
    <n v="698"/>
    <d v="2022-08-08T00:00:00"/>
    <n v="-16750000"/>
    <n v="7160"/>
    <s v=" PAGO A PROV APUNTE DIGITAL SAS"/>
    <m/>
    <n v="1"/>
    <d v="2022-08-05T00:00:00"/>
    <n v="-16750000"/>
    <s v="CB-1156"/>
    <n v="0"/>
    <s v="OK CONCILIADO"/>
    <s v="ok"/>
    <n v="1"/>
    <n v="33"/>
    <s v=" PAGO A PROV APU"/>
  </r>
  <r>
    <s v="6-44"/>
    <n v="-10817"/>
    <s v="EGRESO"/>
    <s v="6-44-10817EGRESO"/>
    <s v="6-44-10817EGRESO1"/>
    <e v="#N/A"/>
    <s v="698-000006-44"/>
    <n v="698"/>
    <d v="2022-08-08T00:00:00"/>
    <n v="-10817"/>
    <n v="7160"/>
    <s v=" PAGO A PROV MUNOZ LUIS FERNAND"/>
    <m/>
    <n v="1"/>
    <d v="2022-08-05T00:00:00"/>
    <n v="-10817"/>
    <s v="CB-1148"/>
    <n v="0"/>
    <s v="OK CONCILIADO"/>
    <s v="ok"/>
    <n v="1"/>
    <n v="33"/>
    <s v=" PAGO A PROV MUN"/>
  </r>
  <r>
    <s v="6-44"/>
    <n v="-11712615"/>
    <s v="EGRESO"/>
    <s v="6-44-11712615EGRESO"/>
    <s v="6-44-11712615EGRESO1"/>
    <e v="#N/A"/>
    <s v="698-000006-44"/>
    <n v="698"/>
    <d v="2022-08-08T00:00:00"/>
    <n v="-11712615"/>
    <n v="7160"/>
    <s v=" PAGO A PROV INDUSTRIA COLOMBIA"/>
    <m/>
    <n v="1"/>
    <d v="2022-08-05T00:00:00"/>
    <n v="-11712615"/>
    <s v="CB-1152"/>
    <n v="0"/>
    <s v="OK CONCILIADO"/>
    <s v="ok"/>
    <n v="1"/>
    <n v="33"/>
    <s v=" PAGO A PROV IND"/>
  </r>
  <r>
    <s v="6-44"/>
    <n v="-11798200"/>
    <s v="EGRESO"/>
    <s v="6-44-11798200EGRESO"/>
    <s v="6-44-11798200EGRESO1"/>
    <e v="#N/A"/>
    <s v="698-000006-44"/>
    <n v="698"/>
    <d v="2022-08-08T00:00:00"/>
    <n v="-11798200"/>
    <n v="7160"/>
    <s v=" PAGO A PROV SERVI EMBRAGUES PU"/>
    <m/>
    <n v="1"/>
    <d v="2022-08-05T00:00:00"/>
    <n v="-11798200"/>
    <s v="CB-1161"/>
    <n v="0"/>
    <s v="OK CONCILIADO"/>
    <s v="ok"/>
    <n v="1"/>
    <n v="33"/>
    <s v=" PAGO A PROV SER"/>
  </r>
  <r>
    <s v="6-44"/>
    <n v="-1019679"/>
    <s v="EGRESO"/>
    <s v="6-44-1019679EGRESO"/>
    <s v="6-44-1019679EGRESO1"/>
    <e v="#N/A"/>
    <s v="698-000006-44"/>
    <n v="698"/>
    <d v="2022-08-08T00:00:00"/>
    <n v="-1019679"/>
    <n v="7177"/>
    <s v=" PAGO A NOMIN VELOZA OCAMPO JON"/>
    <s v="CB-1159"/>
    <n v="0"/>
    <e v="#N/A"/>
    <n v="0"/>
    <e v="#N/A"/>
    <n v="1019679"/>
    <s v="OK"/>
    <s v="ok"/>
    <n v="1"/>
    <n v="33"/>
    <s v=" PAGO A NOMIN VE"/>
  </r>
  <r>
    <s v="6-44"/>
    <n v="-2803972"/>
    <s v="EGRESO"/>
    <s v="6-44-2803972EGRESO"/>
    <s v="6-44-2803972EGRESO1"/>
    <e v="#N/A"/>
    <s v="698-000006-44"/>
    <n v="698"/>
    <d v="2022-08-08T00:00:00"/>
    <n v="-2803972"/>
    <n v="7177"/>
    <s v=" PAGO A NOMIN LOPEZ CUARTAS DAN"/>
    <s v="NOMINA"/>
    <n v="0"/>
    <e v="#N/A"/>
    <n v="0"/>
    <e v="#N/A"/>
    <n v="2803972"/>
    <s v="OK"/>
    <s v="ok"/>
    <n v="1"/>
    <n v="33"/>
    <s v=" PAGO A NOMIN LO"/>
  </r>
  <r>
    <s v="6-44"/>
    <n v="-311152"/>
    <s v="EGRESO"/>
    <s v="6-44-311152EGRESO"/>
    <s v="6-44-311152EGRESO1"/>
    <e v="#N/A"/>
    <s v="698-000006-44"/>
    <n v="698"/>
    <d v="2022-08-08T00:00:00"/>
    <n v="-311152"/>
    <n v="7177"/>
    <s v=" PAGO A NOMIN GALEANO PERDOMO Y"/>
    <s v="NOMINA"/>
    <n v="0"/>
    <e v="#N/A"/>
    <n v="0"/>
    <e v="#N/A"/>
    <n v="311152"/>
    <s v="OK"/>
    <s v="ok"/>
    <n v="1"/>
    <n v="33"/>
    <s v=" PAGO A NOMIN GA"/>
  </r>
  <r>
    <s v="6-44"/>
    <n v="-4256461"/>
    <s v="EGRESO"/>
    <s v="6-44-4256461EGRESO"/>
    <s v="6-44-4256461EGRESO1"/>
    <e v="#N/A"/>
    <s v="698-000006-44"/>
    <n v="698"/>
    <d v="2022-08-08T00:00:00"/>
    <n v="-4256461"/>
    <n v="7177"/>
    <s v=" PAGO A NOMIN SANCHEZ CACERES L"/>
    <s v="CB-1159"/>
    <n v="0"/>
    <e v="#N/A"/>
    <n v="0"/>
    <e v="#N/A"/>
    <n v="4256461"/>
    <s v="OK"/>
    <s v="ok"/>
    <n v="1"/>
    <n v="33"/>
    <s v=" PAGO A NOMIN SA"/>
  </r>
  <r>
    <s v="6-44"/>
    <n v="-1345.57"/>
    <s v="EGRESO"/>
    <s v="6-44-1345,57EGRESO"/>
    <s v="6-44-1345,57EGRESO29"/>
    <e v="#N/A"/>
    <s v="698-000006-44"/>
    <n v="698"/>
    <d v="2022-08-08T00:00:00"/>
    <n v="-1345.57"/>
    <n v="7371"/>
    <s v=" COMISION PAGO A PROVEEDORES"/>
    <s v="GASTOS"/>
    <n v="0"/>
    <e v="#N/A"/>
    <n v="0"/>
    <e v="#N/A"/>
    <n v="1345.57"/>
    <s v="OK"/>
    <s v="ok"/>
    <n v="1"/>
    <n v="33"/>
    <s v=" COMISION PAGO A"/>
  </r>
  <r>
    <s v="6-44"/>
    <n v="-313.2"/>
    <s v="EGRESO"/>
    <s v="6-44-313,2EGRESO"/>
    <s v="6-44-313,2EGRESO2"/>
    <e v="#N/A"/>
    <s v="698-000006-44"/>
    <n v="698"/>
    <d v="2022-08-08T00:00:00"/>
    <n v="-313.2"/>
    <n v="7522"/>
    <s v=" COMISION PAGO DE NOMINA"/>
    <s v="GASTOS"/>
    <n v="0"/>
    <e v="#N/A"/>
    <n v="0"/>
    <e v="#N/A"/>
    <n v="313.2"/>
    <s v="OK"/>
    <s v="ok"/>
    <n v="1"/>
    <n v="33"/>
    <s v=" COMISION PAGO D"/>
  </r>
  <r>
    <s v="6-44"/>
    <n v="320000000"/>
    <s v="INGRESO"/>
    <s v="6-44320000000INGRESO"/>
    <s v="6-44320000000INGRESO1"/>
    <e v="#N/A"/>
    <s v="698-000006-44"/>
    <n v="698"/>
    <d v="2022-08-08T00:00:00"/>
    <n v="320000000"/>
    <n v="8161"/>
    <s v=" PAGO DE PROV CREDICORP CAPITA"/>
    <s v="TRASLADOS"/>
    <n v="0"/>
    <e v="#N/A"/>
    <n v="0"/>
    <e v="#N/A"/>
    <n v="-320000000"/>
    <s v="OK"/>
    <s v="ok"/>
    <n v="1"/>
    <n v="33"/>
    <s v=" PAGO DE PROV CR"/>
  </r>
  <r>
    <s v="6-44"/>
    <n v="-5.28"/>
    <s v="EGRESO"/>
    <s v="6-44-5,28EGRESO"/>
    <s v="6-44-5,28EGRESO1"/>
    <e v="#N/A"/>
    <s v="698-000006-44"/>
    <n v="698"/>
    <d v="2022-08-06T00:00:00"/>
    <n v="-5.28"/>
    <n v="3339"/>
    <s v=" IMPTO GOBIERNO 4X1000"/>
    <s v="GASTOS"/>
    <n v="0"/>
    <e v="#N/A"/>
    <n v="0"/>
    <e v="#N/A"/>
    <n v="5.28"/>
    <s v="OK"/>
    <s v="ok"/>
    <n v="1"/>
    <n v="32"/>
    <s v=" IMPTO GOBIERNO "/>
  </r>
  <r>
    <s v="6-44"/>
    <n v="-31466.79"/>
    <s v="EGRESO"/>
    <s v="6-44-31466,79EGRESO"/>
    <s v="6-44-31466,79EGRESO2"/>
    <e v="#N/A"/>
    <s v="698-000006-44"/>
    <n v="698"/>
    <d v="2022-08-05T00:00:00"/>
    <n v="-31466.79"/>
    <n v="609"/>
    <s v=" COBRO COMISION ACH COLOMBIA"/>
    <s v="GASTOS"/>
    <n v="0"/>
    <e v="#N/A"/>
    <n v="0"/>
    <e v="#N/A"/>
    <n v="31466.79"/>
    <s v="OK"/>
    <s v="ok"/>
    <n v="1"/>
    <n v="32"/>
    <s v=" COBRO COMISION "/>
  </r>
  <r>
    <s v="6-44"/>
    <n v="-3496.31"/>
    <s v="EGRESO"/>
    <s v="6-44-3496,31EGRESO"/>
    <s v="6-44-3496,31EGRESO24"/>
    <e v="#N/A"/>
    <s v="698-000006-44"/>
    <n v="698"/>
    <d v="2022-08-05T00:00:00"/>
    <n v="-3496.31"/>
    <n v="609"/>
    <s v=" COBRO COMISION ACH COLOMBIA"/>
    <s v="GASTOS"/>
    <n v="0"/>
    <e v="#N/A"/>
    <n v="0"/>
    <e v="#N/A"/>
    <n v="3496.31"/>
    <s v="OK"/>
    <s v="ok"/>
    <n v="1"/>
    <n v="32"/>
    <s v=" COBRO COMISION "/>
  </r>
  <r>
    <s v="6-44"/>
    <n v="-2840.43"/>
    <s v="EGRESO"/>
    <s v="6-44-2840,43EGRESO"/>
    <s v="6-44-2840,43EGRESO1"/>
    <e v="#N/A"/>
    <s v="698-000006-44"/>
    <n v="698"/>
    <d v="2022-08-05T00:00:00"/>
    <n v="-2840.43"/>
    <n v="1233"/>
    <s v=" COBRO IVA PAGOS AUTOMATICOS"/>
    <s v="GASTOS"/>
    <n v="0"/>
    <e v="#N/A"/>
    <n v="0"/>
    <e v="#N/A"/>
    <n v="2840.43"/>
    <s v="OK"/>
    <s v="ok"/>
    <n v="1"/>
    <n v="32"/>
    <s v=" COBRO IVA PAGOS"/>
  </r>
  <r>
    <s v="6-44"/>
    <n v="-59.51"/>
    <s v="EGRESO"/>
    <s v="6-44-59,51EGRESO"/>
    <s v="6-44-59,51EGRESO3"/>
    <e v="#N/A"/>
    <s v="698-000006-44"/>
    <n v="698"/>
    <d v="2022-08-05T00:00:00"/>
    <n v="-59.51"/>
    <n v="1233"/>
    <s v=" COBRO IVA PAGOS AUTOMATICOS"/>
    <s v="GASTOS"/>
    <n v="0"/>
    <e v="#N/A"/>
    <n v="0"/>
    <e v="#N/A"/>
    <n v="59.51"/>
    <s v="OK"/>
    <s v="ok"/>
    <n v="1"/>
    <n v="32"/>
    <s v=" COBRO IVA PAGOS"/>
  </r>
  <r>
    <s v="6-44"/>
    <n v="-255.67"/>
    <s v="EGRESO"/>
    <s v="6-44-255,67EGRESO"/>
    <s v="6-44-255,67EGRESO29"/>
    <e v="#N/A"/>
    <s v="698-000006-44"/>
    <n v="698"/>
    <d v="2022-08-05T00:00:00"/>
    <n v="-255.67"/>
    <n v="1233"/>
    <s v=" COBRO IVA PAGOS AUTOMATICOS"/>
    <s v="GASTOS"/>
    <n v="0"/>
    <e v="#N/A"/>
    <n v="0"/>
    <e v="#N/A"/>
    <n v="255.67"/>
    <s v="OK"/>
    <s v="ok"/>
    <n v="1"/>
    <n v="32"/>
    <s v=" COBRO IVA PAGOS"/>
  </r>
  <r>
    <s v="6-44"/>
    <n v="-664.31"/>
    <s v="EGRESO"/>
    <s v="6-44-664,31EGRESO"/>
    <s v="6-44-664,31EGRESO21"/>
    <e v="#N/A"/>
    <s v="698-000006-44"/>
    <n v="698"/>
    <d v="2022-08-05T00:00:00"/>
    <n v="-664.31"/>
    <n v="1233"/>
    <s v=" COBRO IVA PAGOS AUTOMATICOS"/>
    <s v="GASTOS"/>
    <n v="0"/>
    <e v="#N/A"/>
    <n v="0"/>
    <e v="#N/A"/>
    <n v="664.31"/>
    <s v="OK"/>
    <s v="ok"/>
    <n v="1"/>
    <n v="32"/>
    <s v=" COBRO IVA PAGOS"/>
  </r>
  <r>
    <s v="6-44"/>
    <n v="-1278.3499999999999"/>
    <s v="EGRESO"/>
    <s v="6-44-1278,35EGRESO"/>
    <s v="6-44-1278,35EGRESO1"/>
    <e v="#N/A"/>
    <s v="698-000006-44"/>
    <n v="698"/>
    <d v="2022-08-05T00:00:00"/>
    <n v="-1278.3499999999999"/>
    <n v="1233"/>
    <s v=" COBRO IVA PAGOS AUTOMATICOS"/>
    <s v="GASTOS"/>
    <n v="0"/>
    <e v="#N/A"/>
    <n v="0"/>
    <e v="#N/A"/>
    <n v="1278.3499999999999"/>
    <s v="OK"/>
    <s v="ok"/>
    <n v="1"/>
    <n v="32"/>
    <s v=" COBRO IVA PAGOS"/>
  </r>
  <r>
    <s v="6-44"/>
    <n v="-2840.43"/>
    <s v="EGRESO"/>
    <s v="6-44-2840,43EGRESO"/>
    <s v="6-44-2840,43EGRESO2"/>
    <e v="#N/A"/>
    <s v="698-000006-44"/>
    <n v="698"/>
    <d v="2022-08-05T00:00:00"/>
    <n v="-2840.43"/>
    <n v="1233"/>
    <s v=" COBRO IVA PAGOS AUTOMATICOS"/>
    <s v="GASTOS"/>
    <n v="0"/>
    <e v="#N/A"/>
    <n v="0"/>
    <e v="#N/A"/>
    <n v="2840.43"/>
    <s v="OK"/>
    <s v="ok"/>
    <n v="1"/>
    <n v="32"/>
    <s v=" COBRO IVA PAGOS"/>
  </r>
  <r>
    <s v="6-44"/>
    <n v="-5978.79"/>
    <s v="EGRESO"/>
    <s v="6-44-5978,79EGRESO"/>
    <s v="6-44-5978,79EGRESO2"/>
    <e v="#N/A"/>
    <s v="698-000006-44"/>
    <n v="698"/>
    <d v="2022-08-05T00:00:00"/>
    <n v="-5978.79"/>
    <n v="1233"/>
    <s v=" COBRO IVA PAGOS AUTOMATICOS"/>
    <s v="GASTOS"/>
    <n v="0"/>
    <e v="#N/A"/>
    <n v="0"/>
    <e v="#N/A"/>
    <n v="5978.79"/>
    <s v="OK"/>
    <s v="ok"/>
    <n v="1"/>
    <n v="32"/>
    <s v=" COBRO IVA PAGOS"/>
  </r>
  <r>
    <s v="6-44"/>
    <n v="-1011.67"/>
    <s v="EGRESO"/>
    <s v="6-44-1011,67EGRESO"/>
    <s v="6-44-1011,67EGRESO2"/>
    <e v="#N/A"/>
    <s v="698-000006-44"/>
    <n v="698"/>
    <d v="2022-08-05T00:00:00"/>
    <n v="-1011.67"/>
    <n v="1233"/>
    <s v=" COBRO IVA PAGOS AUTOMATICOS"/>
    <s v="GASTOS"/>
    <n v="0"/>
    <e v="#N/A"/>
    <n v="0"/>
    <e v="#N/A"/>
    <n v="1011.67"/>
    <s v="OK"/>
    <s v="ok"/>
    <n v="1"/>
    <n v="32"/>
    <s v=" COBRO IVA PAGOS"/>
  </r>
  <r>
    <s v="6-44"/>
    <n v="-255.67"/>
    <s v="EGRESO"/>
    <s v="6-44-255,67EGRESO"/>
    <s v="6-44-255,67EGRESO30"/>
    <e v="#N/A"/>
    <s v="698-000006-44"/>
    <n v="698"/>
    <d v="2022-08-05T00:00:00"/>
    <n v="-255.67"/>
    <n v="1233"/>
    <s v=" COBRO IVA PAGOS AUTOMATICOS"/>
    <s v="GASTOS"/>
    <n v="0"/>
    <e v="#N/A"/>
    <n v="0"/>
    <e v="#N/A"/>
    <n v="255.67"/>
    <s v="OK"/>
    <s v="ok"/>
    <n v="1"/>
    <n v="32"/>
    <s v=" COBRO IVA PAGOS"/>
  </r>
  <r>
    <s v="6-44"/>
    <n v="2400000"/>
    <s v="INGRESO"/>
    <s v="6-442400000INGRESO"/>
    <s v="6-442400000INGRESO1"/>
    <e v="#N/A"/>
    <s v="698-000006-44"/>
    <n v="211"/>
    <d v="2022-08-05T00:00:00"/>
    <n v="2400000"/>
    <n v="1269"/>
    <s v=" DEVOL ANUL CHEQ GERENCIA CTA C"/>
    <s v="REVISAR "/>
    <n v="0"/>
    <e v="#N/A"/>
    <n v="0"/>
    <e v="#N/A"/>
    <n v="-2400000"/>
    <s v="OK"/>
    <s v="ok"/>
    <n v="1"/>
    <n v="32"/>
    <s v=" DEVOL ANUL CHEQ"/>
  </r>
  <r>
    <s v="6-44"/>
    <n v="500000"/>
    <s v="INGRESO"/>
    <s v="6-44500000INGRESO"/>
    <s v="6-44500000INGRESO1"/>
    <e v="#N/A"/>
    <s v="698-000006-44"/>
    <n v="211"/>
    <d v="2022-08-05T00:00:00"/>
    <n v="500000"/>
    <n v="1269"/>
    <s v=" DEVOL ANUL CHEQ GERENCIA CTA C"/>
    <s v="REVISAR "/>
    <n v="0"/>
    <e v="#N/A"/>
    <n v="0"/>
    <e v="#N/A"/>
    <n v="-500000"/>
    <s v="OK"/>
    <s v="ok"/>
    <n v="1"/>
    <n v="32"/>
    <s v=" DEVOL ANUL CHEQ"/>
  </r>
  <r>
    <s v="6-44"/>
    <n v="-1110"/>
    <s v="EGRESO"/>
    <s v="6-44-1110EGRESO"/>
    <s v="6-44-1110EGRESO2"/>
    <e v="#N/A"/>
    <s v="698-000006-44"/>
    <n v="698"/>
    <d v="2022-08-05T00:00:00"/>
    <n v="-1110"/>
    <n v="1627"/>
    <s v=" COMIS PAGOS SUC VIRT EMPRESAS"/>
    <s v="GASTOS"/>
    <n v="0"/>
    <e v="#N/A"/>
    <n v="0"/>
    <e v="#N/A"/>
    <n v="1110"/>
    <s v="OK"/>
    <s v="ok"/>
    <n v="1"/>
    <n v="32"/>
    <s v=" COMIS PAGOS SUC"/>
  </r>
  <r>
    <s v="6-44"/>
    <n v="-210.9"/>
    <s v="EGRESO"/>
    <s v="6-44-210,9EGRESO"/>
    <s v="6-44-210,9EGRESO2"/>
    <e v="#N/A"/>
    <s v="698-000006-44"/>
    <n v="698"/>
    <d v="2022-08-05T00:00:00"/>
    <n v="-210.9"/>
    <n v="1630"/>
    <s v=" IVA COMIS PAGOS SUC VIRT EMP"/>
    <s v="GASTOS"/>
    <n v="0"/>
    <e v="#N/A"/>
    <n v="0"/>
    <e v="#N/A"/>
    <n v="210.9"/>
    <s v="OK"/>
    <s v="ok"/>
    <n v="1"/>
    <n v="32"/>
    <s v=" IVA COMIS PAGOS"/>
  </r>
  <r>
    <s v="6-44"/>
    <n v="-1062578.8899999999"/>
    <s v="EGRESO"/>
    <s v="6-44-1062578,89EGRESO"/>
    <s v="6-44-1062578,89EGRESO1"/>
    <e v="#N/A"/>
    <s v="698-000006-44"/>
    <n v="698"/>
    <d v="2022-08-05T00:00:00"/>
    <n v="-1062578.8899999999"/>
    <n v="3339"/>
    <s v=" IMPTO GOBIERNO 4X1000"/>
    <s v="GASTOS"/>
    <n v="0"/>
    <e v="#N/A"/>
    <n v="0"/>
    <e v="#N/A"/>
    <n v="1062578.8899999999"/>
    <s v="OK"/>
    <s v="ok"/>
    <n v="1"/>
    <n v="32"/>
    <s v=" IMPTO GOBIERNO "/>
  </r>
  <r>
    <s v="6-44"/>
    <n v="-622000"/>
    <s v="EGRESO"/>
    <s v="6-44-622000EGRESO"/>
    <s v="6-44-622000EGRESO1"/>
    <e v="#N/A"/>
    <s v="698-000006-44"/>
    <n v="304"/>
    <d v="2022-08-11T00:00:00"/>
    <n v="-622000"/>
    <n v="7034"/>
    <s v=" PAGO IMPUESTOS"/>
    <s v="CB-1335"/>
    <n v="0"/>
    <e v="#N/A"/>
    <n v="0"/>
    <e v="#N/A"/>
    <n v="622000"/>
    <s v="OK"/>
    <s v="ok"/>
    <n v="1"/>
    <n v="33"/>
    <s v=" PAGO IMPUESTOS"/>
  </r>
  <r>
    <s v="6-44"/>
    <n v="-2400000"/>
    <s v="EGRESO"/>
    <s v="6-44-2400000EGRESO"/>
    <s v="6-44-2400000EGRESO2"/>
    <e v="#N/A"/>
    <s v="698-000006-44"/>
    <n v="698"/>
    <d v="2022-08-05T00:00:00"/>
    <n v="-2400000"/>
    <n v="4364"/>
    <s v=" PAGO EN CHEQ BANCO COLPATRIA"/>
    <m/>
    <n v="1"/>
    <d v="2022-08-04T00:00:00"/>
    <n v="-2400000"/>
    <s v="CB-1137"/>
    <n v="0"/>
    <s v="OK CONCILIADO"/>
    <s v="ok"/>
    <n v="1"/>
    <n v="32"/>
    <s v=" PAGO EN CHEQ BA"/>
  </r>
  <r>
    <s v="6-44"/>
    <n v="-14949.57"/>
    <s v="EGRESO"/>
    <s v="6-44-14949,57EGRESO"/>
    <s v="6-44-14949,57EGRESO1"/>
    <e v="#N/A"/>
    <s v="698-000006-44"/>
    <n v="698"/>
    <d v="2022-08-05T00:00:00"/>
    <n v="-14949.57"/>
    <n v="4733"/>
    <s v=" COMISION PAGOS EN CHEQUE"/>
    <s v="GASTOS"/>
    <n v="0"/>
    <e v="#N/A"/>
    <n v="0"/>
    <e v="#N/A"/>
    <n v="14949.57"/>
    <s v="OK"/>
    <s v="ok"/>
    <n v="1"/>
    <n v="32"/>
    <s v=" COMISION PAGOS "/>
  </r>
  <r>
    <s v="6-44"/>
    <n v="-14949.57"/>
    <s v="EGRESO"/>
    <s v="6-44-14949,57EGRESO"/>
    <s v="6-44-14949,57EGRESO2"/>
    <e v="#N/A"/>
    <s v="698-000006-44"/>
    <n v="698"/>
    <d v="2022-08-05T00:00:00"/>
    <n v="-14949.57"/>
    <n v="4733"/>
    <s v=" COMISION PAGOS EN CHEQUE"/>
    <s v="GASTOS"/>
    <n v="0"/>
    <e v="#N/A"/>
    <n v="0"/>
    <e v="#N/A"/>
    <n v="14949.57"/>
    <s v="OK"/>
    <s v="ok"/>
    <n v="1"/>
    <n v="32"/>
    <s v=" COMISION PAGOS "/>
  </r>
  <r>
    <s v="6-44"/>
    <n v="-487000"/>
    <s v="EGRESO"/>
    <s v="6-44-487000EGRESO"/>
    <s v="6-44-487000EGRESO10"/>
    <e v="#N/A"/>
    <s v="698-000006-44"/>
    <n v="304"/>
    <d v="2022-08-11T00:00:00"/>
    <n v="-487000"/>
    <n v="7034"/>
    <s v=" PAGO IMPUESTOS"/>
    <s v="CB-1335"/>
    <n v="0"/>
    <e v="#N/A"/>
    <n v="0"/>
    <e v="#N/A"/>
    <n v="487000"/>
    <s v="OK"/>
    <s v="ok"/>
    <n v="1"/>
    <n v="33"/>
    <s v=" PAGO IMPUESTOS"/>
  </r>
  <r>
    <s v="6-44"/>
    <n v="-2400000"/>
    <s v="EGRESO"/>
    <s v="6-44-2400000EGRESO"/>
    <s v="6-44-2400000EGRESO3"/>
    <e v="#N/A"/>
    <s v="698-000006-44"/>
    <n v="211"/>
    <d v="2022-08-05T00:00:00"/>
    <n v="-2400000"/>
    <n v="7019"/>
    <s v=" COMPRA CHEQUE DE GERENCIA"/>
    <s v="NOMINA AFC"/>
    <n v="0"/>
    <e v="#N/A"/>
    <n v="0"/>
    <e v="#N/A"/>
    <n v="2400000"/>
    <s v="OK"/>
    <s v="ok"/>
    <n v="1"/>
    <n v="32"/>
    <s v=" COMPRA CHEQUE D"/>
  </r>
  <r>
    <s v="6-44"/>
    <n v="-1006364"/>
    <s v="EGRESO"/>
    <s v="6-44-1006364EGRESO"/>
    <s v="6-44-1006364EGRESO1"/>
    <e v="#N/A"/>
    <s v="698-000006-44"/>
    <n v="698"/>
    <d v="2022-08-05T00:00:00"/>
    <n v="-1006364"/>
    <n v="7160"/>
    <s v=" PAGO A PROV HELENA DIAZ - CUAR"/>
    <m/>
    <n v="1"/>
    <d v="2022-08-04T00:00:00"/>
    <n v="-1006364"/>
    <s v="CB-1127"/>
    <n v="0"/>
    <s v="OK CONCILIADO"/>
    <s v="ok"/>
    <n v="1"/>
    <n v="32"/>
    <s v=" PAGO A PROV HEL"/>
  </r>
  <r>
    <s v="6-44"/>
    <n v="-1312339"/>
    <s v="EGRESO"/>
    <s v="6-44-1312339EGRESO"/>
    <s v="6-44-1312339EGRESO1"/>
    <e v="#N/A"/>
    <s v="698-000006-44"/>
    <n v="698"/>
    <d v="2022-08-05T00:00:00"/>
    <n v="-1312339"/>
    <n v="7160"/>
    <s v=" PAGO A PROV ABIGAIL AGUILLON A"/>
    <m/>
    <n v="1"/>
    <d v="2022-08-04T00:00:00"/>
    <n v="-1312339"/>
    <s v="CB-1118"/>
    <n v="0"/>
    <s v="OK CONCILIADO"/>
    <s v="ok"/>
    <n v="1"/>
    <n v="32"/>
    <s v=" PAGO A PROV ABI"/>
  </r>
  <r>
    <s v="6-44"/>
    <n v="-1339899"/>
    <s v="EGRESO"/>
    <s v="6-44-1339899EGRESO"/>
    <s v="6-44-1339899EGRESO1"/>
    <e v="#N/A"/>
    <s v="698-000006-44"/>
    <n v="698"/>
    <d v="2022-08-05T00:00:00"/>
    <n v="-1339899"/>
    <n v="7160"/>
    <s v=" PAGO A PROV HELICOIL LTDA"/>
    <m/>
    <n v="1"/>
    <d v="2022-08-05T00:00:00"/>
    <n v="-1339899"/>
    <s v="CB-1153"/>
    <n v="0"/>
    <s v="OK CONCILIADO"/>
    <s v="ok"/>
    <n v="1"/>
    <n v="32"/>
    <s v=" PAGO A PROV HEL"/>
  </r>
  <r>
    <s v="6-44"/>
    <n v="-976080"/>
    <s v="EGRESO"/>
    <s v="6-44-976080EGRESO"/>
    <s v="6-44-976080EGRESO1"/>
    <e v="#N/A"/>
    <s v="698-000006-44"/>
    <n v="698"/>
    <d v="2022-08-05T00:00:00"/>
    <n v="-976080"/>
    <n v="7160"/>
    <s v=" PAGO A PROV EMPRESA DE MEDICIN"/>
    <m/>
    <n v="1"/>
    <d v="2022-08-05T00:00:00"/>
    <n v="-976080"/>
    <s v="CB-1150"/>
    <n v="0"/>
    <s v="OK CONCILIADO"/>
    <s v="ok"/>
    <n v="1"/>
    <n v="32"/>
    <s v=" PAGO A PROV EMP"/>
  </r>
  <r>
    <s v="6-44"/>
    <n v="-3343690"/>
    <s v="EGRESO"/>
    <s v="6-44-3343690EGRESO"/>
    <s v="6-44-3343690EGRESO1"/>
    <e v="#N/A"/>
    <s v="698-000006-44"/>
    <n v="698"/>
    <d v="2022-08-05T00:00:00"/>
    <n v="-3343690"/>
    <n v="7160"/>
    <s v=" PAGO A PROV CLARA INES DOMINGU"/>
    <m/>
    <n v="1"/>
    <d v="2022-08-04T00:00:00"/>
    <n v="-3343690"/>
    <s v="CB-1125"/>
    <n v="0"/>
    <s v="OK CONCILIADO"/>
    <s v="ok"/>
    <n v="1"/>
    <n v="32"/>
    <s v=" PAGO A PROV CLA"/>
  </r>
  <r>
    <s v="6-44"/>
    <n v="-197000"/>
    <s v="EGRESO"/>
    <s v="6-44-197000EGRESO"/>
    <s v="6-44-197000EGRESO5"/>
    <e v="#N/A"/>
    <s v="698-000006-44"/>
    <n v="304"/>
    <d v="2022-08-11T00:00:00"/>
    <n v="-197000"/>
    <n v="7034"/>
    <s v=" PAGO IMPUESTOS"/>
    <s v="CB-1335"/>
    <n v="0"/>
    <e v="#N/A"/>
    <n v="0"/>
    <e v="#N/A"/>
    <n v="197000"/>
    <s v="OK"/>
    <s v="ok"/>
    <n v="1"/>
    <n v="33"/>
    <s v=" PAGO IMPUESTOS"/>
  </r>
  <r>
    <s v="6-44"/>
    <n v="-9000000"/>
    <s v="EGRESO"/>
    <s v="6-44-9000000EGRESO"/>
    <s v="6-44-9000000EGRESO1"/>
    <e v="#N/A"/>
    <s v="698-000006-44"/>
    <n v="698"/>
    <d v="2022-08-05T00:00:00"/>
    <n v="-9000000"/>
    <n v="7160"/>
    <s v=" PAGO A PROV APUNTE DIGITAL SAS"/>
    <m/>
    <n v="1"/>
    <d v="2022-08-04T00:00:00"/>
    <n v="-9000000"/>
    <s v="CB-1140"/>
    <n v="0"/>
    <s v="OK CONCILIADO"/>
    <s v="ok"/>
    <n v="1"/>
    <n v="32"/>
    <s v=" PAGO A PROV APU"/>
  </r>
  <r>
    <s v="6-44"/>
    <n v="-2660590"/>
    <s v="EGRESO"/>
    <s v="6-44-2660590EGRESO"/>
    <s v="6-44-2660590EGRESO1"/>
    <e v="#N/A"/>
    <s v="698-000006-44"/>
    <n v="698"/>
    <d v="2022-08-05T00:00:00"/>
    <n v="-2660590"/>
    <n v="7160"/>
    <s v=" PAGO A PROV ALFONSO PINZON - C"/>
    <m/>
    <n v="1"/>
    <d v="2022-08-04T00:00:00"/>
    <n v="-2660590"/>
    <s v="CB-1121"/>
    <n v="0"/>
    <s v="OK CONCILIADO"/>
    <s v="ok"/>
    <n v="1"/>
    <n v="32"/>
    <s v=" PAGO A PROV ALF"/>
  </r>
  <r>
    <s v="6-44"/>
    <n v="-1201775"/>
    <s v="EGRESO"/>
    <s v="6-44-1201775EGRESO"/>
    <s v="6-44-1201775EGRESO1"/>
    <e v="#N/A"/>
    <s v="698-000006-44"/>
    <n v="698"/>
    <d v="2022-08-05T00:00:00"/>
    <n v="-1201775"/>
    <n v="7160"/>
    <s v=" PAGO A PROV SEGUNDO RAMON SANC"/>
    <m/>
    <n v="1"/>
    <d v="2022-08-04T00:00:00"/>
    <n v="-1201775"/>
    <s v="CB-1117"/>
    <n v="0"/>
    <s v="OK CONCILIADO"/>
    <s v="ok"/>
    <n v="1"/>
    <n v="32"/>
    <s v=" PAGO A PROV SEG"/>
  </r>
  <r>
    <s v="6-44"/>
    <n v="-1021509"/>
    <s v="EGRESO"/>
    <s v="6-44-1021509EGRESO"/>
    <s v="6-44-1021509EGRESO1"/>
    <e v="#N/A"/>
    <s v="698-000006-44"/>
    <n v="698"/>
    <d v="2022-08-05T00:00:00"/>
    <n v="-1021509"/>
    <n v="7160"/>
    <s v=" PAGO A PROV NUMAEL CASTRO CUES"/>
    <m/>
    <n v="1"/>
    <d v="2022-08-04T00:00:00"/>
    <n v="-1021509"/>
    <s v="CB-1128"/>
    <n v="0"/>
    <s v="OK CONCILIADO"/>
    <s v="ok"/>
    <n v="1"/>
    <n v="32"/>
    <s v=" PAGO A PROV NUM"/>
  </r>
  <r>
    <s v="6-44"/>
    <n v="-42942"/>
    <s v="EGRESO"/>
    <s v="6-44-42942EGRESO"/>
    <s v="6-44-42942EGRESO1"/>
    <e v="#N/A"/>
    <s v="698-000006-44"/>
    <n v="698"/>
    <d v="2022-08-05T00:00:00"/>
    <n v="-42942"/>
    <n v="7160"/>
    <s v=" PAGO A PROV GUSTAVO ADOLFO LOZ"/>
    <m/>
    <n v="1"/>
    <d v="2022-08-05T00:00:00"/>
    <n v="-42942"/>
    <s v="CB-1146"/>
    <n v="0"/>
    <s v="OK CONCILIADO"/>
    <s v="ok"/>
    <n v="1"/>
    <n v="32"/>
    <s v=" PAGO A PROV GUS"/>
  </r>
  <r>
    <s v="6-44"/>
    <n v="-5490393"/>
    <s v="EGRESO"/>
    <s v="6-44-5490393EGRESO"/>
    <s v="6-44-5490393EGRESO1"/>
    <e v="#N/A"/>
    <s v="698-000006-44"/>
    <n v="698"/>
    <d v="2022-08-05T00:00:00"/>
    <n v="-5490393"/>
    <n v="7160"/>
    <s v=" PAGO A PROV NUBIA AMPARO DOMIN"/>
    <m/>
    <n v="1"/>
    <d v="2022-08-04T00:00:00"/>
    <n v="-5490393"/>
    <s v="CB-1119"/>
    <n v="0"/>
    <s v="OK CONCILIADO"/>
    <s v="ok"/>
    <n v="1"/>
    <n v="32"/>
    <s v=" PAGO A PROV NUB"/>
  </r>
  <r>
    <s v="6-44"/>
    <n v="-207864313"/>
    <s v="EGRESO"/>
    <s v="6-44-207864313EGRESO"/>
    <s v="6-44-207864313EGRESO1"/>
    <e v="#N/A"/>
    <s v="698-000006-44"/>
    <n v="698"/>
    <d v="2022-08-05T00:00:00"/>
    <n v="-207864313"/>
    <n v="7160"/>
    <s v=" PAGO A PROV ORGANIZACION TERPE"/>
    <m/>
    <n v="1"/>
    <d v="2022-08-05T00:00:00"/>
    <n v="-207864313"/>
    <s v="CB-1155"/>
    <n v="0"/>
    <s v="OK CONCILIADO"/>
    <s v="ok"/>
    <n v="1"/>
    <n v="32"/>
    <s v=" PAGO A PROV ORG"/>
  </r>
  <r>
    <s v="6-44"/>
    <n v="-611697"/>
    <s v="EGRESO"/>
    <s v="6-44-611697EGRESO"/>
    <s v="6-44-611697EGRESO1"/>
    <e v="#N/A"/>
    <s v="698-000006-44"/>
    <n v="698"/>
    <d v="2022-08-05T00:00:00"/>
    <n v="-611697"/>
    <n v="7160"/>
    <s v=" PAGO A PROV HUMBERTO OLIVEROS"/>
    <m/>
    <n v="1"/>
    <d v="2022-08-04T00:00:00"/>
    <n v="-611697"/>
    <s v="CB-1122"/>
    <n v="0"/>
    <s v="OK CONCILIADO"/>
    <s v="ok"/>
    <n v="1"/>
    <n v="32"/>
    <s v=" PAGO A PROV HUM"/>
  </r>
  <r>
    <s v="6-44"/>
    <n v="-104400"/>
    <s v="EGRESO"/>
    <s v="6-44-104400EGRESO"/>
    <s v="6-44-104400EGRESO1"/>
    <e v="#N/A"/>
    <s v="698-000006-44"/>
    <n v="698"/>
    <d v="2022-08-05T00:00:00"/>
    <n v="-104400"/>
    <n v="7160"/>
    <s v=" PAGO A PROV CHACON SANABRIA GE"/>
    <m/>
    <n v="1"/>
    <d v="2022-08-05T00:00:00"/>
    <n v="-104400"/>
    <s v="CB-1145"/>
    <n v="0"/>
    <s v="OK CONCILIADO"/>
    <s v="ok"/>
    <n v="1"/>
    <n v="32"/>
    <s v=" PAGO A PROV CHA"/>
  </r>
  <r>
    <s v="6-44"/>
    <n v="-900001"/>
    <s v="EGRESO"/>
    <s v="6-44-900001EGRESO"/>
    <s v="6-44-900001EGRESO1"/>
    <e v="#N/A"/>
    <s v="698-000006-44"/>
    <n v="698"/>
    <d v="2022-08-05T00:00:00"/>
    <n v="-900001"/>
    <n v="7160"/>
    <s v=" PAGO A PROV CAMARA DE COMERCIO"/>
    <m/>
    <n v="1"/>
    <d v="2022-08-05T00:00:00"/>
    <n v="-900001"/>
    <s v="CB-1160"/>
    <n v="0"/>
    <s v="OK CONCILIADO"/>
    <s v="ok"/>
    <n v="1"/>
    <n v="32"/>
    <s v=" PAGO A PROV CAM"/>
  </r>
  <r>
    <s v="6-44"/>
    <n v="-2172334"/>
    <s v="EGRESO"/>
    <s v="6-44-2172334EGRESO"/>
    <s v="6-44-2172334EGRESO1"/>
    <e v="#N/A"/>
    <s v="698-000006-44"/>
    <n v="698"/>
    <d v="2022-08-05T00:00:00"/>
    <n v="-2172334"/>
    <n v="7177"/>
    <s v=" PAGO A NOMIN TOLEDO BETANCOURT"/>
    <s v="CB-1158"/>
    <n v="0"/>
    <e v="#N/A"/>
    <n v="0"/>
    <e v="#N/A"/>
    <n v="2172334"/>
    <s v="OK"/>
    <s v="ok"/>
    <n v="1"/>
    <n v="32"/>
    <s v=" PAGO A NOMIN TO"/>
  </r>
  <r>
    <s v="6-44"/>
    <n v="-1893366"/>
    <s v="EGRESO"/>
    <s v="6-44-1893366EGRESO"/>
    <s v="6-44-1893366EGRESO1"/>
    <e v="#N/A"/>
    <s v="698-000006-44"/>
    <n v="698"/>
    <d v="2022-08-05T00:00:00"/>
    <n v="-1893366"/>
    <n v="7177"/>
    <s v=" PAGO A NOMIN GRIJALBA CHAMORRO"/>
    <s v="CB-1158"/>
    <n v="0"/>
    <e v="#N/A"/>
    <n v="0"/>
    <e v="#N/A"/>
    <n v="1893366"/>
    <s v="OK"/>
    <s v="ok"/>
    <n v="1"/>
    <n v="32"/>
    <s v=" PAGO A NOMIN GR"/>
  </r>
  <r>
    <s v="6-44"/>
    <n v="-772270"/>
    <s v="EGRESO"/>
    <s v="6-44-772270EGRESO"/>
    <s v="6-44-772270EGRESO1"/>
    <e v="#N/A"/>
    <s v="698-000006-44"/>
    <n v="698"/>
    <d v="2022-08-05T00:00:00"/>
    <n v="-772270"/>
    <n v="7177"/>
    <s v=" PAGO A NOMIN SOLANO  RONAL ALE"/>
    <s v="CB-1158"/>
    <n v="0"/>
    <e v="#N/A"/>
    <n v="0"/>
    <e v="#N/A"/>
    <n v="772270"/>
    <s v="OK"/>
    <s v="ok"/>
    <n v="1"/>
    <n v="32"/>
    <s v=" PAGO A NOMIN SO"/>
  </r>
  <r>
    <s v="6-44"/>
    <n v="-206147"/>
    <s v="EGRESO"/>
    <s v="6-44-206147EGRESO"/>
    <s v="6-44-206147EGRESO1"/>
    <e v="#N/A"/>
    <s v="698-000006-44"/>
    <n v="698"/>
    <d v="2022-08-05T00:00:00"/>
    <n v="-206147"/>
    <n v="7177"/>
    <s v=" PAGO A NOMIN PALACIO VALENCIA"/>
    <s v="CB-1158"/>
    <n v="0"/>
    <e v="#N/A"/>
    <n v="0"/>
    <e v="#N/A"/>
    <n v="206147"/>
    <s v="OK"/>
    <s v="ok"/>
    <n v="1"/>
    <n v="32"/>
    <s v=" PAGO A NOMIN PA"/>
  </r>
  <r>
    <s v="6-44"/>
    <n v="-339902"/>
    <s v="EGRESO"/>
    <s v="6-44-339902EGRESO"/>
    <s v="6-44-339902EGRESO1"/>
    <e v="#N/A"/>
    <s v="698-000006-44"/>
    <n v="698"/>
    <d v="2022-08-05T00:00:00"/>
    <n v="-339902"/>
    <n v="7177"/>
    <s v=" PAGO A NOMIN AVELLANEDA BECERR"/>
    <m/>
    <n v="1"/>
    <d v="2022-08-04T00:00:00"/>
    <n v="-339902"/>
    <s v="CB-1139"/>
    <n v="0"/>
    <s v="OK CONCILIADO"/>
    <s v="ok"/>
    <n v="1"/>
    <n v="32"/>
    <s v=" PAGO A NOMIN AV"/>
  </r>
  <r>
    <s v="6-44"/>
    <n v="-116812"/>
    <s v="EGRESO"/>
    <s v="6-44-116812EGRESO"/>
    <s v="6-44-116812EGRESO1"/>
    <e v="#N/A"/>
    <s v="698-000006-44"/>
    <n v="698"/>
    <d v="2022-08-05T00:00:00"/>
    <n v="-116812"/>
    <n v="7177"/>
    <s v=" PAGO A NOMIN ROMERO RUEDA LUIS"/>
    <s v="CB-1158"/>
    <n v="0"/>
    <e v="#N/A"/>
    <n v="0"/>
    <e v="#N/A"/>
    <n v="116812"/>
    <s v="OK"/>
    <s v="ok"/>
    <n v="1"/>
    <n v="32"/>
    <s v=" PAGO A NOMIN RO"/>
  </r>
  <r>
    <s v="6-44"/>
    <n v="-418350"/>
    <s v="EGRESO"/>
    <s v="6-44-418350EGRESO"/>
    <s v="6-44-418350EGRESO1"/>
    <e v="#N/A"/>
    <s v="698-000006-44"/>
    <n v="698"/>
    <d v="2022-08-05T00:00:00"/>
    <n v="-418350"/>
    <n v="7177"/>
    <s v=" PAGO A NOMIN ROMERO MARTINEZ J"/>
    <s v="CB-1158"/>
    <n v="0"/>
    <e v="#N/A"/>
    <n v="0"/>
    <e v="#N/A"/>
    <n v="418350"/>
    <s v="OK"/>
    <s v="ok"/>
    <n v="1"/>
    <n v="32"/>
    <s v=" PAGO A NOMIN RO"/>
  </r>
  <r>
    <s v="6-44"/>
    <n v="-1926606"/>
    <s v="EGRESO"/>
    <s v="6-44-1926606EGRESO"/>
    <s v="6-44-1926606EGRESO1"/>
    <e v="#N/A"/>
    <s v="698-000006-44"/>
    <n v="698"/>
    <d v="2022-08-05T00:00:00"/>
    <n v="-1926606"/>
    <n v="7177"/>
    <s v=" PAGO A NOMIN BUESACO OMEN ANCI"/>
    <s v="CB-1158"/>
    <n v="0"/>
    <e v="#N/A"/>
    <n v="0"/>
    <e v="#N/A"/>
    <n v="1926606"/>
    <s v="OK"/>
    <s v="ok"/>
    <n v="1"/>
    <n v="32"/>
    <s v=" PAGO A NOMIN BU"/>
  </r>
  <r>
    <s v="6-44"/>
    <n v="-599937"/>
    <s v="EGRESO"/>
    <s v="6-44-599937EGRESO"/>
    <s v="6-44-599937EGRESO1"/>
    <e v="#N/A"/>
    <s v="698-000006-44"/>
    <n v="698"/>
    <d v="2022-08-05T00:00:00"/>
    <n v="-599937"/>
    <n v="7177"/>
    <s v=" PAGO A NOMIN VALBUENA  MIGUEL"/>
    <s v="CB-1158"/>
    <n v="0"/>
    <e v="#N/A"/>
    <n v="0"/>
    <e v="#N/A"/>
    <n v="599937"/>
    <s v="OK"/>
    <s v="ok"/>
    <n v="1"/>
    <n v="32"/>
    <s v=" PAGO A NOMIN VA"/>
  </r>
  <r>
    <s v="6-44"/>
    <n v="-3329845"/>
    <s v="EGRESO"/>
    <s v="6-44-3329845EGRESO"/>
    <s v="6-44-3329845EGRESO1"/>
    <e v="#N/A"/>
    <s v="698-000006-44"/>
    <n v="698"/>
    <d v="2022-08-05T00:00:00"/>
    <n v="-3329845"/>
    <n v="7177"/>
    <s v=" PAGO A NOMIN GOMEZ TELLEZ JHON"/>
    <s v="CB-1158"/>
    <n v="0"/>
    <e v="#N/A"/>
    <n v="0"/>
    <e v="#N/A"/>
    <n v="3329845"/>
    <s v="OK"/>
    <s v="ok"/>
    <n v="1"/>
    <n v="32"/>
    <s v=" PAGO A NOMIN GO"/>
  </r>
  <r>
    <s v="6-44"/>
    <n v="-909928"/>
    <s v="EGRESO"/>
    <s v="6-44-909928EGRESO"/>
    <s v="6-44-909928EGRESO1"/>
    <e v="#N/A"/>
    <s v="698-000006-44"/>
    <n v="698"/>
    <d v="2022-08-05T00:00:00"/>
    <n v="-909928"/>
    <n v="7177"/>
    <s v=" PAGO A NOMIN POSADA CASTA EDA"/>
    <s v="CB-1158"/>
    <n v="0"/>
    <e v="#N/A"/>
    <n v="0"/>
    <e v="#N/A"/>
    <n v="909928"/>
    <s v="OK"/>
    <s v="ok"/>
    <n v="1"/>
    <n v="32"/>
    <s v=" PAGO A NOMIN PO"/>
  </r>
  <r>
    <s v="6-44"/>
    <n v="-1655403"/>
    <s v="EGRESO"/>
    <s v="6-44-1655403EGRESO"/>
    <s v="6-44-1655403EGRESO1"/>
    <e v="#N/A"/>
    <s v="698-000006-44"/>
    <n v="698"/>
    <d v="2022-08-05T00:00:00"/>
    <n v="-1655403"/>
    <n v="7177"/>
    <s v=" PAGO A NOMIN NORIEGA GONZALEZ"/>
    <s v="CB-1158"/>
    <n v="0"/>
    <e v="#N/A"/>
    <n v="0"/>
    <e v="#N/A"/>
    <n v="1655403"/>
    <s v="OK"/>
    <s v="ok"/>
    <n v="1"/>
    <n v="32"/>
    <s v=" PAGO A NOMIN NO"/>
  </r>
  <r>
    <s v="6-44"/>
    <n v="-668138"/>
    <s v="EGRESO"/>
    <s v="6-44-668138EGRESO"/>
    <s v="6-44-668138EGRESO1"/>
    <e v="#N/A"/>
    <s v="698-000006-44"/>
    <n v="698"/>
    <d v="2022-08-05T00:00:00"/>
    <n v="-668138"/>
    <n v="7177"/>
    <s v=" PAGO A NOMIN CAICEDO CASTILLO"/>
    <s v="CB-1158"/>
    <n v="0"/>
    <e v="#N/A"/>
    <n v="0"/>
    <e v="#N/A"/>
    <n v="668138"/>
    <s v="OK"/>
    <s v="ok"/>
    <n v="1"/>
    <n v="32"/>
    <s v=" PAGO A NOMIN CA"/>
  </r>
  <r>
    <s v="6-44"/>
    <n v="-2674451"/>
    <s v="EGRESO"/>
    <s v="6-44-2674451EGRESO"/>
    <s v="6-44-2674451EGRESO1"/>
    <e v="#N/A"/>
    <s v="698-000006-44"/>
    <n v="698"/>
    <d v="2022-08-05T00:00:00"/>
    <n v="-2674451"/>
    <n v="7177"/>
    <s v=" PAGO A NOMIN CORTES AGUDELO AN"/>
    <s v="CB-1158"/>
    <n v="0"/>
    <e v="#N/A"/>
    <n v="0"/>
    <e v="#N/A"/>
    <n v="2674451"/>
    <s v="OK"/>
    <s v="ok"/>
    <n v="1"/>
    <n v="32"/>
    <s v=" PAGO A NOMIN CO"/>
  </r>
  <r>
    <s v="6-44"/>
    <n v="-1731863"/>
    <s v="EGRESO"/>
    <s v="6-44-1731863EGRESO"/>
    <s v="6-44-1731863EGRESO1"/>
    <e v="#N/A"/>
    <s v="698-000006-44"/>
    <n v="698"/>
    <d v="2022-08-05T00:00:00"/>
    <n v="-1731863"/>
    <n v="7177"/>
    <s v=" PAGO A NOMIN PEREZ CABEZA LIBY"/>
    <s v="CB-1158"/>
    <n v="0"/>
    <e v="#N/A"/>
    <n v="0"/>
    <e v="#N/A"/>
    <n v="1731863"/>
    <s v="OK"/>
    <s v="ok"/>
    <n v="1"/>
    <n v="32"/>
    <s v=" PAGO A NOMIN PE"/>
  </r>
  <r>
    <s v="6-44"/>
    <n v="-2112360"/>
    <s v="EGRESO"/>
    <s v="6-44-2112360EGRESO"/>
    <s v="6-44-2112360EGRESO1"/>
    <e v="#N/A"/>
    <s v="698-000006-44"/>
    <n v="698"/>
    <d v="2022-08-05T00:00:00"/>
    <n v="-2112360"/>
    <n v="7177"/>
    <s v=" PAGO A NOMIN SALAZAR TORRES AN"/>
    <s v="CB-1158"/>
    <n v="0"/>
    <e v="#N/A"/>
    <n v="0"/>
    <e v="#N/A"/>
    <n v="2112360"/>
    <s v="OK"/>
    <s v="ok"/>
    <n v="1"/>
    <n v="32"/>
    <s v=" PAGO A NOMIN SA"/>
  </r>
  <r>
    <s v="6-44"/>
    <n v="-935900"/>
    <s v="EGRESO"/>
    <s v="6-44-935900EGRESO"/>
    <s v="6-44-935900EGRESO1"/>
    <e v="#N/A"/>
    <s v="698-000006-44"/>
    <n v="698"/>
    <d v="2022-08-05T00:00:00"/>
    <n v="-935900"/>
    <n v="7177"/>
    <s v=" PAGO A NOMIN HERNANDEZ LOPEZ G"/>
    <s v="CB-1158"/>
    <n v="0"/>
    <e v="#N/A"/>
    <n v="0"/>
    <e v="#N/A"/>
    <n v="935900"/>
    <s v="OK"/>
    <s v="ok"/>
    <n v="1"/>
    <n v="32"/>
    <s v=" PAGO A NOMIN HE"/>
  </r>
  <r>
    <s v="6-44"/>
    <n v="-172920"/>
    <s v="EGRESO"/>
    <s v="6-44-172920EGRESO"/>
    <s v="6-44-172920EGRESO1"/>
    <e v="#N/A"/>
    <s v="698-000006-44"/>
    <n v="698"/>
    <d v="2022-08-05T00:00:00"/>
    <n v="-172920"/>
    <n v="7177"/>
    <s v=" PAGO A NOMIN RODRIGUEZ CELIS J"/>
    <s v="CB-1158"/>
    <n v="0"/>
    <e v="#N/A"/>
    <n v="0"/>
    <e v="#N/A"/>
    <n v="172920"/>
    <s v="OK"/>
    <s v="ok"/>
    <n v="1"/>
    <n v="32"/>
    <s v=" PAGO A NOMIN RO"/>
  </r>
  <r>
    <s v="6-44"/>
    <n v="-6727.85"/>
    <s v="EGRESO"/>
    <s v="6-44-6727,85EGRESO"/>
    <s v="6-44-6727,85EGRESO1"/>
    <e v="#N/A"/>
    <s v="698-000006-44"/>
    <n v="698"/>
    <d v="2022-08-05T00:00:00"/>
    <n v="-6727.85"/>
    <n v="7371"/>
    <s v=" COMISION PAGO A PROVEEDORES"/>
    <s v="GASTOS"/>
    <n v="0"/>
    <e v="#N/A"/>
    <n v="0"/>
    <e v="#N/A"/>
    <n v="6727.85"/>
    <s v="OK"/>
    <s v="ok"/>
    <n v="1"/>
    <n v="32"/>
    <s v=" COMISION PAGO A"/>
  </r>
  <r>
    <s v="6-44"/>
    <n v="-1345.57"/>
    <s v="EGRESO"/>
    <s v="6-44-1345,57EGRESO"/>
    <s v="6-44-1345,57EGRESO30"/>
    <e v="#N/A"/>
    <s v="698-000006-44"/>
    <n v="698"/>
    <d v="2022-08-05T00:00:00"/>
    <n v="-1345.57"/>
    <n v="7371"/>
    <s v=" COMISION PAGO A PROVEEDORES"/>
    <s v="GASTOS"/>
    <n v="0"/>
    <e v="#N/A"/>
    <n v="0"/>
    <e v="#N/A"/>
    <n v="1345.57"/>
    <s v="OK"/>
    <s v="ok"/>
    <n v="1"/>
    <n v="32"/>
    <s v=" COMISION PAGO A"/>
  </r>
  <r>
    <s v="6-44"/>
    <n v="-1345.57"/>
    <s v="EGRESO"/>
    <s v="6-44-1345,57EGRESO"/>
    <s v="6-44-1345,57EGRESO31"/>
    <e v="#N/A"/>
    <s v="698-000006-44"/>
    <n v="698"/>
    <d v="2022-08-05T00:00:00"/>
    <n v="-1345.57"/>
    <n v="7371"/>
    <s v=" COMISION PAGO A PROVEEDORES"/>
    <s v="GASTOS"/>
    <n v="0"/>
    <e v="#N/A"/>
    <n v="0"/>
    <e v="#N/A"/>
    <n v="1345.57"/>
    <s v="OK"/>
    <s v="ok"/>
    <n v="1"/>
    <n v="32"/>
    <s v=" COMISION PAGO A"/>
  </r>
  <r>
    <s v="6-44"/>
    <n v="-712400"/>
    <s v="EGRESO"/>
    <s v="6-44-712400EGRESO"/>
    <s v="6-44-712400EGRESO1"/>
    <e v="#N/A"/>
    <s v="698-000006-44"/>
    <n v="698"/>
    <d v="2022-08-05T00:00:00"/>
    <n v="-712400"/>
    <n v="7493"/>
    <s v=" PAGO PSE Sodimac de Colombia"/>
    <m/>
    <n v="1"/>
    <d v="2022-08-05T00:00:00"/>
    <n v="-712400"/>
    <s v="CB-1147"/>
    <n v="0"/>
    <s v="OK CONCILIADO"/>
    <s v="ok"/>
    <n v="1"/>
    <n v="32"/>
    <s v=" PAGO PSE Sodima"/>
  </r>
  <r>
    <s v="6-44"/>
    <n v="-5324.4"/>
    <s v="EGRESO"/>
    <s v="6-44-5324,4EGRESO"/>
    <s v="6-44-5324,4EGRESO2"/>
    <e v="#N/A"/>
    <s v="698-000006-44"/>
    <n v="698"/>
    <d v="2022-08-05T00:00:00"/>
    <n v="-5324.4"/>
    <n v="7522"/>
    <s v=" COMISION PAGO DE NOMINA"/>
    <s v="GASTOS"/>
    <n v="0"/>
    <e v="#N/A"/>
    <n v="0"/>
    <e v="#N/A"/>
    <n v="5324.4"/>
    <s v="OK"/>
    <s v="ok"/>
    <n v="1"/>
    <n v="32"/>
    <s v=" COMISION PAGO D"/>
  </r>
  <r>
    <s v="6-44"/>
    <n v="-313.2"/>
    <s v="EGRESO"/>
    <s v="6-44-313,2EGRESO"/>
    <s v="6-44-313,2EGRESO3"/>
    <e v="#N/A"/>
    <s v="698-000006-44"/>
    <n v="698"/>
    <d v="2022-08-05T00:00:00"/>
    <n v="-313.2"/>
    <n v="7522"/>
    <s v=" COMISION PAGO DE NOMINA"/>
    <s v="GASTOS"/>
    <n v="0"/>
    <e v="#N/A"/>
    <n v="0"/>
    <e v="#N/A"/>
    <n v="313.2"/>
    <s v="OK"/>
    <s v="ok"/>
    <n v="1"/>
    <n v="32"/>
    <s v=" COMISION PAGO D"/>
  </r>
  <r>
    <s v="6-44"/>
    <n v="-16770"/>
    <s v="EGRESO"/>
    <s v="6-44-16770EGRESO"/>
    <s v="6-44-16770EGRESO1"/>
    <e v="#N/A"/>
    <s v="698-000006-44"/>
    <n v="698"/>
    <d v="2022-08-05T00:00:00"/>
    <n v="-16770"/>
    <n v="7711"/>
    <s v=" PAGO SV ENEL"/>
    <m/>
    <n v="1"/>
    <d v="2022-08-05T00:00:00"/>
    <n v="-16770"/>
    <s v="CB-1157"/>
    <n v="0"/>
    <s v="OK CONCILIADO"/>
    <s v="ok"/>
    <n v="1"/>
    <n v="32"/>
    <s v=" PAGO SV ENEL"/>
  </r>
  <r>
    <s v="6-44"/>
    <n v="8962686"/>
    <s v="INGRESO"/>
    <s v="6-448962686INGRESO"/>
    <s v="6-448962686INGRESO1"/>
    <e v="#N/A"/>
    <s v="698-000006-44"/>
    <n v="698"/>
    <d v="2022-08-05T00:00:00"/>
    <n v="8962686"/>
    <n v="8142"/>
    <s v=" PAGO INTERBANC PARAMO LAB SAS"/>
    <m/>
    <n v="1"/>
    <e v="#N/A"/>
    <n v="0"/>
    <e v="#N/A"/>
    <n v="-8962686"/>
    <s v="SIN CONCILIAR"/>
    <n v="28"/>
    <n v="1"/>
    <n v="32"/>
    <s v=" PAGO INTERBANC "/>
  </r>
  <r>
    <s v="6-44"/>
    <n v="200000000"/>
    <s v="INGRESO"/>
    <s v="6-44200000000INGRESO"/>
    <s v="6-44200000000INGRESO1"/>
    <e v="#N/A"/>
    <s v="698-000006-44"/>
    <n v="698"/>
    <d v="2022-08-05T00:00:00"/>
    <n v="200000000"/>
    <n v="8161"/>
    <s v=" PAGO DE PROV PACARIBE S A  E"/>
    <s v="REVISAR "/>
    <n v="0"/>
    <e v="#N/A"/>
    <n v="0"/>
    <e v="#N/A"/>
    <n v="-200000000"/>
    <s v="OK"/>
    <s v="ok"/>
    <n v="1"/>
    <n v="32"/>
    <s v=" PAGO DE PROV PA"/>
  </r>
  <r>
    <s v="6-44"/>
    <n v="-767.01"/>
    <s v="EGRESO"/>
    <s v="6-44-767,01EGRESO"/>
    <s v="6-44-767,01EGRESO3"/>
    <e v="#N/A"/>
    <s v="698-000006-44"/>
    <n v="698"/>
    <d v="2022-08-04T00:00:00"/>
    <n v="-767.01"/>
    <n v="1233"/>
    <s v=" COBRO IVA PAGOS AUTOMATICOS"/>
    <s v="GASTOS"/>
    <n v="0"/>
    <e v="#N/A"/>
    <n v="0"/>
    <e v="#N/A"/>
    <n v="767.01"/>
    <s v="OK"/>
    <s v="ok"/>
    <n v="1"/>
    <n v="32"/>
    <s v=" COBRO IVA PAGOS"/>
  </r>
  <r>
    <s v="6-44"/>
    <n v="-255.67"/>
    <s v="EGRESO"/>
    <s v="6-44-255,67EGRESO"/>
    <s v="6-44-255,67EGRESO31"/>
    <e v="#N/A"/>
    <s v="698-000006-44"/>
    <n v="698"/>
    <d v="2022-08-04T00:00:00"/>
    <n v="-255.67"/>
    <n v="1233"/>
    <s v=" COBRO IVA PAGOS AUTOMATICOS"/>
    <s v="GASTOS"/>
    <n v="0"/>
    <e v="#N/A"/>
    <n v="0"/>
    <e v="#N/A"/>
    <n v="255.67"/>
    <s v="OK"/>
    <s v="ok"/>
    <n v="1"/>
    <n v="32"/>
    <s v=" COBRO IVA PAGOS"/>
  </r>
  <r>
    <s v="6-44"/>
    <n v="-767.01"/>
    <s v="EGRESO"/>
    <s v="6-44-767,01EGRESO"/>
    <s v="6-44-767,01EGRESO4"/>
    <e v="#N/A"/>
    <s v="698-000006-44"/>
    <n v="698"/>
    <d v="2022-08-04T00:00:00"/>
    <n v="-767.01"/>
    <n v="1233"/>
    <s v=" COBRO IVA PAGOS AUTOMATICOS"/>
    <s v="GASTOS"/>
    <n v="0"/>
    <e v="#N/A"/>
    <n v="0"/>
    <e v="#N/A"/>
    <n v="767.01"/>
    <s v="OK"/>
    <s v="ok"/>
    <n v="1"/>
    <n v="32"/>
    <s v=" COBRO IVA PAGOS"/>
  </r>
  <r>
    <s v="6-44"/>
    <n v="-6660"/>
    <s v="EGRESO"/>
    <s v="6-44-6660EGRESO"/>
    <s v="6-44-6660EGRESO2"/>
    <e v="#N/A"/>
    <s v="698-000006-44"/>
    <n v="698"/>
    <d v="2022-08-04T00:00:00"/>
    <n v="-6660"/>
    <n v="1627"/>
    <s v=" COMIS PAGOS SUC VIRT EMPRESAS"/>
    <s v="GASTOS"/>
    <n v="0"/>
    <e v="#N/A"/>
    <n v="0"/>
    <e v="#N/A"/>
    <n v="6660"/>
    <s v="OK"/>
    <s v="ok"/>
    <n v="1"/>
    <n v="32"/>
    <s v=" COMIS PAGOS SUC"/>
  </r>
  <r>
    <s v="6-44"/>
    <n v="-1265.4000000000001"/>
    <s v="EGRESO"/>
    <s v="6-44-1265,4EGRESO"/>
    <s v="6-44-1265,4EGRESO2"/>
    <e v="#N/A"/>
    <s v="698-000006-44"/>
    <n v="698"/>
    <d v="2022-08-04T00:00:00"/>
    <n v="-1265.4000000000001"/>
    <n v="1630"/>
    <s v=" IVA COMIS PAGOS SUC VIRT EMP"/>
    <s v="GASTOS"/>
    <n v="0"/>
    <e v="#N/A"/>
    <n v="0"/>
    <e v="#N/A"/>
    <n v="1265.4000000000001"/>
    <s v="OK"/>
    <s v="ok"/>
    <n v="1"/>
    <n v="32"/>
    <s v=" IVA COMIS PAGOS"/>
  </r>
  <r>
    <s v="6-44"/>
    <n v="-626428.37"/>
    <s v="EGRESO"/>
    <s v="6-44-626428,37EGRESO"/>
    <s v="6-44-626428,37EGRESO1"/>
    <e v="#N/A"/>
    <s v="698-000006-44"/>
    <n v="698"/>
    <d v="2022-08-04T00:00:00"/>
    <n v="-626428.37"/>
    <n v="3339"/>
    <s v=" IMPTO GOBIERNO 4X1000"/>
    <s v="GASTOS"/>
    <n v="0"/>
    <e v="#N/A"/>
    <n v="0"/>
    <e v="#N/A"/>
    <n v="626428.37"/>
    <s v="OK"/>
    <s v="ok"/>
    <n v="1"/>
    <n v="32"/>
    <s v=" IMPTO GOBIERNO "/>
  </r>
  <r>
    <s v="6-44"/>
    <n v="-445595"/>
    <s v="EGRESO"/>
    <s v="6-44-445595EGRESO"/>
    <s v="6-44-445595EGRESO1"/>
    <e v="#N/A"/>
    <s v="698-000006-44"/>
    <n v="698"/>
    <d v="2022-08-04T00:00:00"/>
    <n v="-445595"/>
    <n v="7160"/>
    <s v=" PAGO A PROV AGUIE PAOLA RUIZ P"/>
    <m/>
    <n v="1"/>
    <d v="2022-08-04T00:00:00"/>
    <n v="-445595"/>
    <s v="CB-1123"/>
    <n v="0"/>
    <s v="OK CONCILIADO"/>
    <s v="ok"/>
    <n v="1"/>
    <n v="32"/>
    <s v=" PAGO A PROV AGU"/>
  </r>
  <r>
    <s v="6-44"/>
    <n v="-2652224"/>
    <s v="EGRESO"/>
    <s v="6-44-2652224EGRESO"/>
    <s v="6-44-2652224EGRESO1"/>
    <e v="#N/A"/>
    <s v="698-000006-44"/>
    <n v="698"/>
    <d v="2022-08-04T00:00:00"/>
    <n v="-2652224"/>
    <n v="7160"/>
    <s v=" PAGO A PROV OXIGENOS DE COLOMB"/>
    <m/>
    <n v="1"/>
    <d v="2022-08-04T00:00:00"/>
    <n v="-2652224"/>
    <s v="CB-1131"/>
    <n v="0"/>
    <s v="OK CONCILIADO"/>
    <s v="ok"/>
    <n v="1"/>
    <n v="32"/>
    <s v=" PAGO A PROV OXI"/>
  </r>
  <r>
    <s v="6-44"/>
    <n v="-7935783"/>
    <s v="EGRESO"/>
    <s v="6-44-7935783EGRESO"/>
    <s v="6-44-7935783EGRESO1"/>
    <e v="#N/A"/>
    <s v="698-000006-44"/>
    <n v="698"/>
    <d v="2022-08-04T00:00:00"/>
    <n v="-7935783"/>
    <n v="7160"/>
    <s v=" PAGO A PROV SKYPATROL INTERNAT"/>
    <m/>
    <n v="1"/>
    <d v="2022-08-04T00:00:00"/>
    <n v="-7935783"/>
    <s v="CB-1130"/>
    <n v="0"/>
    <s v="OK CONCILIADO"/>
    <s v="ok"/>
    <n v="1"/>
    <n v="32"/>
    <s v=" PAGO A PROV SKY"/>
  </r>
  <r>
    <s v="6-44"/>
    <n v="-6657601"/>
    <s v="EGRESO"/>
    <s v="6-44-6657601EGRESO"/>
    <s v="6-44-6657601EGRESO1"/>
    <e v="#N/A"/>
    <s v="698-000006-44"/>
    <n v="698"/>
    <d v="2022-08-04T00:00:00"/>
    <n v="-6657601"/>
    <n v="7160"/>
    <s v=" PAGO A PROV PATUMA BEL Y CIA"/>
    <m/>
    <n v="1"/>
    <d v="2022-08-04T00:00:00"/>
    <n v="-6657601"/>
    <s v="CB-1120"/>
    <n v="0"/>
    <s v="OK CONCILIADO"/>
    <s v="ok"/>
    <n v="1"/>
    <n v="32"/>
    <s v=" PAGO A PROV PAT"/>
  </r>
  <r>
    <s v="6-44"/>
    <n v="-3739256"/>
    <s v="EGRESO"/>
    <s v="6-44-3739256EGRESO"/>
    <s v="6-44-3739256EGRESO1"/>
    <e v="#N/A"/>
    <s v="698-000006-44"/>
    <n v="698"/>
    <d v="2022-08-04T00:00:00"/>
    <n v="-3739256"/>
    <n v="7160"/>
    <s v=" PAGO A PROV CONSTRUCTORA INMOB"/>
    <m/>
    <n v="1"/>
    <d v="2022-08-04T00:00:00"/>
    <n v="-3739256"/>
    <s v="CB-1124"/>
    <n v="0"/>
    <s v="OK CONCILIADO"/>
    <s v="ok"/>
    <n v="1"/>
    <n v="32"/>
    <s v=" PAGO A PROV CON"/>
  </r>
  <r>
    <s v="6-44"/>
    <n v="-41171646"/>
    <s v="EGRESO"/>
    <s v="6-44-41171646EGRESO"/>
    <s v="6-44-41171646EGRESO1"/>
    <e v="#N/A"/>
    <s v="698-000006-44"/>
    <n v="698"/>
    <d v="2022-08-04T00:00:00"/>
    <n v="-41171646"/>
    <n v="7160"/>
    <s v=" PAGO A PROV CUALITY CARWASH MA"/>
    <m/>
    <n v="1"/>
    <d v="2022-08-04T00:00:00"/>
    <n v="-41171646"/>
    <s v="CB-1132"/>
    <n v="0"/>
    <s v="OK CONCILIADO"/>
    <s v="ok"/>
    <n v="1"/>
    <n v="32"/>
    <s v=" PAGO A PROV CUA"/>
  </r>
  <r>
    <s v="6-44"/>
    <n v="-4036.71"/>
    <s v="EGRESO"/>
    <s v="6-44-4036,71EGRESO"/>
    <s v="6-44-4036,71EGRESO5"/>
    <e v="#N/A"/>
    <s v="698-000006-44"/>
    <n v="698"/>
    <d v="2022-08-04T00:00:00"/>
    <n v="-4036.71"/>
    <n v="7371"/>
    <s v=" COMISION PAGO A PROVEEDORES"/>
    <s v="GASTOS"/>
    <n v="0"/>
    <e v="#N/A"/>
    <n v="0"/>
    <e v="#N/A"/>
    <n v="4036.71"/>
    <s v="OK"/>
    <s v="ok"/>
    <n v="1"/>
    <n v="32"/>
    <s v=" COMISION PAGO A"/>
  </r>
  <r>
    <s v="6-44"/>
    <n v="-1345.57"/>
    <s v="EGRESO"/>
    <s v="6-44-1345,57EGRESO"/>
    <s v="6-44-1345,57EGRESO32"/>
    <e v="#N/A"/>
    <s v="698-000006-44"/>
    <n v="698"/>
    <d v="2022-08-04T00:00:00"/>
    <n v="-1345.57"/>
    <n v="7371"/>
    <s v=" COMISION PAGO A PROVEEDORES"/>
    <s v="GASTOS"/>
    <n v="0"/>
    <e v="#N/A"/>
    <n v="0"/>
    <e v="#N/A"/>
    <n v="1345.57"/>
    <s v="OK"/>
    <s v="ok"/>
    <n v="1"/>
    <n v="32"/>
    <s v=" COMISION PAGO A"/>
  </r>
  <r>
    <s v="6-44"/>
    <n v="-4036.71"/>
    <s v="EGRESO"/>
    <s v="6-44-4036,71EGRESO"/>
    <s v="6-44-4036,71EGRESO6"/>
    <e v="#N/A"/>
    <s v="698-000006-44"/>
    <n v="698"/>
    <d v="2022-08-04T00:00:00"/>
    <n v="-4036.71"/>
    <n v="7371"/>
    <s v=" COMISION PAGO A PROVEEDORES"/>
    <s v="GASTOS"/>
    <n v="0"/>
    <e v="#N/A"/>
    <n v="0"/>
    <e v="#N/A"/>
    <n v="4036.71"/>
    <s v="OK"/>
    <s v="ok"/>
    <n v="1"/>
    <n v="32"/>
    <s v=" COMISION PAGO A"/>
  </r>
  <r>
    <s v="6-44"/>
    <n v="-7203447"/>
    <s v="EGRESO"/>
    <s v="6-44-7203447EGRESO"/>
    <s v="6-44-7203447EGRESO1"/>
    <e v="#N/A"/>
    <s v="698-000006-44"/>
    <n v="698"/>
    <d v="2022-08-04T00:00:00"/>
    <n v="-7203447"/>
    <n v="7493"/>
    <s v=" PAGO PSE INMOBILIARIA MUÐOZ S"/>
    <m/>
    <n v="1"/>
    <d v="2022-08-04T00:00:00"/>
    <n v="-7203447"/>
    <s v="CB-1144"/>
    <n v="0"/>
    <s v="OK CONCILIADO"/>
    <s v="ok"/>
    <n v="1"/>
    <n v="32"/>
    <s v=" PAGO PSE INMOBI"/>
  </r>
  <r>
    <s v="6-44"/>
    <n v="-10610651"/>
    <s v="EGRESO"/>
    <s v="6-44-10610651EGRESO"/>
    <s v="6-44-10610651EGRESO1"/>
    <e v="#N/A"/>
    <s v="698-000006-44"/>
    <n v="698"/>
    <d v="2022-08-04T00:00:00"/>
    <n v="-10610651"/>
    <n v="7493"/>
    <s v=" PAGO PSE C&amp;C Inversiones Inmo"/>
    <m/>
    <n v="1"/>
    <d v="2022-08-04T00:00:00"/>
    <n v="-10610651"/>
    <s v="CB-1141"/>
    <n v="0"/>
    <s v="OK CONCILIADO"/>
    <s v="ok"/>
    <n v="1"/>
    <n v="32"/>
    <s v=" PAGO PSE C&amp;C In"/>
  </r>
  <r>
    <s v="6-44"/>
    <n v="-6500"/>
    <s v="EGRESO"/>
    <s v="6-44-6500EGRESO"/>
    <s v="6-44-6500EGRESO1"/>
    <e v="#N/A"/>
    <s v="698-000006-44"/>
    <n v="698"/>
    <d v="2022-08-04T00:00:00"/>
    <n v="-6500"/>
    <n v="7493"/>
    <s v=" PAGO PSE CAMARA DE COMERCIO D"/>
    <m/>
    <n v="1"/>
    <d v="2022-08-20T00:00:00"/>
    <n v="-6500"/>
    <s v="CB-1333"/>
    <n v="0"/>
    <s v="OK CONCILIADO"/>
    <s v="ok"/>
    <n v="1"/>
    <n v="32"/>
    <s v=" PAGO PSE CAMARA"/>
  </r>
  <r>
    <s v="6-44"/>
    <n v="-301563"/>
    <s v="EGRESO"/>
    <s v="6-44-301563EGRESO"/>
    <s v="6-44-301563EGRESO1"/>
    <e v="#N/A"/>
    <s v="698-000006-44"/>
    <n v="698"/>
    <d v="2022-08-04T00:00:00"/>
    <n v="-301563"/>
    <n v="7493"/>
    <s v=" PAGO PSE BANCO AGRARIO DE COL"/>
    <m/>
    <n v="1"/>
    <d v="2022-08-20T00:00:00"/>
    <n v="-301563"/>
    <s v="CB-1337"/>
    <n v="0"/>
    <s v="OK CONCILIADO"/>
    <s v="ok"/>
    <n v="1"/>
    <n v="32"/>
    <s v=" PAGO PSE BANCO "/>
  </r>
  <r>
    <s v="6-44"/>
    <n v="-131380"/>
    <s v="EGRESO"/>
    <s v="6-44-131380EGRESO"/>
    <s v="6-44-131380EGRESO1"/>
    <e v="#N/A"/>
    <s v="698-000006-44"/>
    <n v="698"/>
    <d v="2022-08-04T00:00:00"/>
    <n v="-131380"/>
    <n v="7493"/>
    <s v=" PAGO PSE EMPRESA DE TELECOMUN"/>
    <m/>
    <n v="1"/>
    <d v="2022-08-04T00:00:00"/>
    <n v="-131380"/>
    <s v="CB-1143"/>
    <n v="0"/>
    <s v="OK CONCILIADO"/>
    <s v="ok"/>
    <n v="1"/>
    <n v="32"/>
    <s v=" PAGO PSE EMPRES"/>
  </r>
  <r>
    <s v="6-44"/>
    <n v="-34460"/>
    <s v="EGRESO"/>
    <s v="6-44-34460EGRESO"/>
    <s v="6-44-34460EGRESO1"/>
    <e v="#N/A"/>
    <s v="698-000006-44"/>
    <n v="698"/>
    <d v="2022-08-04T00:00:00"/>
    <n v="-34460"/>
    <n v="7540"/>
    <s v=" PAGO EMP DE ACUEDUCTO DE BOG"/>
    <m/>
    <n v="1"/>
    <d v="2022-08-04T00:00:00"/>
    <n v="-34460"/>
    <s v="CB-1142"/>
    <n v="0"/>
    <s v="OK CONCILIADO"/>
    <s v="ok"/>
    <n v="1"/>
    <n v="32"/>
    <s v=" PAGO EMP DE ACU"/>
  </r>
  <r>
    <s v="6-44"/>
    <n v="-60440629"/>
    <s v="EGRESO"/>
    <s v="6-44-60440629EGRESO"/>
    <s v="6-44-60440629EGRESO1"/>
    <e v="#N/A"/>
    <s v="698-000006-44"/>
    <n v="698"/>
    <d v="2022-08-04T00:00:00"/>
    <n v="-60440629"/>
    <n v="7552"/>
    <s v=" PAGO DEBITO AUTO. LEASING"/>
    <m/>
    <n v="1"/>
    <d v="2022-08-19T00:00:00"/>
    <n v="-60440629"/>
    <s v="CB-1320"/>
    <n v="0"/>
    <s v="OK CONCILIADO"/>
    <s v="ok"/>
    <n v="1"/>
    <n v="32"/>
    <s v=" PAGO DEBITO AUT"/>
  </r>
  <r>
    <s v="6-44"/>
    <n v="-2000000"/>
    <s v="EGRESO"/>
    <s v="6-44-2000000EGRESO"/>
    <s v="6-44-2000000EGRESO3"/>
    <e v="#N/A"/>
    <s v="698-000006-44"/>
    <n v="698"/>
    <d v="2022-08-04T00:00:00"/>
    <n v="-2000000"/>
    <n v="7655"/>
    <s v=" PAGO ABONO A CUENTAS AFC"/>
    <m/>
    <n v="1"/>
    <d v="2022-08-11T00:00:00"/>
    <n v="-2000000"/>
    <s v="CB-1174"/>
    <n v="0"/>
    <s v="OK CONCILIADO"/>
    <s v="ok"/>
    <n v="1"/>
    <n v="32"/>
    <s v=" PAGO ABONO A CU"/>
  </r>
  <r>
    <s v="6-44"/>
    <n v="-1055000"/>
    <s v="EGRESO"/>
    <s v="6-44-1055000EGRESO"/>
    <s v="6-44-1055000EGRESO15"/>
    <e v="#N/A"/>
    <s v="698-000006-44"/>
    <n v="304"/>
    <d v="2022-08-11T00:00:00"/>
    <n v="-1055000"/>
    <n v="7034"/>
    <s v=" PAGO IMPUESTOS"/>
    <s v="CB-1335"/>
    <n v="0"/>
    <e v="#N/A"/>
    <n v="0"/>
    <e v="#N/A"/>
    <n v="1055000"/>
    <s v="OK"/>
    <s v="ok"/>
    <n v="1"/>
    <n v="33"/>
    <s v=" PAGO IMPUESTOS"/>
  </r>
  <r>
    <s v="6-44"/>
    <n v="-2641992"/>
    <s v="EGRESO"/>
    <s v="6-44-2641992EGRESO"/>
    <s v="6-44-2641992EGRESO1"/>
    <e v="#N/A"/>
    <s v="698-000006-44"/>
    <n v="698"/>
    <d v="2022-08-04T00:00:00"/>
    <n v="-2641992"/>
    <n v="7711"/>
    <s v=" PAGO SV INMOBILIARIA REYCO LT"/>
    <m/>
    <n v="1"/>
    <d v="2022-08-04T00:00:00"/>
    <n v="-2641992"/>
    <s v="CB-1129"/>
    <n v="0"/>
    <s v="OK CONCILIADO"/>
    <s v="ok"/>
    <n v="1"/>
    <n v="32"/>
    <s v=" PAGO SV INMOBIL"/>
  </r>
  <r>
    <s v="6-44"/>
    <n v="-7323157"/>
    <s v="EGRESO"/>
    <s v="6-44-7323157EGRESO"/>
    <s v="6-44-7323157EGRESO1"/>
    <e v="#N/A"/>
    <s v="698-000006-44"/>
    <n v="698"/>
    <d v="2022-08-04T00:00:00"/>
    <n v="-7323157"/>
    <n v="7711"/>
    <s v=" PAGO SV MOVISTAR FIJO Y MOVIL"/>
    <m/>
    <n v="1"/>
    <d v="2022-08-19T00:00:00"/>
    <n v="-7323157"/>
    <s v="CB-1322"/>
    <n v="0"/>
    <s v="OK CONCILIADO"/>
    <s v="ok"/>
    <n v="1"/>
    <n v="32"/>
    <s v=" PAGO SV MOVISTA"/>
  </r>
  <r>
    <s v="6-44"/>
    <n v="-2800000"/>
    <s v="EGRESO"/>
    <s v="6-44-2800000EGRESO"/>
    <s v="6-44-2800000EGRESO1"/>
    <e v="#N/A"/>
    <s v="698-000006-44"/>
    <n v="698"/>
    <d v="2022-08-04T00:00:00"/>
    <n v="-2800000"/>
    <n v="7711"/>
    <s v=" PAGO SV SKANDIAá FDO DE PENSI"/>
    <m/>
    <n v="1"/>
    <d v="2022-08-04T00:00:00"/>
    <n v="-2800000"/>
    <s v="CB-1134"/>
    <n v="0"/>
    <s v="OK CONCILIADO"/>
    <s v="ok"/>
    <n v="1"/>
    <n v="32"/>
    <s v=" PAGO SV SKANDIA"/>
  </r>
  <r>
    <s v="6-44"/>
    <n v="360000000"/>
    <s v="INGRESO"/>
    <s v="6-44360000000INGRESO"/>
    <s v="6-44360000000INGRESO1"/>
    <e v="#N/A"/>
    <s v="698-000006-44"/>
    <n v="698"/>
    <d v="2022-08-04T00:00:00"/>
    <n v="360000000"/>
    <n v="8161"/>
    <s v=" PAGO DE PROV CREDICORP CAPITA"/>
    <s v="TRASLADOS"/>
    <n v="0"/>
    <e v="#N/A"/>
    <n v="0"/>
    <e v="#N/A"/>
    <n v="-360000000"/>
    <s v="OK"/>
    <s v="ok"/>
    <n v="1"/>
    <n v="32"/>
    <s v=" PAGO DE PROV CR"/>
  </r>
  <r>
    <s v="6-44"/>
    <n v="-59.51"/>
    <s v="EGRESO"/>
    <s v="6-44-59,51EGRESO"/>
    <s v="6-44-59,51EGRESO4"/>
    <e v="#N/A"/>
    <s v="698-000006-44"/>
    <n v="698"/>
    <d v="2022-08-03T00:00:00"/>
    <n v="-59.51"/>
    <n v="1233"/>
    <s v=" COBRO IVA PAGOS AUTOMATICOS"/>
    <s v="GASTOS"/>
    <n v="0"/>
    <e v="#N/A"/>
    <n v="0"/>
    <e v="#N/A"/>
    <n v="59.51"/>
    <s v="OK"/>
    <s v="ok"/>
    <n v="1"/>
    <n v="32"/>
    <s v=" COBRO IVA PAGOS"/>
  </r>
  <r>
    <s v="6-44"/>
    <n v="-2793145.29"/>
    <s v="EGRESO"/>
    <s v="6-44-2793145,29EGRESO"/>
    <s v="6-44-2793145,29EGRESO1"/>
    <e v="#N/A"/>
    <s v="698-000006-44"/>
    <n v="698"/>
    <d v="2022-08-03T00:00:00"/>
    <n v="-2793145.29"/>
    <n v="3339"/>
    <s v=" IMPTO GOBIERNO 4X1000"/>
    <s v="GASTOS"/>
    <n v="0"/>
    <e v="#N/A"/>
    <n v="0"/>
    <e v="#N/A"/>
    <n v="2793145.29"/>
    <s v="OK"/>
    <s v="ok"/>
    <n v="1"/>
    <n v="32"/>
    <s v=" IMPTO GOBIERNO "/>
  </r>
  <r>
    <s v="6-44"/>
    <n v="-311152"/>
    <s v="EGRESO"/>
    <s v="6-44-311152EGRESO"/>
    <s v="6-44-311152EGRESO2"/>
    <e v="#N/A"/>
    <s v="698-000006-44"/>
    <n v="698"/>
    <d v="2022-08-03T00:00:00"/>
    <n v="-311152"/>
    <n v="7177"/>
    <s v=" PAGO A NOMIN MENDEZ GARCIA SAN"/>
    <s v="NOMINA"/>
    <n v="0"/>
    <e v="#N/A"/>
    <n v="0"/>
    <e v="#N/A"/>
    <n v="311152"/>
    <s v="OK"/>
    <s v="ok"/>
    <n v="1"/>
    <n v="32"/>
    <s v=" PAGO A NOMIN ME"/>
  </r>
  <r>
    <s v="6-44"/>
    <n v="-697974800"/>
    <s v="EGRESO"/>
    <s v="6-44-697974800EGRESO"/>
    <s v="6-44-697974800EGRESO1"/>
    <e v="#N/A"/>
    <s v="698-000006-44"/>
    <n v="698"/>
    <d v="2022-08-03T00:00:00"/>
    <n v="-697974800"/>
    <n v="7493"/>
    <s v=" PAGO PSE COMPENSAR-OI"/>
    <m/>
    <n v="1"/>
    <d v="2022-08-20T00:00:00"/>
    <n v="-697974800"/>
    <s v="CB-1336"/>
    <n v="0"/>
    <s v="OK CONCILIADO"/>
    <s v="ok"/>
    <n v="1"/>
    <n v="32"/>
    <s v=" PAGO PSE COMPEN"/>
  </r>
  <r>
    <s v="6-44"/>
    <n v="-313.2"/>
    <s v="EGRESO"/>
    <s v="6-44-313,2EGRESO"/>
    <s v="6-44-313,2EGRESO4"/>
    <e v="#N/A"/>
    <s v="698-000006-44"/>
    <n v="698"/>
    <d v="2022-08-03T00:00:00"/>
    <n v="-313.2"/>
    <n v="7522"/>
    <s v=" COMISION PAGO DE NOMINA"/>
    <s v="GASTOS"/>
    <n v="0"/>
    <e v="#N/A"/>
    <n v="0"/>
    <e v="#N/A"/>
    <n v="313.2"/>
    <s v="OK"/>
    <s v="ok"/>
    <n v="1"/>
    <n v="32"/>
    <s v=" COMISION PAGO D"/>
  </r>
  <r>
    <s v="6-44"/>
    <n v="200000000"/>
    <s v="INGRESO"/>
    <s v="6-44200000000INGRESO"/>
    <s v="6-44200000000INGRESO2"/>
    <e v="#N/A"/>
    <s v="698-000006-44"/>
    <n v="698"/>
    <d v="2022-08-03T00:00:00"/>
    <n v="200000000"/>
    <n v="8161"/>
    <s v=" PAGO DE PROV PACARIBE S A  E"/>
    <s v="REVISAR "/>
    <n v="0"/>
    <e v="#N/A"/>
    <n v="0"/>
    <e v="#N/A"/>
    <n v="-200000000"/>
    <s v="OK"/>
    <s v="ok"/>
    <n v="1"/>
    <n v="32"/>
    <s v=" PAGO DE PROV PA"/>
  </r>
  <r>
    <s v="6-44"/>
    <n v="-255.67"/>
    <s v="EGRESO"/>
    <s v="6-44-255,67EGRESO"/>
    <s v="6-44-255,67EGRESO32"/>
    <e v="#N/A"/>
    <s v="698-000006-44"/>
    <n v="698"/>
    <d v="2022-08-02T00:00:00"/>
    <n v="-255.67"/>
    <n v="1233"/>
    <s v=" COBRO IVA PAGOS AUTOMATICOS"/>
    <s v="GASTOS"/>
    <n v="0"/>
    <e v="#N/A"/>
    <n v="0"/>
    <e v="#N/A"/>
    <n v="255.67"/>
    <s v="OK"/>
    <s v="ok"/>
    <n v="1"/>
    <n v="32"/>
    <s v=" COBRO IVA PAGOS"/>
  </r>
  <r>
    <s v="6-44"/>
    <n v="-6.4"/>
    <s v="EGRESO"/>
    <s v="6-44-6,4EGRESO"/>
    <s v="6-44-6,4EGRESO1"/>
    <e v="#N/A"/>
    <s v="698-000006-44"/>
    <n v="698"/>
    <d v="2022-08-02T00:00:00"/>
    <n v="-6.4"/>
    <n v="3339"/>
    <s v=" IMPTO GOBIERNO 4X1000"/>
    <s v="GASTOS"/>
    <n v="0"/>
    <e v="#N/A"/>
    <n v="0"/>
    <e v="#N/A"/>
    <n v="6.4"/>
    <s v="OK"/>
    <s v="ok"/>
    <n v="1"/>
    <n v="32"/>
    <s v=" IMPTO GOBIERNO "/>
  </r>
  <r>
    <s v="6-44"/>
    <n v="30000"/>
    <s v="INGRESO"/>
    <s v="6-4430000INGRESO"/>
    <s v="6-4430000INGRESO1"/>
    <e v="#N/A"/>
    <s v="698-000006-44"/>
    <n v="917"/>
    <d v="2022-08-02T00:00:00"/>
    <n v="30000"/>
    <n v="3519"/>
    <s v=" CONSIGNACION CORRESPONSAL CB"/>
    <m/>
    <n v="1"/>
    <e v="#N/A"/>
    <n v="0"/>
    <e v="#N/A"/>
    <n v="-30000"/>
    <s v="SIN CONCILIAR"/>
    <n v="31"/>
    <n v="1"/>
    <n v="32"/>
    <s v=" CONSIGNACION CO"/>
  </r>
  <r>
    <s v="6-44"/>
    <n v="-1345.57"/>
    <s v="EGRESO"/>
    <s v="6-44-1345,57EGRESO"/>
    <s v="6-44-1345,57EGRESO33"/>
    <e v="#N/A"/>
    <s v="698-000006-44"/>
    <n v="698"/>
    <d v="2022-08-02T00:00:00"/>
    <n v="-1345.57"/>
    <n v="7371"/>
    <s v=" COMISION PAGO A PROVEEDORES"/>
    <s v="GASTOS"/>
    <n v="0"/>
    <e v="#N/A"/>
    <n v="0"/>
    <e v="#N/A"/>
    <n v="1345.57"/>
    <s v="OK"/>
    <s v="ok"/>
    <n v="1"/>
    <n v="32"/>
    <s v=" COMISION PAGO A"/>
  </r>
  <r>
    <s v="6-44"/>
    <n v="362000"/>
    <s v="INGRESO"/>
    <s v="6-44362000INGRESO"/>
    <s v="6-44362000INGRESO1"/>
    <e v="#N/A"/>
    <s v="698-000006-44"/>
    <n v="698"/>
    <d v="2022-08-02T00:00:00"/>
    <n v="362000"/>
    <n v="8161"/>
    <s v=" PAGO DE PROV CREDICORP CAPITA"/>
    <s v="REVISAR "/>
    <n v="0"/>
    <e v="#N/A"/>
    <n v="0"/>
    <e v="#N/A"/>
    <n v="-362000"/>
    <s v="OK"/>
    <s v="ok"/>
    <n v="1"/>
    <n v="32"/>
    <s v=" PAGO DE PROV CR"/>
  </r>
  <r>
    <s v="6-44"/>
    <n v="-6992.62"/>
    <s v="EGRESO"/>
    <s v="6-44-6992,62EGRESO"/>
    <s v="6-44-6992,62EGRESO4"/>
    <e v="#N/A"/>
    <s v="698-000006-44"/>
    <n v="698"/>
    <d v="2022-08-01T00:00:00"/>
    <n v="-6992.62"/>
    <n v="609"/>
    <s v=" COBRO COMISION ACH COLOMBIA"/>
    <s v="GASTOS"/>
    <n v="0"/>
    <e v="#N/A"/>
    <n v="0"/>
    <e v="#N/A"/>
    <n v="6992.62"/>
    <s v="OK"/>
    <s v="ok"/>
    <n v="1"/>
    <n v="32"/>
    <s v=" COBRO COMISION "/>
  </r>
  <r>
    <s v="6-44"/>
    <n v="-3496.31"/>
    <s v="EGRESO"/>
    <s v="6-44-3496,31EGRESO"/>
    <s v="6-44-3496,31EGRESO25"/>
    <e v="#N/A"/>
    <s v="698-000006-44"/>
    <n v="698"/>
    <d v="2022-08-01T00:00:00"/>
    <n v="-3496.31"/>
    <n v="609"/>
    <s v=" COBRO COMISION ACH COLOMBIA"/>
    <s v="GASTOS"/>
    <n v="0"/>
    <e v="#N/A"/>
    <n v="0"/>
    <e v="#N/A"/>
    <n v="3496.31"/>
    <s v="OK"/>
    <s v="ok"/>
    <n v="1"/>
    <n v="32"/>
    <s v=" COBRO COMISION "/>
  </r>
  <r>
    <s v="6-44"/>
    <n v="-6992.62"/>
    <s v="EGRESO"/>
    <s v="6-44-6992,62EGRESO"/>
    <s v="6-44-6992,62EGRESO5"/>
    <e v="#N/A"/>
    <s v="698-000006-44"/>
    <n v="698"/>
    <d v="2022-08-01T00:00:00"/>
    <n v="-6992.62"/>
    <n v="609"/>
    <s v=" COBRO COMISION ACH COLOMBIA"/>
    <s v="GASTOS"/>
    <n v="0"/>
    <e v="#N/A"/>
    <n v="0"/>
    <e v="#N/A"/>
    <n v="6992.62"/>
    <s v="OK"/>
    <s v="ok"/>
    <n v="1"/>
    <n v="32"/>
    <s v=" COBRO COMISION "/>
  </r>
  <r>
    <s v="6-44"/>
    <n v="-52444.65"/>
    <s v="EGRESO"/>
    <s v="6-44-52444,65EGRESO"/>
    <s v="6-44-52444,65EGRESO1"/>
    <e v="#N/A"/>
    <s v="698-000006-44"/>
    <n v="698"/>
    <d v="2022-08-01T00:00:00"/>
    <n v="-52444.65"/>
    <n v="609"/>
    <s v=" COBRO COMISION ACH COLOMBIA"/>
    <s v="GASTOS"/>
    <n v="0"/>
    <e v="#N/A"/>
    <n v="0"/>
    <e v="#N/A"/>
    <n v="52444.65"/>
    <s v="OK"/>
    <s v="ok"/>
    <n v="1"/>
    <n v="32"/>
    <s v=" COBRO COMISION "/>
  </r>
  <r>
    <s v="6-44"/>
    <n v="-9964.65"/>
    <s v="EGRESO"/>
    <s v="6-44-9964,65EGRESO"/>
    <s v="6-44-9964,65EGRESO1"/>
    <e v="#N/A"/>
    <s v="698-000006-44"/>
    <n v="698"/>
    <d v="2022-08-01T00:00:00"/>
    <n v="-9964.65"/>
    <n v="1233"/>
    <s v=" COBRO IVA PAGOS AUTOMATICOS"/>
    <s v="GASTOS"/>
    <n v="0"/>
    <e v="#N/A"/>
    <n v="0"/>
    <e v="#N/A"/>
    <n v="9964.65"/>
    <s v="OK"/>
    <s v="ok"/>
    <n v="1"/>
    <n v="32"/>
    <s v=" COBRO IVA PAGOS"/>
  </r>
  <r>
    <s v="6-44"/>
    <n v="-1328.62"/>
    <s v="EGRESO"/>
    <s v="6-44-1328,62EGRESO"/>
    <s v="6-44-1328,62EGRESO3"/>
    <e v="#N/A"/>
    <s v="698-000006-44"/>
    <n v="698"/>
    <d v="2022-08-01T00:00:00"/>
    <n v="-1328.62"/>
    <n v="1233"/>
    <s v=" COBRO IVA PAGOS AUTOMATICOS"/>
    <s v="GASTOS"/>
    <n v="0"/>
    <e v="#N/A"/>
    <n v="0"/>
    <e v="#N/A"/>
    <n v="1328.62"/>
    <s v="OK"/>
    <s v="ok"/>
    <n v="1"/>
    <n v="32"/>
    <s v=" COBRO IVA PAGOS"/>
  </r>
  <r>
    <s v="6-44"/>
    <n v="-1328.62"/>
    <s v="EGRESO"/>
    <s v="6-44-1328,62EGRESO"/>
    <s v="6-44-1328,62EGRESO4"/>
    <e v="#N/A"/>
    <s v="698-000006-44"/>
    <n v="698"/>
    <d v="2022-08-01T00:00:00"/>
    <n v="-1328.62"/>
    <n v="1233"/>
    <s v=" COBRO IVA PAGOS AUTOMATICOS"/>
    <s v="GASTOS"/>
    <n v="0"/>
    <e v="#N/A"/>
    <n v="0"/>
    <e v="#N/A"/>
    <n v="1328.62"/>
    <s v="OK"/>
    <s v="ok"/>
    <n v="1"/>
    <n v="32"/>
    <s v=" COBRO IVA PAGOS"/>
  </r>
  <r>
    <s v="6-44"/>
    <n v="-664.31"/>
    <s v="EGRESO"/>
    <s v="6-44-664,31EGRESO"/>
    <s v="6-44-664,31EGRESO22"/>
    <e v="#N/A"/>
    <s v="698-000006-44"/>
    <n v="698"/>
    <d v="2022-08-01T00:00:00"/>
    <n v="-664.31"/>
    <n v="1233"/>
    <s v=" COBRO IVA PAGOS AUTOMATICOS"/>
    <s v="GASTOS"/>
    <n v="0"/>
    <e v="#N/A"/>
    <n v="0"/>
    <e v="#N/A"/>
    <n v="664.31"/>
    <s v="OK"/>
    <s v="ok"/>
    <n v="1"/>
    <n v="32"/>
    <s v=" COBRO IVA PAGOS"/>
  </r>
  <r>
    <s v="6-44"/>
    <n v="25337290.07"/>
    <s v="INGRESO"/>
    <s v="6-4425337290,07INGRESO"/>
    <s v="6-4425337290,07INGRESO1"/>
    <e v="#N/A"/>
    <s v="698-000006-44"/>
    <n v="973"/>
    <d v="2022-08-01T00:00:00"/>
    <n v="25337290.07"/>
    <n v="2500"/>
    <s v=" OP IR SWAP 0108"/>
    <s v="REGISTRAR SWAP bancolombia"/>
    <n v="0"/>
    <e v="#N/A"/>
    <n v="0"/>
    <e v="#N/A"/>
    <n v="-25337290.07"/>
    <s v="OK"/>
    <s v="ok"/>
    <n v="1"/>
    <n v="32"/>
    <s v=" OP IR SWAP 0108"/>
  </r>
  <r>
    <s v="6-44"/>
    <n v="-772415.67"/>
    <s v="EGRESO"/>
    <s v="6-44-772415,67EGRESO"/>
    <s v="6-44-772415,67EGRESO1"/>
    <e v="#N/A"/>
    <s v="698-000006-44"/>
    <n v="698"/>
    <d v="2022-08-01T00:00:00"/>
    <n v="-772415.67"/>
    <n v="3339"/>
    <s v=" IMPTO GOBIERNO 4X1000"/>
    <s v="GASTOS"/>
    <n v="0"/>
    <e v="#N/A"/>
    <n v="0"/>
    <e v="#N/A"/>
    <n v="772415.67"/>
    <s v="OK"/>
    <s v="ok"/>
    <n v="1"/>
    <n v="32"/>
    <s v=" IMPTO GOBIERNO "/>
  </r>
  <r>
    <s v="6-44"/>
    <n v="590000"/>
    <s v="INGRESO"/>
    <s v="6-44590000INGRESO"/>
    <s v="6-44590000INGRESO1"/>
    <e v="#N/A"/>
    <s v="698-000006-44"/>
    <n v="698"/>
    <d v="2022-08-01T00:00:00"/>
    <n v="590000"/>
    <n v="4160"/>
    <s v=" TRANSFERENCIA CTA SUC VIRTUAL"/>
    <m/>
    <n v="1"/>
    <e v="#N/A"/>
    <n v="0"/>
    <e v="#N/A"/>
    <n v="-590000"/>
    <s v="SIN CONCILIAR"/>
    <n v="32"/>
    <n v="1"/>
    <n v="32"/>
    <s v=" TRANSFERENCIA C"/>
  </r>
  <r>
    <s v="6-44"/>
    <n v="-521000"/>
    <s v="EGRESO"/>
    <s v="6-44-521000EGRESO"/>
    <s v="6-44-521000EGRESO5"/>
    <e v="#N/A"/>
    <s v="698-000006-44"/>
    <n v="304"/>
    <d v="2022-08-11T00:00:00"/>
    <n v="-521000"/>
    <n v="7034"/>
    <s v=" PAGO IMPUESTOS"/>
    <s v="CB-1335"/>
    <n v="0"/>
    <e v="#N/A"/>
    <n v="0"/>
    <e v="#N/A"/>
    <n v="521000"/>
    <s v="OK"/>
    <s v="ok"/>
    <n v="1"/>
    <n v="33"/>
    <s v=" PAGO IMPUESTOS"/>
  </r>
  <r>
    <s v="6-44"/>
    <n v="-748000"/>
    <s v="EGRESO"/>
    <s v="6-44-748000EGRESO"/>
    <s v="6-44-748000EGRESO9"/>
    <e v="#N/A"/>
    <s v="698-000006-44"/>
    <n v="304"/>
    <d v="2022-08-11T00:00:00"/>
    <n v="-748000"/>
    <n v="7034"/>
    <s v=" PAGO IMPUESTOS"/>
    <s v="CB-1335"/>
    <n v="0"/>
    <e v="#N/A"/>
    <n v="0"/>
    <e v="#N/A"/>
    <n v="748000"/>
    <s v="OK"/>
    <s v="ok"/>
    <n v="1"/>
    <n v="33"/>
    <s v=" PAGO IMPUESTOS"/>
  </r>
  <r>
    <s v="6-44"/>
    <n v="-197000"/>
    <s v="EGRESO"/>
    <s v="6-44-197000EGRESO"/>
    <s v="6-44-197000EGRESO6"/>
    <e v="#N/A"/>
    <s v="698-000006-44"/>
    <n v="304"/>
    <d v="2022-08-11T00:00:00"/>
    <n v="-197000"/>
    <n v="7034"/>
    <s v=" PAGO IMPUESTOS"/>
    <s v="CB-1335"/>
    <n v="0"/>
    <e v="#N/A"/>
    <n v="0"/>
    <e v="#N/A"/>
    <n v="197000"/>
    <s v="OK"/>
    <s v="ok"/>
    <n v="1"/>
    <n v="33"/>
    <s v=" PAGO IMPUESTOS"/>
  </r>
  <r>
    <s v="6-44"/>
    <n v="-224490"/>
    <s v="EGRESO"/>
    <s v="6-44-224490EGRESO"/>
    <s v="6-44-224490EGRESO1"/>
    <e v="#N/A"/>
    <s v="698-000006-44"/>
    <n v="698"/>
    <d v="2022-08-11T00:00:00"/>
    <n v="-224490"/>
    <n v="7493"/>
    <s v=" PAGO PSE A Toda Hora  SA"/>
    <m/>
    <n v="1"/>
    <d v="2022-08-19T00:00:00"/>
    <n v="-224490"/>
    <s v="CB-1325"/>
    <n v="0"/>
    <s v="OK CONCILIADO"/>
    <s v="ok"/>
    <n v="1"/>
    <n v="33"/>
    <s v=" PAGO PSE A Toda"/>
  </r>
  <r>
    <s v="6-44"/>
    <n v="-199920"/>
    <s v="EGRESO"/>
    <s v="6-44-199920EGRESO"/>
    <s v="6-44-199920EGRESO1"/>
    <e v="#N/A"/>
    <s v="698-000006-44"/>
    <n v="698"/>
    <d v="2022-08-22T00:00:00"/>
    <n v="-199920"/>
    <n v="7493"/>
    <s v=" PAGO PSE COMUNICACION CELULAR"/>
    <m/>
    <n v="1"/>
    <e v="#N/A"/>
    <n v="0"/>
    <e v="#N/A"/>
    <n v="199920"/>
    <s v="SIN CONCILIAR"/>
    <n v="11"/>
    <n v="1"/>
    <n v="35"/>
    <s v=" PAGO PSE COMUNI"/>
  </r>
  <r>
    <s v="6-44"/>
    <n v="-122820"/>
    <s v="EGRESO"/>
    <s v="6-44-122820EGRESO"/>
    <s v="6-44-122820EGRESO1"/>
    <e v="#N/A"/>
    <s v="698-000006-44"/>
    <n v="698"/>
    <d v="2022-08-22T00:00:00"/>
    <n v="-122820"/>
    <n v="7493"/>
    <s v=" PAGO PSE EMPRESA DE TELECOMUN"/>
    <m/>
    <n v="1"/>
    <e v="#N/A"/>
    <n v="0"/>
    <e v="#N/A"/>
    <n v="122820"/>
    <s v="SIN CONCILIAR"/>
    <n v="11"/>
    <n v="1"/>
    <n v="35"/>
    <s v=" PAGO PSE EMPRES"/>
  </r>
  <r>
    <s v="6-44"/>
    <n v="-453083"/>
    <s v="EGRESO"/>
    <s v="6-44-453083EGRESO"/>
    <s v="6-44-453083EGRESO1"/>
    <e v="#N/A"/>
    <s v="698-000006-44"/>
    <n v="698"/>
    <d v="2022-08-22T00:00:00"/>
    <n v="-453083"/>
    <n v="7493"/>
    <s v=" PAGO PSE COMUNICACION CELULAR"/>
    <m/>
    <n v="1"/>
    <e v="#N/A"/>
    <n v="0"/>
    <e v="#N/A"/>
    <n v="453083"/>
    <s v="SIN CONCILIAR"/>
    <n v="11"/>
    <n v="1"/>
    <n v="35"/>
    <s v=" PAGO PSE COMUNI"/>
  </r>
  <r>
    <s v="6-44"/>
    <n v="-104360"/>
    <s v="EGRESO"/>
    <s v="6-44-104360EGRESO"/>
    <s v="6-44-104360EGRESO1"/>
    <e v="#N/A"/>
    <s v="698-000006-44"/>
    <n v="698"/>
    <d v="2022-08-22T00:00:00"/>
    <n v="-104360"/>
    <n v="7493"/>
    <s v=" PAGO PSE EMPRESA DE TELECOMUN"/>
    <m/>
    <n v="1"/>
    <e v="#N/A"/>
    <n v="0"/>
    <e v="#N/A"/>
    <n v="104360"/>
    <s v="SIN CONCILIAR"/>
    <n v="11"/>
    <n v="1"/>
    <n v="35"/>
    <s v=" PAGO PSE EMPRES"/>
  </r>
  <r>
    <s v="6-44"/>
    <n v="-69200"/>
    <s v="EGRESO"/>
    <s v="6-44-69200EGRESO"/>
    <s v="6-44-69200EGRESO1"/>
    <e v="#N/A"/>
    <s v="698-000006-44"/>
    <n v="698"/>
    <d v="2022-08-25T00:00:00"/>
    <n v="-69200"/>
    <n v="3818"/>
    <s v=" CUOTA MANEJO SUC VIRT EMPRESA"/>
    <s v="GASTOS*"/>
    <n v="0"/>
    <e v="#N/A"/>
    <n v="0"/>
    <e v="#N/A"/>
    <n v="69200"/>
    <s v="OK"/>
    <s v="ok"/>
    <n v="1"/>
    <n v="35"/>
    <s v=" CUOTA MANEJO SU"/>
  </r>
  <r>
    <s v="6-44"/>
    <n v="-84990"/>
    <s v="EGRESO"/>
    <s v="6-44-84990EGRESO"/>
    <s v="6-44-84990EGRESO1"/>
    <e v="#N/A"/>
    <s v="698-000006-44"/>
    <n v="698"/>
    <d v="2022-08-25T00:00:00"/>
    <n v="-84990"/>
    <n v="7493"/>
    <s v=" PAGO PSE CCI PAY SAS"/>
    <s v="CB-1380"/>
    <n v="0"/>
    <e v="#N/A"/>
    <n v="0"/>
    <e v="#N/A"/>
    <n v="84990"/>
    <s v="OK"/>
    <s v="ok"/>
    <n v="1"/>
    <n v="35"/>
    <s v=" PAGO PSE CCI PA"/>
  </r>
  <r>
    <s v="6-44"/>
    <n v="-189990"/>
    <s v="EGRESO"/>
    <s v="6-44-189990EGRESO"/>
    <s v="6-44-189990EGRESO1"/>
    <e v="#N/A"/>
    <s v="698-000006-44"/>
    <n v="698"/>
    <d v="2022-08-25T00:00:00"/>
    <n v="-189990"/>
    <n v="7493"/>
    <s v=" PAGO PSE CCI PAY SAS"/>
    <s v="CB-1380"/>
    <n v="0"/>
    <e v="#N/A"/>
    <n v="0"/>
    <e v="#N/A"/>
    <n v="189990"/>
    <s v="OK"/>
    <s v="ok"/>
    <n v="1"/>
    <n v="35"/>
    <s v=" PAGO PSE CCI PA"/>
  </r>
  <r>
    <s v="6-44"/>
    <n v="-213411287"/>
    <s v="EGRESO"/>
    <s v="6-44-213411287EGRESO"/>
    <s v="6-44-213411287EGRESO1"/>
    <e v="#N/A"/>
    <s v="698-000006-44"/>
    <n v="698"/>
    <d v="2022-08-25T00:00:00"/>
    <n v="-213411287"/>
    <n v="7493"/>
    <s v=" PAGO PSE Davivienda"/>
    <s v="NB89"/>
    <n v="0"/>
    <e v="#N/A"/>
    <n v="0"/>
    <e v="#N/A"/>
    <n v="213411287"/>
    <s v="OK"/>
    <s v="ok"/>
    <n v="1"/>
    <n v="35"/>
    <s v=" PAGO PSE Davivi"/>
  </r>
  <r>
    <s v="6-44"/>
    <n v="-71280"/>
    <s v="EGRESO"/>
    <s v="6-44-71280EGRESO"/>
    <s v="6-44-71280EGRESO1"/>
    <e v="#N/A"/>
    <s v="698-000006-44"/>
    <n v="698"/>
    <d v="2022-08-26T00:00:00"/>
    <n v="-71280"/>
    <n v="7540"/>
    <s v=" PAGO EMP DE ACUEDUCTO DE BOG"/>
    <m/>
    <n v="1"/>
    <e v="#N/A"/>
    <n v="0"/>
    <e v="#N/A"/>
    <n v="71280"/>
    <s v="SIN CONCILIAR"/>
    <n v="7"/>
    <n v="1"/>
    <n v="35"/>
    <s v=" PAGO EMP DE ACU"/>
  </r>
  <r>
    <s v="6-44"/>
    <n v="-74780"/>
    <s v="EGRESO"/>
    <s v="6-44-74780EGRESO"/>
    <s v="6-44-74780EGRESO1"/>
    <e v="#N/A"/>
    <s v="698-000006-44"/>
    <n v="698"/>
    <d v="2022-08-26T00:00:00"/>
    <n v="-74780"/>
    <n v="7711"/>
    <s v=" PAGO SV ENEL"/>
    <m/>
    <n v="1"/>
    <e v="#N/A"/>
    <n v="0"/>
    <e v="#N/A"/>
    <n v="74780"/>
    <s v="SIN CONCILIAR"/>
    <n v="7"/>
    <n v="1"/>
    <n v="35"/>
    <s v=" PAGO SV ENEL"/>
  </r>
  <r>
    <s v="6-44"/>
    <n v="-29100"/>
    <s v="EGRESO"/>
    <s v="6-44-29100EGRESO"/>
    <s v="6-44-29100EGRESO1"/>
    <e v="#N/A"/>
    <s v="698-000006-44"/>
    <n v="698"/>
    <d v="2022-08-31T00:00:00"/>
    <n v="-29100"/>
    <n v="7947"/>
    <s v=" CUOTA MANEJO TARJETA PREPAGO"/>
    <s v="GASTOS*"/>
    <n v="0"/>
    <e v="#N/A"/>
    <n v="0"/>
    <e v="#N/A"/>
    <n v="29100"/>
    <s v="OK"/>
    <s v="ok"/>
    <n v="1"/>
    <n v="36"/>
    <s v=" CUOTA MANEJO TA"/>
  </r>
  <r>
    <s v="6-44"/>
    <n v="-10580018"/>
    <s v="EGRESO"/>
    <s v="6-44-10580018EGRESO"/>
    <s v="6-44-10580018EGRESO1"/>
    <e v="#N/A"/>
    <s v="698-000006-44"/>
    <n v="698"/>
    <d v="2022-08-01T00:00:00"/>
    <n v="-10580018"/>
    <n v="7160"/>
    <s v=" PAGO A PROV LINCO CONSULTORES"/>
    <m/>
    <n v="1"/>
    <d v="2022-08-31T00:00:00"/>
    <n v="-10580018"/>
    <s v="CB-1374"/>
    <n v="0"/>
    <s v="OK CONCILIADO"/>
    <s v="ok"/>
    <n v="1"/>
    <n v="32"/>
    <s v=" PAGO A PROV LIN"/>
  </r>
  <r>
    <s v="6-44"/>
    <n v="-311152"/>
    <s v="EGRESO"/>
    <s v="6-44-311152EGRESO"/>
    <s v="6-44-311152EGRESO3"/>
    <e v="#N/A"/>
    <s v="698-000006-44"/>
    <n v="698"/>
    <d v="2022-08-01T00:00:00"/>
    <n v="-311152"/>
    <n v="7177"/>
    <s v=" PAGO A NOMIN GRATEROL DUARTE P"/>
    <s v="NOMINA"/>
    <n v="0"/>
    <e v="#N/A"/>
    <n v="0"/>
    <e v="#N/A"/>
    <n v="311152"/>
    <s v="OK"/>
    <s v="ok"/>
    <n v="1"/>
    <n v="32"/>
    <s v=" PAGO A NOMIN GR"/>
  </r>
  <r>
    <s v="6-44"/>
    <n v="-2317931"/>
    <s v="EGRESO"/>
    <s v="6-44-2317931EGRESO"/>
    <s v="6-44-2317931EGRESO1"/>
    <e v="#N/A"/>
    <s v="698-000006-44"/>
    <n v="698"/>
    <d v="2022-08-01T00:00:00"/>
    <n v="-2317931"/>
    <n v="7177"/>
    <s v=" PAGO A NOMIN GUTIERREZ SANCHEZ"/>
    <s v="NOMINA"/>
    <n v="0"/>
    <e v="#N/A"/>
    <n v="0"/>
    <e v="#N/A"/>
    <n v="2317931"/>
    <s v="OK"/>
    <s v="ok"/>
    <n v="1"/>
    <n v="32"/>
    <s v=" PAGO A NOMIN GU"/>
  </r>
  <r>
    <s v="6-44"/>
    <n v="-311152"/>
    <s v="EGRESO"/>
    <s v="6-44-311152EGRESO"/>
    <s v="6-44-311152EGRESO4"/>
    <e v="#N/A"/>
    <s v="698-000006-44"/>
    <n v="698"/>
    <d v="2022-08-01T00:00:00"/>
    <n v="-311152"/>
    <n v="7177"/>
    <s v=" PAGO A NOMIN HERNANDEZ CORDERO"/>
    <s v="NOMINA"/>
    <n v="0"/>
    <e v="#N/A"/>
    <n v="0"/>
    <e v="#N/A"/>
    <n v="311152"/>
    <s v="OK"/>
    <s v="ok"/>
    <n v="1"/>
    <n v="32"/>
    <s v=" PAGO A NOMIN HE"/>
  </r>
  <r>
    <s v="6-44"/>
    <n v="-2313484"/>
    <s v="EGRESO"/>
    <s v="6-44-2313484EGRESO"/>
    <s v="6-44-2313484EGRESO1"/>
    <e v="#N/A"/>
    <s v="698-000006-44"/>
    <n v="698"/>
    <d v="2022-08-01T00:00:00"/>
    <n v="-2313484"/>
    <n v="7177"/>
    <s v=" PAGO A NOMIN GALBAN GOMEZ RONA"/>
    <s v="NOMINA"/>
    <n v="0"/>
    <e v="#N/A"/>
    <n v="0"/>
    <e v="#N/A"/>
    <n v="2313484"/>
    <s v="OK"/>
    <s v="ok"/>
    <n v="1"/>
    <n v="32"/>
    <s v=" PAGO A NOMIN GA"/>
  </r>
  <r>
    <s v="6-44"/>
    <n v="554444"/>
    <s v="INGRESO"/>
    <s v="6-44554444INGRESO"/>
    <s v="6-44554444INGRESO1"/>
    <e v="#N/A"/>
    <s v="698-000006-44"/>
    <n v="698"/>
    <d v="2022-08-01T00:00:00"/>
    <n v="554444"/>
    <n v="8142"/>
    <s v=" PAGO INTERBANC CAJA DE COMPENS"/>
    <m/>
    <n v="1"/>
    <e v="#N/A"/>
    <n v="0"/>
    <e v="#N/A"/>
    <n v="-554444"/>
    <s v="SIN CONCILIAR"/>
    <n v="32"/>
    <n v="1"/>
    <n v="32"/>
    <s v=" PAGO INTERBANC "/>
  </r>
  <r>
    <s v="6-44"/>
    <n v="34021015.920000002"/>
    <s v="INGRESO"/>
    <s v="6-4434021015,92INGRESO"/>
    <s v="6-4434021015,92INGRESO1"/>
    <e v="#N/A"/>
    <s v="698-000006-44"/>
    <n v="698"/>
    <d v="2022-08-01T00:00:00"/>
    <n v="34021015.920000002"/>
    <n v="8146"/>
    <s v=" PAGO INTERBANC BANCO SANTANDER"/>
    <s v="REGISTRAR SWAP"/>
    <n v="0"/>
    <e v="#N/A"/>
    <n v="0"/>
    <e v="#N/A"/>
    <n v="-34021015.920000002"/>
    <s v="OK"/>
    <s v="ok"/>
    <n v="1"/>
    <n v="32"/>
    <s v=" PAGO INTERBANC 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BBFF387-2E1C-436F-A0AB-BAD0A16B18DF}" name="TablaDinámica8" cacheId="1" applyNumberFormats="0" applyBorderFormats="0" applyFontFormats="0" applyPatternFormats="0" applyAlignmentFormats="0" applyWidthHeightFormats="1" dataCaption="Valores bancos" updatedVersion="7" minRefreshableVersion="3" useAutoFormatting="1" itemPrintTitles="1" createdVersion="7" indent="0" compact="0" compactData="0" gridDropZones="1" multipleFieldFilters="0" rowHeaderCaption="CONCEPTO">
  <location ref="B10:E18" firstHeaderRow="1" firstDataRow="2" firstDataCol="2"/>
  <pivotFields count="22">
    <pivotField compact="0" outline="0" showAll="0"/>
    <pivotField compact="0" outline="0" showAll="0"/>
    <pivotField axis="axisRow" compact="0" outline="0" showAll="0">
      <items count="4">
        <item x="0"/>
        <item x="1"/>
        <item h="1" x="2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dataField="1" compact="0" numFmtId="4" outline="0" showAll="0"/>
    <pivotField compact="0" outline="0" showAll="0"/>
    <pivotField compact="0" numFmtId="4" outline="0" showAll="0"/>
    <pivotField axis="axisRow" compact="0" outline="0" showAll="0">
      <items count="4">
        <item x="1"/>
        <item x="0"/>
        <item x="2"/>
        <item t="default"/>
      </items>
    </pivotField>
    <pivotField compact="0" outline="0" showAll="0"/>
    <pivotField dataField="1" compact="0" outline="0" showAll="0"/>
    <pivotField compact="0" outline="0" showAll="0"/>
  </pivotFields>
  <rowFields count="2">
    <field x="2"/>
    <field x="18"/>
  </rowFields>
  <rowItems count="7">
    <i>
      <x/>
      <x/>
    </i>
    <i r="1">
      <x v="1"/>
    </i>
    <i t="default">
      <x/>
    </i>
    <i>
      <x v="1"/>
      <x/>
    </i>
    <i r="1">
      <x v="1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VALOR LIBROS" fld="15" baseField="0" baseItem="0"/>
    <dataField name="Suma de PARTIDAS" fld="20" baseField="0" baseItem="0" numFmtId="3"/>
  </dataFields>
  <formats count="27">
    <format dxfId="53">
      <pivotArea dataOnly="0" labelOnly="1" outline="0" axis="axisValues" fieldPosition="0"/>
    </format>
    <format dxfId="52">
      <pivotArea outline="0" collapsedLevelsAreSubtotals="1" fieldPosition="0"/>
    </format>
    <format dxfId="51">
      <pivotArea outline="0" fieldPosition="0">
        <references count="1">
          <reference field="4294967294" count="1" selected="0">
            <x v="1"/>
          </reference>
        </references>
      </pivotArea>
    </format>
    <format dxfId="50">
      <pivotArea type="topRight" dataOnly="0" labelOnly="1" outline="0" fieldPosition="0"/>
    </format>
    <format dxfId="4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8">
      <pivotArea field="2" type="button" dataOnly="0" labelOnly="1" outline="0" axis="axisRow" fieldPosition="0"/>
    </format>
    <format dxfId="47">
      <pivotArea field="18" type="button" dataOnly="0" labelOnly="1" outline="0" axis="axisRow" fieldPosition="1"/>
    </format>
    <format dxfId="4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5">
      <pivotArea field="2" type="button" dataOnly="0" labelOnly="1" outline="0" axis="axisRow" fieldPosition="0"/>
    </format>
    <format dxfId="44">
      <pivotArea field="18" type="button" dataOnly="0" labelOnly="1" outline="0" axis="axisRow" fieldPosition="1"/>
    </format>
    <format dxfId="43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2">
      <pivotArea field="2" type="button" dataOnly="0" labelOnly="1" outline="0" axis="axisRow" fieldPosition="0"/>
    </format>
    <format dxfId="41">
      <pivotArea field="18" type="button" dataOnly="0" labelOnly="1" outline="0" axis="axisRow" fieldPosition="1"/>
    </format>
    <format dxfId="4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9">
      <pivotArea field="2" type="button" dataOnly="0" labelOnly="1" outline="0" axis="axisRow" fieldPosition="0"/>
    </format>
    <format dxfId="38">
      <pivotArea field="18" type="button" dataOnly="0" labelOnly="1" outline="0" axis="axisRow" fieldPosition="1"/>
    </format>
    <format dxfId="3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6">
      <pivotArea field="2" type="button" dataOnly="0" labelOnly="1" outline="0" axis="axisRow" fieldPosition="0"/>
    </format>
    <format dxfId="35">
      <pivotArea field="18" type="button" dataOnly="0" labelOnly="1" outline="0" axis="axisRow" fieldPosition="1"/>
    </format>
    <format dxfId="3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3">
      <pivotArea field="2" type="button" dataOnly="0" labelOnly="1" outline="0" axis="axisRow" fieldPosition="0"/>
    </format>
    <format dxfId="32">
      <pivotArea field="18" type="button" dataOnly="0" labelOnly="1" outline="0" axis="axisRow" fieldPosition="1"/>
    </format>
    <format dxfId="3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0">
      <pivotArea field="2" type="button" dataOnly="0" labelOnly="1" outline="0" axis="axisRow" fieldPosition="0"/>
    </format>
    <format dxfId="29">
      <pivotArea field="18" type="button" dataOnly="0" labelOnly="1" outline="0" axis="axisRow" fieldPosition="1"/>
    </format>
    <format dxfId="2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7">
      <pivotArea outline="0" fieldPosition="0">
        <references count="1">
          <reference field="4294967294" count="1" selected="0">
            <x v="1"/>
          </reference>
        </references>
      </pivotArea>
    </format>
  </formats>
  <pivotTableStyleInfo name="PivotStyleLight18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5933051-0D9B-4C92-8CDB-B81569F5517A}" name="TablaDinámica2" cacheId="3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C20" firstHeaderRow="1" firstDataRow="1" firstDataCol="0"/>
  <pivotFields count="23">
    <pivotField showAll="0"/>
    <pivotField numFmtId="4" showAll="0"/>
    <pivotField showAll="0"/>
    <pivotField showAll="0"/>
    <pivotField showAll="0"/>
    <pivotField showAll="0"/>
    <pivotField showAll="0"/>
    <pivotField showAll="0"/>
    <pivotField numFmtId="14" showAll="0"/>
    <pivotField numFmtId="4" showAll="0"/>
    <pivotField showAll="0"/>
    <pivotField showAll="0"/>
    <pivotField showAll="0"/>
    <pivotField showAll="0"/>
    <pivotField showAll="0"/>
    <pivotField numFmtId="4" showAll="0"/>
    <pivotField showAll="0"/>
    <pivotField numFmtId="4" showAll="0"/>
    <pivotField showAll="0"/>
    <pivotField showAll="0"/>
    <pivotField showAll="0"/>
    <pivotField showAll="0"/>
    <pivotField showAll="0"/>
  </pivot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DF0B8D6-9CA2-46EF-9775-1A700DA02AEE}" name="TablaDinámica11" cacheId="2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gridDropZones="1" multipleFieldFilters="0">
  <location ref="E3:G7" firstHeaderRow="2" firstDataRow="2" firstDataCol="2"/>
  <pivotFields count="23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4">
        <item x="0"/>
        <item x="1"/>
        <item x="2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items count="28">
        <item h="1" x="3"/>
        <item h="1" x="24"/>
        <item h="1" x="8"/>
        <item h="1" x="6"/>
        <item h="1" x="0"/>
        <item h="1" x="2"/>
        <item h="1" x="11"/>
        <item h="1" x="26"/>
        <item h="1" x="4"/>
        <item h="1" x="9"/>
        <item h="1" x="20"/>
        <item x="21"/>
        <item h="1" x="1"/>
        <item h="1" x="10"/>
        <item h="1" x="5"/>
        <item h="1" x="16"/>
        <item h="1" x="15"/>
        <item h="1" x="14"/>
        <item h="1" x="7"/>
        <item h="1" x="13"/>
        <item h="1" x="19"/>
        <item h="1" x="25"/>
        <item h="1" x="23"/>
        <item h="1" x="22"/>
        <item h="1" x="12"/>
        <item h="1" x="17"/>
        <item h="1" x="18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sortType="ascending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items count="254">
        <item x="230"/>
        <item x="61"/>
        <item x="236"/>
        <item x="220"/>
        <item x="8"/>
        <item x="35"/>
        <item x="28"/>
        <item x="27"/>
        <item x="52"/>
        <item x="18"/>
        <item x="33"/>
        <item x="25"/>
        <item x="4"/>
        <item x="47"/>
        <item x="69"/>
        <item x="240"/>
        <item x="252"/>
        <item x="19"/>
        <item x="12"/>
        <item x="49"/>
        <item x="104"/>
        <item x="23"/>
        <item x="16"/>
        <item x="213"/>
        <item x="67"/>
        <item x="31"/>
        <item x="250"/>
        <item x="209"/>
        <item x="80"/>
        <item x="216"/>
        <item x="225"/>
        <item x="1"/>
        <item x="145"/>
        <item x="212"/>
        <item x="144"/>
        <item x="24"/>
        <item x="194"/>
        <item x="98"/>
        <item x="227"/>
        <item x="214"/>
        <item x="2"/>
        <item x="63"/>
        <item x="116"/>
        <item x="193"/>
        <item x="221"/>
        <item x="3"/>
        <item x="199"/>
        <item x="105"/>
        <item x="134"/>
        <item x="36"/>
        <item x="126"/>
        <item x="166"/>
        <item x="83"/>
        <item x="159"/>
        <item x="82"/>
        <item x="202"/>
        <item x="43"/>
        <item x="68"/>
        <item x="56"/>
        <item x="55"/>
        <item x="93"/>
        <item x="184"/>
        <item x="6"/>
        <item x="143"/>
        <item x="77"/>
        <item x="58"/>
        <item x="7"/>
        <item x="109"/>
        <item x="40"/>
        <item x="94"/>
        <item x="30"/>
        <item x="186"/>
        <item x="226"/>
        <item x="168"/>
        <item x="57"/>
        <item x="151"/>
        <item x="39"/>
        <item x="117"/>
        <item x="53"/>
        <item x="148"/>
        <item x="38"/>
        <item x="189"/>
        <item x="95"/>
        <item x="179"/>
        <item x="201"/>
        <item x="119"/>
        <item x="73"/>
        <item x="37"/>
        <item x="210"/>
        <item x="71"/>
        <item x="153"/>
        <item x="196"/>
        <item x="211"/>
        <item x="46"/>
        <item x="54"/>
        <item x="110"/>
        <item x="88"/>
        <item x="76"/>
        <item x="44"/>
        <item x="147"/>
        <item x="200"/>
        <item x="156"/>
        <item x="85"/>
        <item x="34"/>
        <item x="102"/>
        <item x="29"/>
        <item x="5"/>
        <item x="111"/>
        <item x="60"/>
        <item x="84"/>
        <item x="74"/>
        <item x="62"/>
        <item x="234"/>
        <item x="237"/>
        <item x="206"/>
        <item x="64"/>
        <item x="81"/>
        <item x="113"/>
        <item x="120"/>
        <item x="103"/>
        <item x="124"/>
        <item x="26"/>
        <item x="86"/>
        <item x="32"/>
        <item x="121"/>
        <item x="100"/>
        <item x="114"/>
        <item x="91"/>
        <item x="115"/>
        <item x="9"/>
        <item x="99"/>
        <item x="87"/>
        <item x="10"/>
        <item x="231"/>
        <item x="192"/>
        <item x="152"/>
        <item x="170"/>
        <item x="232"/>
        <item x="14"/>
        <item x="136"/>
        <item x="135"/>
        <item x="132"/>
        <item x="75"/>
        <item x="42"/>
        <item x="112"/>
        <item x="41"/>
        <item x="59"/>
        <item x="65"/>
        <item x="90"/>
        <item x="21"/>
        <item x="92"/>
        <item x="45"/>
        <item x="224"/>
        <item x="133"/>
        <item x="128"/>
        <item x="223"/>
        <item x="72"/>
        <item x="96"/>
        <item x="130"/>
        <item x="125"/>
        <item x="129"/>
        <item x="106"/>
        <item x="241"/>
        <item x="139"/>
        <item x="137"/>
        <item x="174"/>
        <item x="15"/>
        <item x="195"/>
        <item x="149"/>
        <item x="141"/>
        <item x="138"/>
        <item x="146"/>
        <item x="13"/>
        <item x="127"/>
        <item x="50"/>
        <item x="48"/>
        <item x="17"/>
        <item x="51"/>
        <item x="228"/>
        <item x="215"/>
        <item x="22"/>
        <item x="208"/>
        <item x="107"/>
        <item x="167"/>
        <item x="191"/>
        <item x="101"/>
        <item x="161"/>
        <item x="122"/>
        <item x="155"/>
        <item x="217"/>
        <item x="187"/>
        <item x="11"/>
        <item x="173"/>
        <item x="164"/>
        <item x="118"/>
        <item x="89"/>
        <item x="176"/>
        <item x="108"/>
        <item x="183"/>
        <item x="207"/>
        <item x="79"/>
        <item x="182"/>
        <item x="0"/>
        <item x="190"/>
        <item x="154"/>
        <item x="175"/>
        <item x="172"/>
        <item x="171"/>
        <item x="188"/>
        <item x="157"/>
        <item x="197"/>
        <item x="235"/>
        <item x="66"/>
        <item x="78"/>
        <item x="169"/>
        <item x="160"/>
        <item x="205"/>
        <item x="177"/>
        <item x="181"/>
        <item x="163"/>
        <item x="180"/>
        <item x="150"/>
        <item x="165"/>
        <item x="178"/>
        <item x="162"/>
        <item x="70"/>
        <item x="158"/>
        <item x="203"/>
        <item x="185"/>
        <item x="198"/>
        <item x="131"/>
        <item x="123"/>
        <item x="97"/>
        <item x="20"/>
        <item x="233"/>
        <item x="140"/>
        <item x="204"/>
        <item x="142"/>
        <item x="246"/>
        <item x="248"/>
        <item x="219"/>
        <item x="222"/>
        <item x="218"/>
        <item x="229"/>
        <item x="245"/>
        <item x="238"/>
        <item x="239"/>
        <item x="249"/>
        <item x="251"/>
        <item x="243"/>
        <item x="242"/>
        <item x="247"/>
        <item x="244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228">
        <item h="1" x="177"/>
        <item h="1" x="191"/>
        <item h="1" x="199"/>
        <item h="1" x="200"/>
        <item h="1" x="204"/>
        <item h="1" x="190"/>
        <item h="1" x="208"/>
        <item h="1" x="196"/>
        <item h="1" x="205"/>
        <item h="1" x="206"/>
        <item h="1" x="202"/>
        <item h="1" x="218"/>
        <item h="1" x="212"/>
        <item h="1" x="193"/>
        <item h="1" x="58"/>
        <item h="1" x="210"/>
        <item h="1" x="211"/>
        <item h="1" x="203"/>
        <item h="1" x="221"/>
        <item h="1" x="82"/>
        <item h="1" x="131"/>
        <item h="1" x="115"/>
        <item h="1" x="132"/>
        <item h="1" x="154"/>
        <item h="1" x="61"/>
        <item h="1" x="151"/>
        <item h="1" x="114"/>
        <item h="1" x="76"/>
        <item h="1" x="146"/>
        <item h="1" x="119"/>
        <item h="1" x="157"/>
        <item h="1" x="159"/>
        <item h="1" x="148"/>
        <item h="1" x="122"/>
        <item h="1" x="142"/>
        <item h="1" x="128"/>
        <item h="1" x="86"/>
        <item h="1" x="163"/>
        <item h="1" x="95"/>
        <item h="1" x="118"/>
        <item h="1" x="126"/>
        <item h="1" x="149"/>
        <item h="1" x="176"/>
        <item h="1" x="125"/>
        <item h="1" x="110"/>
        <item h="1" x="141"/>
        <item h="1" x="139"/>
        <item h="1" x="123"/>
        <item h="1" x="32"/>
        <item h="1" x="169"/>
        <item h="1" x="108"/>
        <item h="1" x="129"/>
        <item h="1" x="167"/>
        <item h="1" x="194"/>
        <item h="1" x="94"/>
        <item h="1" x="197"/>
        <item h="1" x="134"/>
        <item h="1" x="152"/>
        <item h="1" x="98"/>
        <item h="1" x="109"/>
        <item h="1" x="130"/>
        <item h="1" x="181"/>
        <item h="1" x="81"/>
        <item h="1" x="41"/>
        <item h="1" x="147"/>
        <item h="1" x="57"/>
        <item h="1" x="174"/>
        <item h="1" x="165"/>
        <item h="1" x="20"/>
        <item h="1" x="113"/>
        <item h="1" x="83"/>
        <item h="1" x="100"/>
        <item h="1" x="62"/>
        <item h="1" x="39"/>
        <item h="1" x="121"/>
        <item h="1" x="192"/>
        <item h="1" x="101"/>
        <item h="1" x="183"/>
        <item h="1" x="179"/>
        <item h="1" x="60"/>
        <item h="1" x="106"/>
        <item h="1" x="133"/>
        <item h="1" x="91"/>
        <item h="1" x="164"/>
        <item h="1" x="70"/>
        <item h="1" x="102"/>
        <item h="1" x="180"/>
        <item h="1" x="36"/>
        <item h="1" x="99"/>
        <item h="1" x="96"/>
        <item h="1" x="5"/>
        <item h="1" x="170"/>
        <item h="1" x="44"/>
        <item h="1" x="160"/>
        <item h="1" x="145"/>
        <item h="1" x="11"/>
        <item h="1" x="79"/>
        <item h="1" x="195"/>
        <item h="1" x="188"/>
        <item h="1" x="143"/>
        <item h="1" x="6"/>
        <item h="1" x="161"/>
        <item h="1" x="140"/>
        <item h="1" x="97"/>
        <item h="1" x="127"/>
        <item h="1" x="8"/>
        <item h="1" x="34"/>
        <item h="1" x="16"/>
        <item h="1" x="28"/>
        <item h="1" x="178"/>
        <item h="1" x="93"/>
        <item h="1" x="7"/>
        <item h="1" x="116"/>
        <item h="1" x="21"/>
        <item h="1" x="15"/>
        <item h="1" x="155"/>
        <item h="1" x="45"/>
        <item h="1" x="68"/>
        <item h="1" x="184"/>
        <item h="1" x="166"/>
        <item h="1" x="43"/>
        <item h="1" x="185"/>
        <item h="1" x="90"/>
        <item h="1" x="40"/>
        <item h="1" x="189"/>
        <item h="1" x="24"/>
        <item h="1" x="54"/>
        <item h="1" x="156"/>
        <item h="1" x="59"/>
        <item h="1" x="201"/>
        <item h="1" x="42"/>
        <item h="1" x="78"/>
        <item h="1" x="80"/>
        <item h="1" x="53"/>
        <item h="1" x="31"/>
        <item h="1" x="111"/>
        <item h="1" x="187"/>
        <item h="1" x="120"/>
        <item h="1" x="56"/>
        <item h="1" x="88"/>
        <item h="1" x="38"/>
        <item h="1" x="50"/>
        <item h="1" x="137"/>
        <item h="1" x="14"/>
        <item h="1" x="103"/>
        <item h="1" x="92"/>
        <item h="1" x="84"/>
        <item h="1" x="153"/>
        <item h="1" x="47"/>
        <item h="1" x="30"/>
        <item h="1" x="74"/>
        <item h="1" x="104"/>
        <item h="1" x="112"/>
        <item h="1" x="175"/>
        <item h="1" x="172"/>
        <item h="1" x="48"/>
        <item h="1" x="89"/>
        <item h="1" x="0"/>
        <item h="1" x="107"/>
        <item h="1" x="55"/>
        <item h="1" x="162"/>
        <item h="1" x="77"/>
        <item h="1" x="136"/>
        <item h="1" x="37"/>
        <item h="1" x="173"/>
        <item h="1" x="71"/>
        <item h="1" x="23"/>
        <item h="1" x="49"/>
        <item h="1" x="150"/>
        <item h="1" x="27"/>
        <item h="1" x="75"/>
        <item h="1" x="51"/>
        <item h="1" x="18"/>
        <item h="1" x="85"/>
        <item h="1" x="69"/>
        <item h="1" x="87"/>
        <item h="1" x="105"/>
        <item h="1" x="65"/>
        <item h="1" x="64"/>
        <item h="1" x="33"/>
        <item h="1" x="138"/>
        <item h="1" x="168"/>
        <item h="1" x="72"/>
        <item h="1" x="2"/>
        <item h="1" x="52"/>
        <item h="1" x="29"/>
        <item h="1" x="35"/>
        <item h="1" x="19"/>
        <item h="1" x="124"/>
        <item h="1" x="12"/>
        <item h="1" x="225"/>
        <item h="1" x="223"/>
        <item h="1" x="224"/>
        <item h="1" x="215"/>
        <item h="1" x="213"/>
        <item h="1" x="219"/>
        <item h="1" x="25"/>
        <item h="1" x="158"/>
        <item h="1" x="10"/>
        <item h="1" x="67"/>
        <item h="1" x="9"/>
        <item h="1" x="220"/>
        <item h="1" x="222"/>
        <item x="217"/>
        <item h="1" x="186"/>
        <item h="1" x="1"/>
        <item h="1" x="26"/>
        <item h="1" x="63"/>
        <item h="1" x="207"/>
        <item h="1" x="144"/>
        <item h="1" x="3"/>
        <item h="1" x="171"/>
        <item h="1" x="135"/>
        <item h="1" x="182"/>
        <item h="1" x="198"/>
        <item h="1" x="17"/>
        <item h="1" x="209"/>
        <item h="1" x="4"/>
        <item h="1" x="73"/>
        <item h="1" x="13"/>
        <item h="1" x="46"/>
        <item h="1" x="117"/>
        <item h="1" x="66"/>
        <item h="1" x="216"/>
        <item h="1" x="22"/>
        <item h="1" x="214"/>
        <item h="1" x="226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2"/>
    <field x="22"/>
  </rowFields>
  <rowItems count="3">
    <i>
      <x v="1"/>
      <x v="203"/>
    </i>
    <i t="default">
      <x v="1"/>
    </i>
    <i t="grand">
      <x/>
    </i>
  </rowItems>
  <colItems count="1">
    <i/>
  </colItems>
  <dataFields count="1">
    <dataField name="Suma de VALOR 2" fld="1" baseField="0" baseItem="0" numFmtId="4"/>
  </dataFields>
  <formats count="2">
    <format dxfId="24">
      <pivotArea outline="0" collapsedLevelsAreSubtotals="1" fieldPosition="0"/>
    </format>
    <format dxfId="23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D7E5DDA-4703-4305-8201-8304FD8E4243}" name="TablaDinámica10" cacheId="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compact="0" compactData="0" gridDropZones="1" multipleFieldFilters="0">
  <location ref="A3:C20" firstHeaderRow="2" firstDataRow="2" firstDataCol="2"/>
  <pivotFields count="22"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dataField="1"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41">
        <item m="1" x="32"/>
        <item m="1" x="37"/>
        <item h="1" x="3"/>
        <item h="1" x="24"/>
        <item h="1" x="8"/>
        <item h="1" m="1" x="29"/>
        <item h="1" x="6"/>
        <item h="1" x="0"/>
        <item h="1" x="2"/>
        <item h="1" x="11"/>
        <item h="1" x="26"/>
        <item h="1" x="4"/>
        <item h="1" x="9"/>
        <item h="1" x="20"/>
        <item h="1" m="1" x="39"/>
        <item h="1" m="1" x="28"/>
        <item h="1" m="1" x="34"/>
        <item h="1" m="1" x="33"/>
        <item h="1" x="21"/>
        <item h="1" m="1" x="30"/>
        <item h="1" m="1" x="35"/>
        <item h="1" m="1" x="27"/>
        <item h="1" m="1" x="36"/>
        <item h="1" m="1" x="38"/>
        <item h="1" x="1"/>
        <item h="1" x="10"/>
        <item h="1" x="5"/>
        <item h="1" x="16"/>
        <item h="1" x="15"/>
        <item h="1" x="14"/>
        <item h="1" x="7"/>
        <item h="1" x="13"/>
        <item h="1" x="19"/>
        <item h="1" x="25"/>
        <item h="1" m="1" x="31"/>
        <item h="1" x="23"/>
        <item h="1" x="22"/>
        <item x="12"/>
        <item x="17"/>
        <item x="18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sortType="ascending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4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compact="0" outline="0" showAll="0">
      <items count="7">
        <item m="1" x="5"/>
        <item x="2"/>
        <item x="3"/>
        <item x="0"/>
        <item x="4"/>
        <item x="1"/>
        <item t="default"/>
      </items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2">
    <field x="5"/>
    <field x="21"/>
  </rowFields>
  <rowItems count="16">
    <i>
      <x v="37"/>
      <x v="1"/>
    </i>
    <i r="1">
      <x v="2"/>
    </i>
    <i r="1">
      <x v="3"/>
    </i>
    <i r="1">
      <x v="5"/>
    </i>
    <i t="default">
      <x v="37"/>
    </i>
    <i>
      <x v="38"/>
      <x v="1"/>
    </i>
    <i r="1">
      <x v="2"/>
    </i>
    <i r="1">
      <x v="3"/>
    </i>
    <i r="1">
      <x v="5"/>
    </i>
    <i t="default">
      <x v="38"/>
    </i>
    <i>
      <x v="39"/>
      <x v="1"/>
    </i>
    <i r="1">
      <x v="2"/>
    </i>
    <i r="1">
      <x v="3"/>
    </i>
    <i r="1">
      <x v="5"/>
    </i>
    <i t="default">
      <x v="39"/>
    </i>
    <i t="grand">
      <x/>
    </i>
  </rowItems>
  <colItems count="1">
    <i/>
  </colItems>
  <dataFields count="1">
    <dataField name="Suma de VALOR 2" fld="1" baseField="0" baseItem="0" numFmtId="4"/>
  </dataFields>
  <formats count="2">
    <format dxfId="26">
      <pivotArea outline="0" collapsedLevelsAreSubtotals="1" fieldPosition="0"/>
    </format>
    <format dxfId="25">
      <pivotArea dataOnly="0" labelOnly="1" outline="0" axis="axisValues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4.xml"/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F2AFF-04BD-4EA4-84D5-CE3C3024816C}">
  <sheetPr codeName="Hoja1"/>
  <dimension ref="A1:L67"/>
  <sheetViews>
    <sheetView showGridLines="0" topLeftCell="A28" zoomScale="90" zoomScaleNormal="90" workbookViewId="0">
      <selection activeCell="F37" sqref="F37"/>
    </sheetView>
  </sheetViews>
  <sheetFormatPr baseColWidth="10" defaultRowHeight="15" x14ac:dyDescent="0.25"/>
  <cols>
    <col min="1" max="1" width="15.5703125" customWidth="1"/>
    <col min="2" max="2" width="17.85546875" customWidth="1"/>
    <col min="3" max="3" width="15.140625" style="2" customWidth="1"/>
    <col min="4" max="4" width="22.140625" style="2" bestFit="1" customWidth="1"/>
    <col min="5" max="5" width="16.5703125" customWidth="1"/>
    <col min="6" max="6" width="5.85546875" customWidth="1"/>
    <col min="8" max="8" width="18.5703125" bestFit="1" customWidth="1"/>
    <col min="9" max="9" width="20.5703125" customWidth="1"/>
    <col min="10" max="10" width="16.5703125" customWidth="1"/>
    <col min="11" max="11" width="11.5703125" style="9" customWidth="1"/>
    <col min="12" max="12" width="6.140625" bestFit="1" customWidth="1"/>
  </cols>
  <sheetData>
    <row r="1" spans="1:10" ht="24" customHeight="1" thickTop="1" thickBot="1" x14ac:dyDescent="0.3">
      <c r="A1" s="91"/>
      <c r="B1" s="91"/>
      <c r="C1" s="91"/>
      <c r="D1" s="92" t="s">
        <v>6502</v>
      </c>
      <c r="E1" s="92"/>
      <c r="F1" s="92"/>
      <c r="G1" s="92"/>
      <c r="H1" s="92"/>
      <c r="I1" s="86" t="s">
        <v>6467</v>
      </c>
      <c r="J1" s="87">
        <v>45611</v>
      </c>
    </row>
    <row r="2" spans="1:10" ht="29.25" customHeight="1" thickTop="1" thickBot="1" x14ac:dyDescent="0.3">
      <c r="A2" s="91"/>
      <c r="B2" s="91"/>
      <c r="C2" s="91"/>
      <c r="D2" s="92"/>
      <c r="E2" s="92"/>
      <c r="F2" s="92"/>
      <c r="G2" s="92"/>
      <c r="H2" s="92"/>
      <c r="I2" s="86" t="s">
        <v>6468</v>
      </c>
      <c r="J2" s="88" t="s">
        <v>6503</v>
      </c>
    </row>
    <row r="3" spans="1:10" ht="29.25" customHeight="1" thickTop="1" thickBot="1" x14ac:dyDescent="0.3">
      <c r="A3" s="91"/>
      <c r="B3" s="91"/>
      <c r="C3" s="91"/>
      <c r="D3" s="92"/>
      <c r="E3" s="92"/>
      <c r="F3" s="92"/>
      <c r="G3" s="92"/>
      <c r="H3" s="92"/>
      <c r="I3" s="86" t="s">
        <v>6469</v>
      </c>
      <c r="J3" s="87"/>
    </row>
    <row r="4" spans="1:10" ht="39" customHeight="1" thickTop="1" thickBot="1" x14ac:dyDescent="0.3">
      <c r="A4" s="106" t="s">
        <v>6504</v>
      </c>
      <c r="B4" s="101"/>
      <c r="C4" s="101"/>
      <c r="D4" s="92"/>
      <c r="E4" s="92"/>
      <c r="F4" s="92"/>
      <c r="G4" s="92"/>
      <c r="H4" s="92"/>
      <c r="I4" s="91" t="s">
        <v>6470</v>
      </c>
      <c r="J4" s="91"/>
    </row>
    <row r="5" spans="1:10" ht="15.75" thickTop="1" x14ac:dyDescent="0.25"/>
    <row r="10" spans="1:10" x14ac:dyDescent="0.25">
      <c r="C10"/>
      <c r="D10" s="6" t="s">
        <v>6454</v>
      </c>
      <c r="E10" s="9"/>
    </row>
    <row r="11" spans="1:10" ht="30" x14ac:dyDescent="0.25">
      <c r="B11" s="10" t="s">
        <v>268</v>
      </c>
      <c r="C11" s="10" t="s">
        <v>271</v>
      </c>
      <c r="D11" s="10" t="s">
        <v>6412</v>
      </c>
      <c r="E11" s="11" t="s">
        <v>6451</v>
      </c>
      <c r="F11" s="10" t="s">
        <v>6452</v>
      </c>
    </row>
    <row r="12" spans="1:10" x14ac:dyDescent="0.25">
      <c r="B12" t="s">
        <v>6413</v>
      </c>
      <c r="C12" t="s">
        <v>6448</v>
      </c>
      <c r="D12" s="2">
        <v>-7394281452.1499996</v>
      </c>
      <c r="E12" s="14">
        <v>200</v>
      </c>
      <c r="F12" s="12">
        <f>E12/$E$14</f>
        <v>0.48426150121065376</v>
      </c>
      <c r="G12" s="7"/>
    </row>
    <row r="13" spans="1:10" x14ac:dyDescent="0.25">
      <c r="C13" t="s">
        <v>6449</v>
      </c>
      <c r="D13" s="2">
        <v>0</v>
      </c>
      <c r="E13" s="14">
        <v>213</v>
      </c>
      <c r="F13" s="12">
        <f>E13/$E$14</f>
        <v>0.5157384987893463</v>
      </c>
      <c r="G13" s="2"/>
    </row>
    <row r="14" spans="1:10" x14ac:dyDescent="0.25">
      <c r="B14" t="s">
        <v>6450</v>
      </c>
      <c r="C14"/>
      <c r="D14" s="2">
        <v>-7394281452.1499996</v>
      </c>
      <c r="E14" s="14">
        <v>413</v>
      </c>
      <c r="F14" s="13">
        <f>SUM(F12:F13)</f>
        <v>1</v>
      </c>
    </row>
    <row r="15" spans="1:10" x14ac:dyDescent="0.25">
      <c r="B15" t="s">
        <v>6414</v>
      </c>
      <c r="C15" t="s">
        <v>6448</v>
      </c>
      <c r="D15" s="2">
        <v>105623413</v>
      </c>
      <c r="E15" s="14">
        <v>5</v>
      </c>
      <c r="F15" s="12">
        <f>E15/$E$17</f>
        <v>0.27777777777777779</v>
      </c>
    </row>
    <row r="16" spans="1:10" x14ac:dyDescent="0.25">
      <c r="C16" t="s">
        <v>6449</v>
      </c>
      <c r="D16" s="2">
        <v>0</v>
      </c>
      <c r="E16" s="14">
        <v>13</v>
      </c>
      <c r="F16" s="12">
        <f>E16/$E$17</f>
        <v>0.72222222222222221</v>
      </c>
    </row>
    <row r="17" spans="1:12" x14ac:dyDescent="0.25">
      <c r="B17" t="s">
        <v>6425</v>
      </c>
      <c r="C17"/>
      <c r="D17" s="2">
        <v>105623413</v>
      </c>
      <c r="E17" s="14">
        <v>18</v>
      </c>
      <c r="F17" s="13">
        <f>SUM(F15:F16)</f>
        <v>1</v>
      </c>
      <c r="G17" s="2"/>
    </row>
    <row r="18" spans="1:12" x14ac:dyDescent="0.25">
      <c r="B18" t="s">
        <v>6411</v>
      </c>
      <c r="C18"/>
      <c r="D18" s="2">
        <v>-7288658039.1499996</v>
      </c>
      <c r="E18" s="14">
        <v>431</v>
      </c>
      <c r="F18" s="2"/>
      <c r="G18" s="2"/>
      <c r="L18" s="9"/>
    </row>
    <row r="19" spans="1:12" x14ac:dyDescent="0.25">
      <c r="F19" s="2"/>
      <c r="G19" s="2"/>
      <c r="K19"/>
    </row>
    <row r="20" spans="1:12" x14ac:dyDescent="0.25">
      <c r="F20" s="2"/>
      <c r="G20" s="2"/>
      <c r="K20"/>
    </row>
    <row r="21" spans="1:12" x14ac:dyDescent="0.25">
      <c r="F21" s="2"/>
      <c r="G21" s="2"/>
    </row>
    <row r="22" spans="1:12" x14ac:dyDescent="0.25">
      <c r="F22" s="2"/>
      <c r="G22" s="2"/>
    </row>
    <row r="23" spans="1:12" x14ac:dyDescent="0.25">
      <c r="F23" s="2"/>
      <c r="G23" s="2"/>
    </row>
    <row r="24" spans="1:12" x14ac:dyDescent="0.25">
      <c r="F24" s="2"/>
      <c r="G24" s="2"/>
    </row>
    <row r="31" spans="1:12" s="73" customFormat="1" ht="37.35" customHeight="1" thickBot="1" x14ac:dyDescent="0.25">
      <c r="A31" s="72" t="s">
        <v>6471</v>
      </c>
      <c r="K31" s="74"/>
    </row>
    <row r="32" spans="1:12" s="73" customFormat="1" ht="16.350000000000001" customHeight="1" thickBot="1" x14ac:dyDescent="0.25">
      <c r="A32" s="80" t="s">
        <v>6472</v>
      </c>
      <c r="B32" s="80" t="s">
        <v>6473</v>
      </c>
      <c r="C32" s="83" t="s">
        <v>6474</v>
      </c>
      <c r="D32" s="94" t="s">
        <v>6475</v>
      </c>
      <c r="E32" s="95"/>
      <c r="F32" s="95"/>
      <c r="G32" s="96"/>
      <c r="H32" s="80" t="s">
        <v>6476</v>
      </c>
      <c r="K32" s="74"/>
    </row>
    <row r="33" spans="1:11" s="73" customFormat="1" ht="16.350000000000001" customHeight="1" thickBot="1" x14ac:dyDescent="0.25">
      <c r="A33" s="80">
        <v>1</v>
      </c>
      <c r="B33" s="84" t="s">
        <v>6497</v>
      </c>
      <c r="C33" s="84" t="s">
        <v>6498</v>
      </c>
      <c r="D33" s="97" t="s">
        <v>6499</v>
      </c>
      <c r="E33" s="98"/>
      <c r="F33" s="98"/>
      <c r="G33" s="99"/>
      <c r="H33" s="89" t="s">
        <v>6505</v>
      </c>
      <c r="K33" s="74"/>
    </row>
    <row r="34" spans="1:11" s="73" customFormat="1" ht="16.5" thickBot="1" x14ac:dyDescent="0.25">
      <c r="A34" s="80">
        <v>2</v>
      </c>
      <c r="B34" s="84" t="s">
        <v>6497</v>
      </c>
      <c r="C34" s="84" t="s">
        <v>6498</v>
      </c>
      <c r="D34" s="97" t="s">
        <v>6500</v>
      </c>
      <c r="E34" s="98"/>
      <c r="F34" s="98"/>
      <c r="G34" s="99"/>
      <c r="H34" s="89" t="s">
        <v>6506</v>
      </c>
      <c r="K34" s="74"/>
    </row>
    <row r="35" spans="1:11" s="73" customFormat="1" ht="16.5" thickBot="1" x14ac:dyDescent="0.25">
      <c r="A35" s="80">
        <v>3</v>
      </c>
      <c r="B35" s="84" t="s">
        <v>6497</v>
      </c>
      <c r="C35" s="84" t="s">
        <v>6498</v>
      </c>
      <c r="D35" s="97" t="s">
        <v>6501</v>
      </c>
      <c r="E35" s="98"/>
      <c r="F35" s="98"/>
      <c r="G35" s="99"/>
      <c r="H35" s="89" t="s">
        <v>6507</v>
      </c>
      <c r="K35" s="74"/>
    </row>
    <row r="36" spans="1:11" s="73" customFormat="1" ht="15.75" x14ac:dyDescent="0.2">
      <c r="A36" s="77"/>
      <c r="B36" s="78"/>
      <c r="C36" s="78"/>
      <c r="D36" s="78"/>
      <c r="E36" s="78"/>
      <c r="K36" s="74"/>
    </row>
    <row r="37" spans="1:11" s="73" customFormat="1" ht="15.75" x14ac:dyDescent="0.2">
      <c r="A37" s="77"/>
      <c r="B37" s="78"/>
      <c r="C37" s="78"/>
      <c r="D37" s="78"/>
      <c r="E37" s="78"/>
      <c r="K37" s="74"/>
    </row>
    <row r="38" spans="1:11" s="75" customFormat="1" ht="16.5" thickBot="1" x14ac:dyDescent="0.3">
      <c r="A38" s="81" t="s">
        <v>6477</v>
      </c>
      <c r="B38" s="79"/>
      <c r="C38" s="79"/>
      <c r="D38" s="79"/>
      <c r="E38" s="79"/>
      <c r="K38" s="82"/>
    </row>
    <row r="39" spans="1:11" s="73" customFormat="1" ht="31.7" customHeight="1" thickBot="1" x14ac:dyDescent="0.25">
      <c r="A39" s="80" t="s">
        <v>6478</v>
      </c>
      <c r="B39" s="93" t="s">
        <v>6479</v>
      </c>
      <c r="C39" s="93"/>
      <c r="D39" s="93"/>
      <c r="E39" s="93"/>
      <c r="F39" s="93" t="s">
        <v>6480</v>
      </c>
      <c r="G39" s="93"/>
      <c r="H39" s="93"/>
      <c r="K39" s="74"/>
    </row>
    <row r="40" spans="1:11" s="73" customFormat="1" ht="15.75" thickBot="1" x14ac:dyDescent="0.25">
      <c r="A40" s="85">
        <v>1</v>
      </c>
      <c r="B40" s="103">
        <v>45611</v>
      </c>
      <c r="C40" s="102"/>
      <c r="D40" s="102"/>
      <c r="E40" s="102"/>
      <c r="F40" s="102" t="s">
        <v>6481</v>
      </c>
      <c r="G40" s="102"/>
      <c r="H40" s="102"/>
      <c r="K40" s="74"/>
    </row>
    <row r="41" spans="1:11" s="73" customFormat="1" x14ac:dyDescent="0.2">
      <c r="A41" s="79"/>
      <c r="B41" s="78"/>
      <c r="C41" s="78"/>
      <c r="D41" s="78"/>
      <c r="E41" s="78"/>
      <c r="K41" s="74"/>
    </row>
    <row r="42" spans="1:11" s="75" customFormat="1" ht="15.75" x14ac:dyDescent="0.25">
      <c r="A42" s="81" t="s">
        <v>6482</v>
      </c>
      <c r="B42" s="79"/>
      <c r="C42" s="79"/>
      <c r="D42" s="79"/>
      <c r="E42" s="79"/>
      <c r="K42" s="82"/>
    </row>
    <row r="43" spans="1:11" s="75" customFormat="1" ht="16.5" thickBot="1" x14ac:dyDescent="0.3">
      <c r="A43" s="81"/>
      <c r="B43" s="79"/>
      <c r="C43" s="79"/>
      <c r="D43" s="79"/>
      <c r="E43" s="79"/>
      <c r="K43" s="82"/>
    </row>
    <row r="44" spans="1:11" s="73" customFormat="1" ht="16.350000000000001" customHeight="1" thickBot="1" x14ac:dyDescent="0.25">
      <c r="A44" s="80" t="s">
        <v>6483</v>
      </c>
      <c r="B44" s="93" t="s">
        <v>6484</v>
      </c>
      <c r="C44" s="93"/>
      <c r="D44" s="93"/>
      <c r="E44" s="93"/>
      <c r="F44" s="93" t="s">
        <v>6485</v>
      </c>
      <c r="G44" s="93"/>
      <c r="H44" s="93"/>
      <c r="K44" s="74"/>
    </row>
    <row r="45" spans="1:11" s="73" customFormat="1" ht="15.75" thickBot="1" x14ac:dyDescent="0.25">
      <c r="A45" s="104" t="s">
        <v>6494</v>
      </c>
      <c r="B45" s="100" t="s">
        <v>6490</v>
      </c>
      <c r="C45" s="100"/>
      <c r="D45" s="100"/>
      <c r="E45" s="100"/>
      <c r="F45" s="100" t="s">
        <v>6492</v>
      </c>
      <c r="G45" s="100"/>
      <c r="H45" s="100"/>
      <c r="K45" s="74"/>
    </row>
    <row r="46" spans="1:11" s="73" customFormat="1" ht="15.75" thickBot="1" x14ac:dyDescent="0.25">
      <c r="A46" s="105"/>
      <c r="B46" s="100" t="s">
        <v>6491</v>
      </c>
      <c r="C46" s="100"/>
      <c r="D46" s="100"/>
      <c r="E46" s="100"/>
      <c r="F46" s="100" t="s">
        <v>6493</v>
      </c>
      <c r="G46" s="100"/>
      <c r="H46" s="100"/>
      <c r="K46" s="74"/>
    </row>
    <row r="47" spans="1:11" s="73" customFormat="1" ht="19.7" customHeight="1" thickBot="1" x14ac:dyDescent="0.25">
      <c r="A47" s="90" t="s">
        <v>6486</v>
      </c>
      <c r="B47" s="100" t="s">
        <v>6487</v>
      </c>
      <c r="C47" s="100"/>
      <c r="D47" s="100"/>
      <c r="E47" s="100"/>
      <c r="F47" s="100" t="s">
        <v>6495</v>
      </c>
      <c r="G47" s="100"/>
      <c r="H47" s="100"/>
      <c r="K47" s="74"/>
    </row>
    <row r="48" spans="1:11" s="73" customFormat="1" ht="19.7" customHeight="1" thickBot="1" x14ac:dyDescent="0.25">
      <c r="A48" s="90" t="s">
        <v>6488</v>
      </c>
      <c r="B48" s="100" t="s">
        <v>6489</v>
      </c>
      <c r="C48" s="100"/>
      <c r="D48" s="100"/>
      <c r="E48" s="100"/>
      <c r="F48" s="97" t="s">
        <v>6496</v>
      </c>
      <c r="G48" s="98"/>
      <c r="H48" s="99"/>
      <c r="K48" s="74"/>
    </row>
    <row r="49" spans="3:11" s="73" customFormat="1" x14ac:dyDescent="0.2">
      <c r="C49" s="76"/>
      <c r="D49" s="76"/>
      <c r="K49" s="74"/>
    </row>
    <row r="50" spans="3:11" s="73" customFormat="1" x14ac:dyDescent="0.2">
      <c r="C50" s="76"/>
      <c r="D50" s="76"/>
      <c r="K50" s="74"/>
    </row>
    <row r="51" spans="3:11" s="73" customFormat="1" x14ac:dyDescent="0.2">
      <c r="C51" s="76"/>
      <c r="D51" s="76"/>
      <c r="K51" s="74"/>
    </row>
    <row r="52" spans="3:11" s="73" customFormat="1" x14ac:dyDescent="0.2">
      <c r="C52" s="76"/>
      <c r="D52" s="76"/>
      <c r="K52" s="74"/>
    </row>
    <row r="53" spans="3:11" s="73" customFormat="1" x14ac:dyDescent="0.2">
      <c r="C53" s="76"/>
      <c r="D53" s="76"/>
      <c r="K53" s="74"/>
    </row>
    <row r="54" spans="3:11" s="73" customFormat="1" x14ac:dyDescent="0.2">
      <c r="C54" s="76"/>
      <c r="D54" s="76"/>
      <c r="K54" s="74"/>
    </row>
    <row r="55" spans="3:11" s="73" customFormat="1" x14ac:dyDescent="0.2">
      <c r="C55" s="76"/>
      <c r="D55" s="76"/>
      <c r="K55" s="74"/>
    </row>
    <row r="56" spans="3:11" s="73" customFormat="1" x14ac:dyDescent="0.2">
      <c r="C56" s="76"/>
      <c r="D56" s="76"/>
      <c r="K56" s="74"/>
    </row>
    <row r="57" spans="3:11" s="73" customFormat="1" x14ac:dyDescent="0.2">
      <c r="C57" s="76"/>
      <c r="D57" s="76"/>
      <c r="K57" s="74"/>
    </row>
    <row r="58" spans="3:11" s="73" customFormat="1" x14ac:dyDescent="0.2">
      <c r="C58" s="76"/>
      <c r="D58" s="76"/>
      <c r="K58" s="74"/>
    </row>
    <row r="59" spans="3:11" s="73" customFormat="1" x14ac:dyDescent="0.2">
      <c r="C59" s="76"/>
      <c r="D59" s="76"/>
      <c r="K59" s="74"/>
    </row>
    <row r="60" spans="3:11" s="73" customFormat="1" x14ac:dyDescent="0.2">
      <c r="C60" s="76"/>
      <c r="D60" s="76"/>
      <c r="K60" s="74"/>
    </row>
    <row r="61" spans="3:11" s="73" customFormat="1" x14ac:dyDescent="0.2">
      <c r="C61" s="76"/>
      <c r="D61" s="76"/>
      <c r="K61" s="74"/>
    </row>
    <row r="62" spans="3:11" s="73" customFormat="1" x14ac:dyDescent="0.2">
      <c r="C62" s="76"/>
      <c r="D62" s="76"/>
      <c r="K62" s="74"/>
    </row>
    <row r="63" spans="3:11" s="73" customFormat="1" x14ac:dyDescent="0.2">
      <c r="C63" s="76"/>
      <c r="D63" s="76"/>
      <c r="K63" s="74"/>
    </row>
    <row r="64" spans="3:11" s="73" customFormat="1" x14ac:dyDescent="0.2">
      <c r="C64" s="76"/>
      <c r="D64" s="76"/>
      <c r="K64" s="74"/>
    </row>
    <row r="65" spans="3:11" s="73" customFormat="1" x14ac:dyDescent="0.2">
      <c r="C65" s="76"/>
      <c r="D65" s="76"/>
      <c r="K65" s="74"/>
    </row>
    <row r="66" spans="3:11" s="73" customFormat="1" x14ac:dyDescent="0.2">
      <c r="C66" s="76"/>
      <c r="D66" s="76"/>
      <c r="K66" s="74"/>
    </row>
    <row r="67" spans="3:11" s="73" customFormat="1" x14ac:dyDescent="0.2">
      <c r="C67" s="76"/>
      <c r="D67" s="76"/>
      <c r="K67" s="74"/>
    </row>
  </sheetData>
  <mergeCells count="23">
    <mergeCell ref="B48:E48"/>
    <mergeCell ref="F48:H48"/>
    <mergeCell ref="F46:H46"/>
    <mergeCell ref="B45:E45"/>
    <mergeCell ref="B47:E47"/>
    <mergeCell ref="F44:H44"/>
    <mergeCell ref="F45:H45"/>
    <mergeCell ref="F47:H47"/>
    <mergeCell ref="I4:J4"/>
    <mergeCell ref="A4:C4"/>
    <mergeCell ref="F40:H40"/>
    <mergeCell ref="B40:E40"/>
    <mergeCell ref="B44:E44"/>
    <mergeCell ref="D34:G34"/>
    <mergeCell ref="D35:G35"/>
    <mergeCell ref="A45:A46"/>
    <mergeCell ref="B46:E46"/>
    <mergeCell ref="A1:C3"/>
    <mergeCell ref="D1:H4"/>
    <mergeCell ref="F39:H39"/>
    <mergeCell ref="B39:E39"/>
    <mergeCell ref="D32:G32"/>
    <mergeCell ref="D33:G33"/>
  </mergeCell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41A78-0651-4D19-9186-060CE70A5FB7}">
  <sheetPr codeName="Hoja6"/>
  <dimension ref="A1"/>
  <sheetViews>
    <sheetView workbookViewId="0">
      <selection activeCell="C19" sqref="C19"/>
    </sheetView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CA98DE-620D-4399-95BE-A657EC3C9457}">
  <sheetPr codeName="Hoja7"/>
  <dimension ref="A3:C20"/>
  <sheetViews>
    <sheetView workbookViewId="0">
      <selection activeCell="F15" sqref="F15"/>
    </sheetView>
  </sheetViews>
  <sheetFormatPr baseColWidth="10" defaultRowHeight="15" x14ac:dyDescent="0.25"/>
  <sheetData>
    <row r="3" spans="1:3" x14ac:dyDescent="0.25">
      <c r="A3" s="16"/>
      <c r="B3" s="17"/>
      <c r="C3" s="18"/>
    </row>
    <row r="4" spans="1:3" x14ac:dyDescent="0.25">
      <c r="A4" s="19"/>
      <c r="B4" s="20"/>
      <c r="C4" s="21"/>
    </row>
    <row r="5" spans="1:3" x14ac:dyDescent="0.25">
      <c r="A5" s="19"/>
      <c r="B5" s="20"/>
      <c r="C5" s="21"/>
    </row>
    <row r="6" spans="1:3" x14ac:dyDescent="0.25">
      <c r="A6" s="19"/>
      <c r="B6" s="20"/>
      <c r="C6" s="21"/>
    </row>
    <row r="7" spans="1:3" x14ac:dyDescent="0.25">
      <c r="A7" s="19"/>
      <c r="B7" s="20"/>
      <c r="C7" s="21"/>
    </row>
    <row r="8" spans="1:3" x14ac:dyDescent="0.25">
      <c r="A8" s="19"/>
      <c r="B8" s="20"/>
      <c r="C8" s="21"/>
    </row>
    <row r="9" spans="1:3" x14ac:dyDescent="0.25">
      <c r="A9" s="19"/>
      <c r="B9" s="20"/>
      <c r="C9" s="21"/>
    </row>
    <row r="10" spans="1:3" x14ac:dyDescent="0.25">
      <c r="A10" s="19"/>
      <c r="B10" s="20"/>
      <c r="C10" s="21"/>
    </row>
    <row r="11" spans="1:3" x14ac:dyDescent="0.25">
      <c r="A11" s="19"/>
      <c r="B11" s="20"/>
      <c r="C11" s="21"/>
    </row>
    <row r="12" spans="1:3" x14ac:dyDescent="0.25">
      <c r="A12" s="19"/>
      <c r="B12" s="20"/>
      <c r="C12" s="21"/>
    </row>
    <row r="13" spans="1:3" x14ac:dyDescent="0.25">
      <c r="A13" s="19"/>
      <c r="B13" s="20"/>
      <c r="C13" s="21"/>
    </row>
    <row r="14" spans="1:3" x14ac:dyDescent="0.25">
      <c r="A14" s="19"/>
      <c r="B14" s="20"/>
      <c r="C14" s="21"/>
    </row>
    <row r="15" spans="1:3" x14ac:dyDescent="0.25">
      <c r="A15" s="19"/>
      <c r="B15" s="20"/>
      <c r="C15" s="21"/>
    </row>
    <row r="16" spans="1:3" x14ac:dyDescent="0.25">
      <c r="A16" s="19"/>
      <c r="B16" s="20"/>
      <c r="C16" s="21"/>
    </row>
    <row r="17" spans="1:3" x14ac:dyDescent="0.25">
      <c r="A17" s="19"/>
      <c r="B17" s="20"/>
      <c r="C17" s="21"/>
    </row>
    <row r="18" spans="1:3" x14ac:dyDescent="0.25">
      <c r="A18" s="19"/>
      <c r="B18" s="20"/>
      <c r="C18" s="21"/>
    </row>
    <row r="19" spans="1:3" x14ac:dyDescent="0.25">
      <c r="A19" s="19"/>
      <c r="B19" s="20"/>
      <c r="C19" s="21"/>
    </row>
    <row r="20" spans="1:3" x14ac:dyDescent="0.25">
      <c r="A20" s="22"/>
      <c r="B20" s="23"/>
      <c r="C20" s="2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2FF62-2A36-4895-8892-FD08C0823EFA}">
  <sheetPr codeName="Hoja2">
    <tabColor theme="8" tint="0.79998168889431442"/>
  </sheetPr>
  <dimension ref="A1:XFC799"/>
  <sheetViews>
    <sheetView showGridLines="0" zoomScale="40" zoomScaleNormal="40" workbookViewId="0">
      <pane ySplit="1" topLeftCell="A2" activePane="bottomLeft" state="frozen"/>
      <selection activeCell="D1" sqref="D1"/>
      <selection pane="bottomLeft" activeCell="G2" sqref="G2"/>
    </sheetView>
  </sheetViews>
  <sheetFormatPr baseColWidth="10" defaultRowHeight="15" x14ac:dyDescent="0.25"/>
  <cols>
    <col min="1" max="1" width="20.85546875" style="27" customWidth="1"/>
    <col min="2" max="2" width="13" style="25" bestFit="1" customWidth="1"/>
    <col min="3" max="3" width="21.5703125" style="36" bestFit="1" customWidth="1"/>
    <col min="4" max="4" width="19.5703125" style="36" bestFit="1" customWidth="1"/>
    <col min="5" max="5" width="15.140625" style="36" bestFit="1" customWidth="1"/>
    <col min="6" max="6" width="16.140625" style="36" bestFit="1" customWidth="1"/>
    <col min="7" max="7" width="12.140625" style="33" bestFit="1" customWidth="1"/>
    <col min="8" max="8" width="9" style="33" bestFit="1" customWidth="1"/>
    <col min="9" max="9" width="10.42578125" style="57" bestFit="1" customWidth="1"/>
    <col min="10" max="10" width="10.85546875" style="58" bestFit="1" customWidth="1"/>
    <col min="11" max="11" width="3.5703125" style="33" bestFit="1" customWidth="1"/>
    <col min="12" max="12" width="13.5703125" style="33" customWidth="1"/>
    <col min="13" max="13" width="17.42578125" style="33" customWidth="1"/>
    <col min="14" max="14" width="16.85546875" style="59" bestFit="1" customWidth="1"/>
    <col min="15" max="15" width="10.42578125" style="60" bestFit="1" customWidth="1"/>
    <col min="16" max="16" width="16.42578125" style="60" customWidth="1"/>
    <col min="17" max="17" width="14.42578125" style="60" customWidth="1"/>
    <col min="18" max="18" width="13.140625" style="60" customWidth="1"/>
    <col min="19" max="19" width="17.5703125" style="61" bestFit="1" customWidth="1"/>
    <col min="20" max="20" width="17.85546875" style="62" customWidth="1"/>
    <col min="21" max="21" width="12.85546875" style="62" customWidth="1"/>
    <col min="22" max="22" width="9.42578125" style="59" customWidth="1"/>
    <col min="23" max="23" width="18.5703125" style="29" customWidth="1"/>
    <col min="24" max="24" width="10.140625" style="33" bestFit="1" customWidth="1"/>
    <col min="25" max="16382" width="11.42578125" style="33"/>
    <col min="16383" max="16383" width="4.140625" style="33" bestFit="1" customWidth="1"/>
    <col min="16384" max="16384" width="11.42578125" style="33"/>
  </cols>
  <sheetData>
    <row r="1" spans="1:24 16383:16383" s="49" customFormat="1" ht="30" customHeight="1" x14ac:dyDescent="0.25">
      <c r="A1" s="42" t="s">
        <v>238</v>
      </c>
      <c r="B1" s="43" t="s">
        <v>12</v>
      </c>
      <c r="C1" s="44" t="s">
        <v>268</v>
      </c>
      <c r="D1" s="44" t="s">
        <v>266</v>
      </c>
      <c r="E1" s="44" t="s">
        <v>267</v>
      </c>
      <c r="F1" s="44" t="s">
        <v>6409</v>
      </c>
      <c r="G1" s="45" t="s">
        <v>14</v>
      </c>
      <c r="H1" s="45" t="s">
        <v>8</v>
      </c>
      <c r="I1" s="46" t="s">
        <v>0</v>
      </c>
      <c r="J1" s="47" t="s">
        <v>9</v>
      </c>
      <c r="K1" s="45" t="s">
        <v>10</v>
      </c>
      <c r="L1" s="45" t="s">
        <v>11</v>
      </c>
      <c r="M1" s="45" t="s">
        <v>234</v>
      </c>
      <c r="N1" s="44" t="s">
        <v>6424</v>
      </c>
      <c r="O1" s="44" t="s">
        <v>0</v>
      </c>
      <c r="P1" s="44" t="s">
        <v>13</v>
      </c>
      <c r="Q1" s="44" t="s">
        <v>269</v>
      </c>
      <c r="R1" s="44" t="s">
        <v>270</v>
      </c>
      <c r="S1" s="48" t="s">
        <v>271</v>
      </c>
      <c r="T1" s="48" t="s">
        <v>6408</v>
      </c>
      <c r="U1" s="48" t="s">
        <v>6426</v>
      </c>
      <c r="V1" s="44" t="s">
        <v>6423</v>
      </c>
      <c r="W1" s="44" t="s">
        <v>6464</v>
      </c>
      <c r="X1" s="44" t="s">
        <v>6466</v>
      </c>
      <c r="XFC1" s="49">
        <v>-1</v>
      </c>
    </row>
    <row r="2" spans="1:24 16383:16383" x14ac:dyDescent="0.25">
      <c r="A2" s="27" t="str">
        <f t="shared" ref="A2:A31" si="0">RIGHT(G2,4)</f>
        <v/>
      </c>
      <c r="B2" s="25">
        <f t="shared" ref="B2" si="1">J2*1</f>
        <v>0</v>
      </c>
      <c r="C2" s="25" t="str">
        <f t="shared" ref="C2" si="2">IF(J2&gt;=0,"INGRESO","EGRESO")</f>
        <v>INGRESO</v>
      </c>
      <c r="D2" s="28" t="str">
        <f t="shared" ref="D2" si="3">+CONCATENATE(A2,B2,C2)</f>
        <v>0INGRESO</v>
      </c>
      <c r="E2" s="28" t="str">
        <f>D2&amp;COUNTIF(D$2:D2,D2)</f>
        <v>0INGRESO1</v>
      </c>
      <c r="F2" s="28" t="e">
        <f>VLOOKUP(L2,BASE!A:B,2,0)</f>
        <v>#N/A</v>
      </c>
      <c r="G2" s="26"/>
      <c r="H2" s="26"/>
      <c r="I2" s="34"/>
      <c r="J2" s="35"/>
      <c r="K2" s="26"/>
      <c r="L2" s="26"/>
      <c r="M2" s="26"/>
      <c r="N2" s="29">
        <f t="shared" ref="N2" si="4">COUNTBLANK(M2)</f>
        <v>1</v>
      </c>
      <c r="O2" s="30" t="e">
        <f>VLOOKUP(E2,'LIBROS FNL '!E:N,2,0)</f>
        <v>#N/A</v>
      </c>
      <c r="P2" s="31">
        <f>IFERROR(VLOOKUP(E2,'LIBROS FNL '!E:Q,13,0),0)</f>
        <v>0</v>
      </c>
      <c r="Q2" s="31" t="e">
        <f>VLOOKUP(E2,'LIBROS FNL '!E:N,4,0)</f>
        <v>#N/A</v>
      </c>
      <c r="R2" s="31">
        <f t="shared" ref="R2" si="5">P2-J2</f>
        <v>0</v>
      </c>
      <c r="S2" s="32" t="str">
        <f t="shared" ref="S2" si="6">IF(AND(N2=0),"OK",IF(R2&lt;&gt;0,"SIN CONCILIAR","OK CONCILIADO"))</f>
        <v>OK CONCILIADO</v>
      </c>
      <c r="T2" s="29" t="str">
        <f t="shared" ref="T2" ca="1" si="7">IF(S2="SIN CONCILIAR",+TODAY()-I2,"ok")</f>
        <v>ok</v>
      </c>
      <c r="U2" s="29">
        <f t="shared" ref="U2" si="8">COUNTA(S2)</f>
        <v>1</v>
      </c>
      <c r="V2" s="29">
        <f t="shared" ref="V2" si="9">WEEKNUM(I2)</f>
        <v>0</v>
      </c>
      <c r="W2" s="29" t="str">
        <f t="shared" ref="W2" si="10">MID(L2,1,16)</f>
        <v/>
      </c>
    </row>
    <row r="3" spans="1:24 16383:16383" x14ac:dyDescent="0.25">
      <c r="A3" s="27" t="str">
        <f t="shared" si="0"/>
        <v/>
      </c>
      <c r="B3" s="25">
        <f t="shared" ref="B3:B31" si="11">J3*1</f>
        <v>0</v>
      </c>
      <c r="C3" s="25" t="str">
        <f t="shared" ref="C3:C31" si="12">IF(J3&gt;=0,"INGRESO","EGRESO")</f>
        <v>INGRESO</v>
      </c>
      <c r="D3" s="28" t="str">
        <f t="shared" ref="D3:D31" si="13">+CONCATENATE(A3,B3,C3)</f>
        <v>0INGRESO</v>
      </c>
      <c r="E3" s="28" t="str">
        <f>D3&amp;COUNTIF(D$2:D3,D3)</f>
        <v>0INGRESO2</v>
      </c>
      <c r="F3" s="28" t="e">
        <f>VLOOKUP(L3,BASE!A:B,2,0)</f>
        <v>#N/A</v>
      </c>
      <c r="G3" s="26"/>
      <c r="H3" s="26"/>
      <c r="I3" s="34"/>
      <c r="J3" s="35"/>
      <c r="K3" s="26"/>
      <c r="L3" s="26"/>
      <c r="M3" s="26"/>
      <c r="N3" s="29">
        <f t="shared" ref="N3:N31" si="14">COUNTBLANK(M3)</f>
        <v>1</v>
      </c>
      <c r="O3" s="30" t="e">
        <f>VLOOKUP(E3,'LIBROS FNL '!E:N,2,0)</f>
        <v>#N/A</v>
      </c>
      <c r="P3" s="31">
        <f>IFERROR(VLOOKUP(E3,'LIBROS FNL '!E:Q,13,0),0)</f>
        <v>0</v>
      </c>
      <c r="Q3" s="31" t="e">
        <f>VLOOKUP(E3,'LIBROS FNL '!E:N,4,0)</f>
        <v>#N/A</v>
      </c>
      <c r="R3" s="31">
        <f t="shared" ref="R3:R31" si="15">P3-J3</f>
        <v>0</v>
      </c>
      <c r="S3" s="32" t="str">
        <f t="shared" ref="S3:S31" si="16">IF(AND(N3=0),"OK",IF(R3&lt;&gt;0,"SIN CONCILIAR","OK CONCILIADO"))</f>
        <v>OK CONCILIADO</v>
      </c>
      <c r="T3" s="29" t="str">
        <f t="shared" ref="T3:T31" ca="1" si="17">IF(S3="SIN CONCILIAR",+TODAY()-I3,"ok")</f>
        <v>ok</v>
      </c>
      <c r="U3" s="29">
        <f t="shared" ref="U3:U31" si="18">COUNTA(S3)</f>
        <v>1</v>
      </c>
      <c r="V3" s="29">
        <f t="shared" ref="V3:V31" si="19">WEEKNUM(I3)</f>
        <v>0</v>
      </c>
      <c r="W3" s="29" t="str">
        <f t="shared" ref="W3:W31" si="20">MID(L3,1,16)</f>
        <v/>
      </c>
    </row>
    <row r="4" spans="1:24 16383:16383" x14ac:dyDescent="0.25">
      <c r="A4" s="27" t="str">
        <f t="shared" si="0"/>
        <v/>
      </c>
      <c r="B4" s="25">
        <f t="shared" si="11"/>
        <v>0</v>
      </c>
      <c r="C4" s="25" t="str">
        <f t="shared" si="12"/>
        <v>INGRESO</v>
      </c>
      <c r="D4" s="28" t="str">
        <f t="shared" si="13"/>
        <v>0INGRESO</v>
      </c>
      <c r="E4" s="28" t="str">
        <f>D4&amp;COUNTIF(D$2:D4,D4)</f>
        <v>0INGRESO3</v>
      </c>
      <c r="F4" s="28" t="e">
        <f>VLOOKUP(L4,BASE!A:B,2,0)</f>
        <v>#N/A</v>
      </c>
      <c r="G4" s="26"/>
      <c r="H4" s="26"/>
      <c r="I4" s="34"/>
      <c r="J4" s="35"/>
      <c r="K4" s="26"/>
      <c r="L4" s="26"/>
      <c r="M4" s="26"/>
      <c r="N4" s="29">
        <f t="shared" si="14"/>
        <v>1</v>
      </c>
      <c r="O4" s="30" t="e">
        <f>VLOOKUP(E4,'LIBROS FNL '!E:N,2,0)</f>
        <v>#N/A</v>
      </c>
      <c r="P4" s="31">
        <f>IFERROR(VLOOKUP(E4,'LIBROS FNL '!E:Q,13,0),0)</f>
        <v>0</v>
      </c>
      <c r="Q4" s="31" t="e">
        <f>VLOOKUP(E4,'LIBROS FNL '!E:N,4,0)</f>
        <v>#N/A</v>
      </c>
      <c r="R4" s="31">
        <f t="shared" si="15"/>
        <v>0</v>
      </c>
      <c r="S4" s="32" t="str">
        <f t="shared" si="16"/>
        <v>OK CONCILIADO</v>
      </c>
      <c r="T4" s="29" t="str">
        <f t="shared" ca="1" si="17"/>
        <v>ok</v>
      </c>
      <c r="U4" s="29">
        <f t="shared" si="18"/>
        <v>1</v>
      </c>
      <c r="V4" s="29">
        <f t="shared" si="19"/>
        <v>0</v>
      </c>
      <c r="W4" s="29" t="str">
        <f t="shared" si="20"/>
        <v/>
      </c>
    </row>
    <row r="5" spans="1:24 16383:16383" x14ac:dyDescent="0.25">
      <c r="A5" s="27" t="str">
        <f t="shared" si="0"/>
        <v/>
      </c>
      <c r="B5" s="25">
        <f t="shared" si="11"/>
        <v>0</v>
      </c>
      <c r="C5" s="25" t="str">
        <f t="shared" si="12"/>
        <v>INGRESO</v>
      </c>
      <c r="D5" s="28" t="str">
        <f t="shared" si="13"/>
        <v>0INGRESO</v>
      </c>
      <c r="E5" s="28" t="str">
        <f>D5&amp;COUNTIF(D$2:D5,D5)</f>
        <v>0INGRESO4</v>
      </c>
      <c r="F5" s="28" t="e">
        <f>VLOOKUP(L5,BASE!A:B,2,0)</f>
        <v>#N/A</v>
      </c>
      <c r="G5" s="26"/>
      <c r="H5" s="26"/>
      <c r="I5" s="34"/>
      <c r="J5" s="35"/>
      <c r="K5" s="26"/>
      <c r="L5" s="26"/>
      <c r="M5" s="26"/>
      <c r="N5" s="29">
        <f t="shared" si="14"/>
        <v>1</v>
      </c>
      <c r="O5" s="30" t="e">
        <f>VLOOKUP(E5,'LIBROS FNL '!E:N,2,0)</f>
        <v>#N/A</v>
      </c>
      <c r="P5" s="31">
        <f>IFERROR(VLOOKUP(E5,'LIBROS FNL '!E:Q,13,0),0)</f>
        <v>0</v>
      </c>
      <c r="Q5" s="31" t="e">
        <f>VLOOKUP(E5,'LIBROS FNL '!E:N,4,0)</f>
        <v>#N/A</v>
      </c>
      <c r="R5" s="31">
        <f t="shared" si="15"/>
        <v>0</v>
      </c>
      <c r="S5" s="32" t="str">
        <f t="shared" si="16"/>
        <v>OK CONCILIADO</v>
      </c>
      <c r="T5" s="29" t="str">
        <f t="shared" ca="1" si="17"/>
        <v>ok</v>
      </c>
      <c r="U5" s="29">
        <f t="shared" si="18"/>
        <v>1</v>
      </c>
      <c r="V5" s="29">
        <f t="shared" si="19"/>
        <v>0</v>
      </c>
      <c r="W5" s="29" t="str">
        <f t="shared" si="20"/>
        <v/>
      </c>
    </row>
    <row r="6" spans="1:24 16383:16383" x14ac:dyDescent="0.25">
      <c r="A6" s="27" t="str">
        <f t="shared" si="0"/>
        <v/>
      </c>
      <c r="B6" s="25">
        <f t="shared" si="11"/>
        <v>0</v>
      </c>
      <c r="C6" s="25" t="str">
        <f t="shared" si="12"/>
        <v>INGRESO</v>
      </c>
      <c r="D6" s="28" t="str">
        <f t="shared" si="13"/>
        <v>0INGRESO</v>
      </c>
      <c r="E6" s="28" t="str">
        <f>D6&amp;COUNTIF(D$2:D6,D6)</f>
        <v>0INGRESO5</v>
      </c>
      <c r="F6" s="28" t="e">
        <f>VLOOKUP(L6,BASE!A:B,2,0)</f>
        <v>#N/A</v>
      </c>
      <c r="G6" s="26"/>
      <c r="H6" s="26"/>
      <c r="I6" s="34"/>
      <c r="J6" s="35"/>
      <c r="K6" s="26"/>
      <c r="L6" s="26"/>
      <c r="M6" s="26"/>
      <c r="N6" s="29">
        <f t="shared" si="14"/>
        <v>1</v>
      </c>
      <c r="O6" s="30" t="e">
        <f>VLOOKUP(E6,'LIBROS FNL '!E:N,2,0)</f>
        <v>#N/A</v>
      </c>
      <c r="P6" s="31">
        <f>IFERROR(VLOOKUP(E6,'LIBROS FNL '!E:Q,13,0),0)</f>
        <v>0</v>
      </c>
      <c r="Q6" s="31" t="e">
        <f>VLOOKUP(E6,'LIBROS FNL '!E:N,4,0)</f>
        <v>#N/A</v>
      </c>
      <c r="R6" s="31">
        <f t="shared" si="15"/>
        <v>0</v>
      </c>
      <c r="S6" s="32" t="str">
        <f t="shared" si="16"/>
        <v>OK CONCILIADO</v>
      </c>
      <c r="T6" s="29" t="str">
        <f t="shared" ca="1" si="17"/>
        <v>ok</v>
      </c>
      <c r="U6" s="29">
        <f t="shared" si="18"/>
        <v>1</v>
      </c>
      <c r="V6" s="29">
        <f t="shared" si="19"/>
        <v>0</v>
      </c>
      <c r="W6" s="29" t="str">
        <f t="shared" si="20"/>
        <v/>
      </c>
    </row>
    <row r="7" spans="1:24 16383:16383" x14ac:dyDescent="0.25">
      <c r="A7" s="27" t="str">
        <f t="shared" si="0"/>
        <v/>
      </c>
      <c r="B7" s="25">
        <f t="shared" si="11"/>
        <v>0</v>
      </c>
      <c r="C7" s="25" t="str">
        <f t="shared" si="12"/>
        <v>INGRESO</v>
      </c>
      <c r="D7" s="28" t="str">
        <f t="shared" si="13"/>
        <v>0INGRESO</v>
      </c>
      <c r="E7" s="28" t="str">
        <f>D7&amp;COUNTIF(D$2:D7,D7)</f>
        <v>0INGRESO6</v>
      </c>
      <c r="F7" s="28" t="e">
        <f>VLOOKUP(L7,BASE!A:B,2,0)</f>
        <v>#N/A</v>
      </c>
      <c r="G7" s="26"/>
      <c r="H7" s="26"/>
      <c r="I7" s="34"/>
      <c r="J7" s="35"/>
      <c r="K7" s="26"/>
      <c r="L7" s="26"/>
      <c r="M7" s="26"/>
      <c r="N7" s="29">
        <f t="shared" si="14"/>
        <v>1</v>
      </c>
      <c r="O7" s="30" t="e">
        <f>VLOOKUP(E7,'LIBROS FNL '!E:N,2,0)</f>
        <v>#N/A</v>
      </c>
      <c r="P7" s="31">
        <f>IFERROR(VLOOKUP(E7,'LIBROS FNL '!E:Q,13,0),0)</f>
        <v>0</v>
      </c>
      <c r="Q7" s="31" t="e">
        <f>VLOOKUP(E7,'LIBROS FNL '!E:N,4,0)</f>
        <v>#N/A</v>
      </c>
      <c r="R7" s="31">
        <f t="shared" si="15"/>
        <v>0</v>
      </c>
      <c r="S7" s="32" t="str">
        <f t="shared" si="16"/>
        <v>OK CONCILIADO</v>
      </c>
      <c r="T7" s="29" t="str">
        <f t="shared" ca="1" si="17"/>
        <v>ok</v>
      </c>
      <c r="U7" s="29">
        <f t="shared" si="18"/>
        <v>1</v>
      </c>
      <c r="V7" s="29">
        <f t="shared" si="19"/>
        <v>0</v>
      </c>
      <c r="W7" s="29" t="str">
        <f t="shared" si="20"/>
        <v/>
      </c>
    </row>
    <row r="8" spans="1:24 16383:16383" x14ac:dyDescent="0.25">
      <c r="A8" s="27" t="str">
        <f t="shared" si="0"/>
        <v/>
      </c>
      <c r="B8" s="25">
        <f t="shared" si="11"/>
        <v>0</v>
      </c>
      <c r="C8" s="25" t="str">
        <f t="shared" si="12"/>
        <v>INGRESO</v>
      </c>
      <c r="D8" s="28" t="str">
        <f t="shared" si="13"/>
        <v>0INGRESO</v>
      </c>
      <c r="E8" s="28" t="str">
        <f>D8&amp;COUNTIF(D$2:D8,D8)</f>
        <v>0INGRESO7</v>
      </c>
      <c r="F8" s="28" t="e">
        <f>VLOOKUP(L8,BASE!A:B,2,0)</f>
        <v>#N/A</v>
      </c>
      <c r="G8" s="26"/>
      <c r="H8" s="26"/>
      <c r="I8" s="34"/>
      <c r="J8" s="35"/>
      <c r="K8" s="26"/>
      <c r="L8" s="26"/>
      <c r="M8" s="26"/>
      <c r="N8" s="29">
        <f t="shared" si="14"/>
        <v>1</v>
      </c>
      <c r="O8" s="30" t="e">
        <f>VLOOKUP(E8,'LIBROS FNL '!E:N,2,0)</f>
        <v>#N/A</v>
      </c>
      <c r="P8" s="31">
        <f>IFERROR(VLOOKUP(E8,'LIBROS FNL '!E:Q,13,0),0)</f>
        <v>0</v>
      </c>
      <c r="Q8" s="31" t="e">
        <f>VLOOKUP(E8,'LIBROS FNL '!E:N,4,0)</f>
        <v>#N/A</v>
      </c>
      <c r="R8" s="31">
        <f t="shared" si="15"/>
        <v>0</v>
      </c>
      <c r="S8" s="32" t="str">
        <f t="shared" si="16"/>
        <v>OK CONCILIADO</v>
      </c>
      <c r="T8" s="29" t="str">
        <f t="shared" ca="1" si="17"/>
        <v>ok</v>
      </c>
      <c r="U8" s="29">
        <f t="shared" si="18"/>
        <v>1</v>
      </c>
      <c r="V8" s="29">
        <f t="shared" si="19"/>
        <v>0</v>
      </c>
      <c r="W8" s="29" t="str">
        <f t="shared" si="20"/>
        <v/>
      </c>
    </row>
    <row r="9" spans="1:24 16383:16383" x14ac:dyDescent="0.25">
      <c r="A9" s="27" t="str">
        <f t="shared" si="0"/>
        <v/>
      </c>
      <c r="B9" s="25">
        <f t="shared" si="11"/>
        <v>0</v>
      </c>
      <c r="C9" s="25" t="str">
        <f t="shared" si="12"/>
        <v>INGRESO</v>
      </c>
      <c r="D9" s="28" t="str">
        <f t="shared" si="13"/>
        <v>0INGRESO</v>
      </c>
      <c r="E9" s="28" t="str">
        <f>D9&amp;COUNTIF(D$2:D9,D9)</f>
        <v>0INGRESO8</v>
      </c>
      <c r="F9" s="28" t="e">
        <f>VLOOKUP(L9,BASE!A:B,2,0)</f>
        <v>#N/A</v>
      </c>
      <c r="G9" s="26"/>
      <c r="H9" s="26"/>
      <c r="I9" s="34"/>
      <c r="J9" s="35"/>
      <c r="K9" s="26"/>
      <c r="L9" s="26"/>
      <c r="M9" s="26"/>
      <c r="N9" s="29">
        <f t="shared" si="14"/>
        <v>1</v>
      </c>
      <c r="O9" s="30" t="e">
        <f>VLOOKUP(E9,'LIBROS FNL '!E:N,2,0)</f>
        <v>#N/A</v>
      </c>
      <c r="P9" s="31">
        <f>IFERROR(VLOOKUP(E9,'LIBROS FNL '!E:Q,13,0),0)</f>
        <v>0</v>
      </c>
      <c r="Q9" s="31" t="e">
        <f>VLOOKUP(E9,'LIBROS FNL '!E:N,4,0)</f>
        <v>#N/A</v>
      </c>
      <c r="R9" s="31">
        <f t="shared" si="15"/>
        <v>0</v>
      </c>
      <c r="S9" s="32" t="str">
        <f t="shared" si="16"/>
        <v>OK CONCILIADO</v>
      </c>
      <c r="T9" s="29" t="str">
        <f t="shared" ca="1" si="17"/>
        <v>ok</v>
      </c>
      <c r="U9" s="29">
        <f t="shared" si="18"/>
        <v>1</v>
      </c>
      <c r="V9" s="29">
        <f t="shared" si="19"/>
        <v>0</v>
      </c>
      <c r="W9" s="29" t="str">
        <f t="shared" si="20"/>
        <v/>
      </c>
    </row>
    <row r="10" spans="1:24 16383:16383" x14ac:dyDescent="0.25">
      <c r="A10" s="27" t="str">
        <f t="shared" si="0"/>
        <v/>
      </c>
      <c r="B10" s="25">
        <f t="shared" si="11"/>
        <v>0</v>
      </c>
      <c r="C10" s="25" t="str">
        <f t="shared" si="12"/>
        <v>INGRESO</v>
      </c>
      <c r="D10" s="28" t="str">
        <f t="shared" si="13"/>
        <v>0INGRESO</v>
      </c>
      <c r="E10" s="28" t="str">
        <f>D10&amp;COUNTIF(D$2:D10,D10)</f>
        <v>0INGRESO9</v>
      </c>
      <c r="F10" s="28" t="e">
        <f>VLOOKUP(L10,BASE!A:B,2,0)</f>
        <v>#N/A</v>
      </c>
      <c r="G10" s="26"/>
      <c r="H10" s="26"/>
      <c r="I10" s="34"/>
      <c r="J10" s="35"/>
      <c r="K10" s="26"/>
      <c r="L10" s="26"/>
      <c r="M10" s="26"/>
      <c r="N10" s="29">
        <f t="shared" si="14"/>
        <v>1</v>
      </c>
      <c r="O10" s="30" t="e">
        <f>VLOOKUP(E10,'LIBROS FNL '!E:N,2,0)</f>
        <v>#N/A</v>
      </c>
      <c r="P10" s="31">
        <f>IFERROR(VLOOKUP(E10,'LIBROS FNL '!E:Q,13,0),0)</f>
        <v>0</v>
      </c>
      <c r="Q10" s="31" t="e">
        <f>VLOOKUP(E10,'LIBROS FNL '!E:N,4,0)</f>
        <v>#N/A</v>
      </c>
      <c r="R10" s="31">
        <f t="shared" si="15"/>
        <v>0</v>
      </c>
      <c r="S10" s="32" t="str">
        <f t="shared" si="16"/>
        <v>OK CONCILIADO</v>
      </c>
      <c r="T10" s="29" t="str">
        <f t="shared" ca="1" si="17"/>
        <v>ok</v>
      </c>
      <c r="U10" s="29">
        <f t="shared" si="18"/>
        <v>1</v>
      </c>
      <c r="V10" s="29">
        <f t="shared" si="19"/>
        <v>0</v>
      </c>
      <c r="W10" s="29" t="str">
        <f t="shared" si="20"/>
        <v/>
      </c>
    </row>
    <row r="11" spans="1:24 16383:16383" x14ac:dyDescent="0.25">
      <c r="A11" s="27" t="str">
        <f t="shared" si="0"/>
        <v/>
      </c>
      <c r="B11" s="25">
        <f t="shared" si="11"/>
        <v>0</v>
      </c>
      <c r="C11" s="25" t="str">
        <f t="shared" si="12"/>
        <v>INGRESO</v>
      </c>
      <c r="D11" s="28" t="str">
        <f t="shared" si="13"/>
        <v>0INGRESO</v>
      </c>
      <c r="E11" s="28" t="str">
        <f>D11&amp;COUNTIF(D$2:D11,D11)</f>
        <v>0INGRESO10</v>
      </c>
      <c r="F11" s="28" t="e">
        <f>VLOOKUP(L11,BASE!A:B,2,0)</f>
        <v>#N/A</v>
      </c>
      <c r="G11" s="26"/>
      <c r="H11" s="26"/>
      <c r="I11" s="34"/>
      <c r="J11" s="35"/>
      <c r="K11" s="26"/>
      <c r="L11" s="26"/>
      <c r="M11" s="26"/>
      <c r="N11" s="29">
        <f t="shared" si="14"/>
        <v>1</v>
      </c>
      <c r="O11" s="30" t="e">
        <f>VLOOKUP(E11,'LIBROS FNL '!E:N,2,0)</f>
        <v>#N/A</v>
      </c>
      <c r="P11" s="31">
        <f>IFERROR(VLOOKUP(E11,'LIBROS FNL '!E:Q,13,0),0)</f>
        <v>0</v>
      </c>
      <c r="Q11" s="31" t="e">
        <f>VLOOKUP(E11,'LIBROS FNL '!E:N,4,0)</f>
        <v>#N/A</v>
      </c>
      <c r="R11" s="31">
        <f t="shared" si="15"/>
        <v>0</v>
      </c>
      <c r="S11" s="32" t="str">
        <f t="shared" si="16"/>
        <v>OK CONCILIADO</v>
      </c>
      <c r="T11" s="29" t="str">
        <f t="shared" ca="1" si="17"/>
        <v>ok</v>
      </c>
      <c r="U11" s="29">
        <f t="shared" si="18"/>
        <v>1</v>
      </c>
      <c r="V11" s="29">
        <f t="shared" si="19"/>
        <v>0</v>
      </c>
      <c r="W11" s="29" t="str">
        <f t="shared" si="20"/>
        <v/>
      </c>
    </row>
    <row r="12" spans="1:24 16383:16383" x14ac:dyDescent="0.25">
      <c r="A12" s="27" t="str">
        <f t="shared" si="0"/>
        <v/>
      </c>
      <c r="B12" s="25">
        <f t="shared" si="11"/>
        <v>0</v>
      </c>
      <c r="C12" s="25" t="str">
        <f t="shared" si="12"/>
        <v>INGRESO</v>
      </c>
      <c r="D12" s="28" t="str">
        <f t="shared" si="13"/>
        <v>0INGRESO</v>
      </c>
      <c r="E12" s="28" t="str">
        <f>D12&amp;COUNTIF(D$2:D12,D12)</f>
        <v>0INGRESO11</v>
      </c>
      <c r="F12" s="28" t="e">
        <f>VLOOKUP(L12,BASE!A:B,2,0)</f>
        <v>#N/A</v>
      </c>
      <c r="G12" s="26"/>
      <c r="H12" s="26"/>
      <c r="I12" s="34"/>
      <c r="J12" s="35"/>
      <c r="K12" s="26"/>
      <c r="L12" s="26"/>
      <c r="M12" s="26"/>
      <c r="N12" s="29">
        <f t="shared" si="14"/>
        <v>1</v>
      </c>
      <c r="O12" s="30" t="e">
        <f>VLOOKUP(E12,'LIBROS FNL '!E:N,2,0)</f>
        <v>#N/A</v>
      </c>
      <c r="P12" s="31">
        <f>IFERROR(VLOOKUP(E12,'LIBROS FNL '!E:Q,13,0),0)</f>
        <v>0</v>
      </c>
      <c r="Q12" s="31" t="e">
        <f>VLOOKUP(E12,'LIBROS FNL '!E:N,4,0)</f>
        <v>#N/A</v>
      </c>
      <c r="R12" s="31">
        <f t="shared" si="15"/>
        <v>0</v>
      </c>
      <c r="S12" s="32" t="str">
        <f t="shared" si="16"/>
        <v>OK CONCILIADO</v>
      </c>
      <c r="T12" s="29" t="str">
        <f t="shared" ca="1" si="17"/>
        <v>ok</v>
      </c>
      <c r="U12" s="29">
        <f t="shared" si="18"/>
        <v>1</v>
      </c>
      <c r="V12" s="29">
        <f t="shared" si="19"/>
        <v>0</v>
      </c>
      <c r="W12" s="29" t="str">
        <f t="shared" si="20"/>
        <v/>
      </c>
    </row>
    <row r="13" spans="1:24 16383:16383" x14ac:dyDescent="0.25">
      <c r="A13" s="27" t="str">
        <f t="shared" si="0"/>
        <v/>
      </c>
      <c r="B13" s="25">
        <f t="shared" si="11"/>
        <v>0</v>
      </c>
      <c r="C13" s="25" t="str">
        <f t="shared" si="12"/>
        <v>INGRESO</v>
      </c>
      <c r="D13" s="28" t="str">
        <f t="shared" si="13"/>
        <v>0INGRESO</v>
      </c>
      <c r="E13" s="28" t="str">
        <f>D13&amp;COUNTIF(D$2:D13,D13)</f>
        <v>0INGRESO12</v>
      </c>
      <c r="F13" s="28" t="e">
        <f>VLOOKUP(L13,BASE!A:B,2,0)</f>
        <v>#N/A</v>
      </c>
      <c r="G13" s="26"/>
      <c r="H13" s="26"/>
      <c r="I13" s="34"/>
      <c r="J13" s="35"/>
      <c r="K13" s="26"/>
      <c r="L13" s="26"/>
      <c r="M13" s="26"/>
      <c r="N13" s="29">
        <f t="shared" si="14"/>
        <v>1</v>
      </c>
      <c r="O13" s="30" t="e">
        <f>VLOOKUP(E13,'LIBROS FNL '!E:N,2,0)</f>
        <v>#N/A</v>
      </c>
      <c r="P13" s="31">
        <f>IFERROR(VLOOKUP(E13,'LIBROS FNL '!E:Q,13,0),0)</f>
        <v>0</v>
      </c>
      <c r="Q13" s="31" t="e">
        <f>VLOOKUP(E13,'LIBROS FNL '!E:N,4,0)</f>
        <v>#N/A</v>
      </c>
      <c r="R13" s="31">
        <f t="shared" si="15"/>
        <v>0</v>
      </c>
      <c r="S13" s="32" t="str">
        <f>IF(AND(N13=0),"OK",IF(R13&lt;&gt;0,"SIN CONCILIAR","OK CONCILIADO"))</f>
        <v>OK CONCILIADO</v>
      </c>
      <c r="T13" s="29" t="str">
        <f t="shared" ca="1" si="17"/>
        <v>ok</v>
      </c>
      <c r="U13" s="29">
        <f t="shared" si="18"/>
        <v>1</v>
      </c>
      <c r="V13" s="29">
        <f t="shared" si="19"/>
        <v>0</v>
      </c>
      <c r="W13" s="29" t="str">
        <f t="shared" si="20"/>
        <v/>
      </c>
    </row>
    <row r="14" spans="1:24 16383:16383" x14ac:dyDescent="0.25">
      <c r="A14" s="27" t="str">
        <f t="shared" si="0"/>
        <v/>
      </c>
      <c r="B14" s="25">
        <f t="shared" si="11"/>
        <v>0</v>
      </c>
      <c r="C14" s="25" t="str">
        <f t="shared" si="12"/>
        <v>INGRESO</v>
      </c>
      <c r="D14" s="28" t="str">
        <f t="shared" si="13"/>
        <v>0INGRESO</v>
      </c>
      <c r="E14" s="28" t="str">
        <f>D14&amp;COUNTIF(D$2:D14,D14)</f>
        <v>0INGRESO13</v>
      </c>
      <c r="F14" s="28" t="e">
        <f>VLOOKUP(L14,BASE!A:B,2,0)</f>
        <v>#N/A</v>
      </c>
      <c r="G14" s="26"/>
      <c r="H14" s="26"/>
      <c r="I14" s="34"/>
      <c r="J14" s="35"/>
      <c r="K14" s="26"/>
      <c r="L14" s="26"/>
      <c r="M14" s="26"/>
      <c r="N14" s="29">
        <f t="shared" si="14"/>
        <v>1</v>
      </c>
      <c r="O14" s="30" t="e">
        <f>VLOOKUP(E14,'LIBROS FNL '!E:N,2,0)</f>
        <v>#N/A</v>
      </c>
      <c r="P14" s="31">
        <f>IFERROR(VLOOKUP(E14,'LIBROS FNL '!E:Q,13,0),0)</f>
        <v>0</v>
      </c>
      <c r="Q14" s="31" t="e">
        <f>VLOOKUP(E14,'LIBROS FNL '!E:N,4,0)</f>
        <v>#N/A</v>
      </c>
      <c r="R14" s="31">
        <f t="shared" si="15"/>
        <v>0</v>
      </c>
      <c r="S14" s="32" t="str">
        <f t="shared" si="16"/>
        <v>OK CONCILIADO</v>
      </c>
      <c r="T14" s="29" t="str">
        <f t="shared" ca="1" si="17"/>
        <v>ok</v>
      </c>
      <c r="U14" s="29">
        <f t="shared" si="18"/>
        <v>1</v>
      </c>
      <c r="V14" s="29">
        <f t="shared" si="19"/>
        <v>0</v>
      </c>
      <c r="W14" s="29" t="str">
        <f t="shared" si="20"/>
        <v/>
      </c>
    </row>
    <row r="15" spans="1:24 16383:16383" x14ac:dyDescent="0.25">
      <c r="A15" s="27" t="str">
        <f t="shared" si="0"/>
        <v/>
      </c>
      <c r="B15" s="25">
        <f t="shared" si="11"/>
        <v>0</v>
      </c>
      <c r="C15" s="25" t="str">
        <f t="shared" si="12"/>
        <v>INGRESO</v>
      </c>
      <c r="D15" s="28" t="str">
        <f t="shared" si="13"/>
        <v>0INGRESO</v>
      </c>
      <c r="E15" s="28" t="str">
        <f>D15&amp;COUNTIF(D$2:D15,D15)</f>
        <v>0INGRESO14</v>
      </c>
      <c r="F15" s="28" t="e">
        <f>VLOOKUP(L15,BASE!A:B,2,0)</f>
        <v>#N/A</v>
      </c>
      <c r="G15" s="26"/>
      <c r="H15" s="26"/>
      <c r="I15" s="34"/>
      <c r="J15" s="35"/>
      <c r="K15" s="26"/>
      <c r="L15" s="26"/>
      <c r="M15" s="26"/>
      <c r="N15" s="29">
        <f t="shared" si="14"/>
        <v>1</v>
      </c>
      <c r="O15" s="30" t="e">
        <f>VLOOKUP(E15,'LIBROS FNL '!E:N,2,0)</f>
        <v>#N/A</v>
      </c>
      <c r="P15" s="31">
        <f>IFERROR(VLOOKUP(E15,'LIBROS FNL '!E:Q,13,0),0)</f>
        <v>0</v>
      </c>
      <c r="Q15" s="31" t="e">
        <f>VLOOKUP(E15,'LIBROS FNL '!E:N,4,0)</f>
        <v>#N/A</v>
      </c>
      <c r="R15" s="31">
        <f t="shared" si="15"/>
        <v>0</v>
      </c>
      <c r="S15" s="32" t="str">
        <f t="shared" si="16"/>
        <v>OK CONCILIADO</v>
      </c>
      <c r="T15" s="29" t="str">
        <f t="shared" ca="1" si="17"/>
        <v>ok</v>
      </c>
      <c r="U15" s="29">
        <f t="shared" si="18"/>
        <v>1</v>
      </c>
      <c r="V15" s="29">
        <f t="shared" si="19"/>
        <v>0</v>
      </c>
      <c r="W15" s="29" t="str">
        <f t="shared" si="20"/>
        <v/>
      </c>
    </row>
    <row r="16" spans="1:24 16383:16383" x14ac:dyDescent="0.25">
      <c r="A16" s="27" t="str">
        <f t="shared" si="0"/>
        <v/>
      </c>
      <c r="B16" s="25">
        <f t="shared" si="11"/>
        <v>0</v>
      </c>
      <c r="C16" s="25" t="str">
        <f t="shared" si="12"/>
        <v>INGRESO</v>
      </c>
      <c r="D16" s="28" t="str">
        <f t="shared" si="13"/>
        <v>0INGRESO</v>
      </c>
      <c r="E16" s="28" t="str">
        <f>D16&amp;COUNTIF(D$2:D16,D16)</f>
        <v>0INGRESO15</v>
      </c>
      <c r="F16" s="28" t="e">
        <f>VLOOKUP(L16,BASE!A:B,2,0)</f>
        <v>#N/A</v>
      </c>
      <c r="G16" s="26"/>
      <c r="H16" s="26"/>
      <c r="I16" s="34"/>
      <c r="J16" s="35"/>
      <c r="K16" s="26"/>
      <c r="L16" s="26"/>
      <c r="M16" s="26"/>
      <c r="N16" s="29">
        <f t="shared" si="14"/>
        <v>1</v>
      </c>
      <c r="O16" s="30" t="e">
        <f>VLOOKUP(E16,'LIBROS FNL '!E:N,2,0)</f>
        <v>#N/A</v>
      </c>
      <c r="P16" s="31">
        <f>IFERROR(VLOOKUP(E16,'LIBROS FNL '!E:Q,13,0),0)</f>
        <v>0</v>
      </c>
      <c r="Q16" s="31" t="e">
        <f>VLOOKUP(E16,'LIBROS FNL '!E:N,4,0)</f>
        <v>#N/A</v>
      </c>
      <c r="R16" s="31">
        <f t="shared" si="15"/>
        <v>0</v>
      </c>
      <c r="S16" s="32" t="str">
        <f t="shared" si="16"/>
        <v>OK CONCILIADO</v>
      </c>
      <c r="T16" s="29" t="str">
        <f t="shared" ca="1" si="17"/>
        <v>ok</v>
      </c>
      <c r="U16" s="29">
        <f t="shared" si="18"/>
        <v>1</v>
      </c>
      <c r="V16" s="29">
        <f t="shared" si="19"/>
        <v>0</v>
      </c>
      <c r="W16" s="29" t="str">
        <f t="shared" si="20"/>
        <v/>
      </c>
    </row>
    <row r="17" spans="1:23" x14ac:dyDescent="0.25">
      <c r="A17" s="27" t="str">
        <f t="shared" si="0"/>
        <v/>
      </c>
      <c r="B17" s="25">
        <f t="shared" si="11"/>
        <v>0</v>
      </c>
      <c r="C17" s="25" t="str">
        <f t="shared" si="12"/>
        <v>INGRESO</v>
      </c>
      <c r="D17" s="28" t="str">
        <f t="shared" si="13"/>
        <v>0INGRESO</v>
      </c>
      <c r="E17" s="28" t="str">
        <f>D17&amp;COUNTIF(D$2:D17,D17)</f>
        <v>0INGRESO16</v>
      </c>
      <c r="F17" s="28" t="e">
        <f>VLOOKUP(L17,BASE!A:B,2,0)</f>
        <v>#N/A</v>
      </c>
      <c r="G17" s="26"/>
      <c r="H17" s="26"/>
      <c r="I17" s="34"/>
      <c r="J17" s="35"/>
      <c r="K17" s="26"/>
      <c r="L17" s="26"/>
      <c r="M17" s="26"/>
      <c r="N17" s="29">
        <f t="shared" si="14"/>
        <v>1</v>
      </c>
      <c r="O17" s="30" t="e">
        <f>VLOOKUP(E17,'LIBROS FNL '!E:N,2,0)</f>
        <v>#N/A</v>
      </c>
      <c r="P17" s="31">
        <f>IFERROR(VLOOKUP(E17,'LIBROS FNL '!E:Q,13,0),0)</f>
        <v>0</v>
      </c>
      <c r="Q17" s="31" t="e">
        <f>VLOOKUP(E17,'LIBROS FNL '!E:N,4,0)</f>
        <v>#N/A</v>
      </c>
      <c r="R17" s="31">
        <f t="shared" si="15"/>
        <v>0</v>
      </c>
      <c r="S17" s="32" t="str">
        <f t="shared" si="16"/>
        <v>OK CONCILIADO</v>
      </c>
      <c r="T17" s="29" t="str">
        <f t="shared" ca="1" si="17"/>
        <v>ok</v>
      </c>
      <c r="U17" s="29">
        <f t="shared" si="18"/>
        <v>1</v>
      </c>
      <c r="V17" s="29">
        <f t="shared" si="19"/>
        <v>0</v>
      </c>
      <c r="W17" s="29" t="str">
        <f t="shared" si="20"/>
        <v/>
      </c>
    </row>
    <row r="18" spans="1:23" x14ac:dyDescent="0.25">
      <c r="A18" s="27" t="str">
        <f t="shared" si="0"/>
        <v/>
      </c>
      <c r="B18" s="25">
        <f t="shared" si="11"/>
        <v>0</v>
      </c>
      <c r="C18" s="25" t="str">
        <f t="shared" si="12"/>
        <v>INGRESO</v>
      </c>
      <c r="D18" s="28" t="str">
        <f t="shared" si="13"/>
        <v>0INGRESO</v>
      </c>
      <c r="E18" s="28" t="str">
        <f>D18&amp;COUNTIF(D$2:D18,D18)</f>
        <v>0INGRESO17</v>
      </c>
      <c r="F18" s="28" t="e">
        <f>VLOOKUP(L18,BASE!A:B,2,0)</f>
        <v>#N/A</v>
      </c>
      <c r="G18" s="26"/>
      <c r="H18" s="26"/>
      <c r="I18" s="34"/>
      <c r="J18" s="35"/>
      <c r="K18" s="26"/>
      <c r="L18" s="26"/>
      <c r="M18" s="26"/>
      <c r="N18" s="29">
        <f t="shared" si="14"/>
        <v>1</v>
      </c>
      <c r="O18" s="30" t="e">
        <f>VLOOKUP(E18,'LIBROS FNL '!E:N,2,0)</f>
        <v>#N/A</v>
      </c>
      <c r="P18" s="31">
        <f>IFERROR(VLOOKUP(E18,'LIBROS FNL '!E:Q,13,0),0)</f>
        <v>0</v>
      </c>
      <c r="Q18" s="31" t="e">
        <f>VLOOKUP(E18,'LIBROS FNL '!E:N,4,0)</f>
        <v>#N/A</v>
      </c>
      <c r="R18" s="31">
        <f t="shared" si="15"/>
        <v>0</v>
      </c>
      <c r="S18" s="32" t="str">
        <f t="shared" si="16"/>
        <v>OK CONCILIADO</v>
      </c>
      <c r="T18" s="29" t="str">
        <f t="shared" ca="1" si="17"/>
        <v>ok</v>
      </c>
      <c r="U18" s="29">
        <f t="shared" si="18"/>
        <v>1</v>
      </c>
      <c r="V18" s="29">
        <f t="shared" si="19"/>
        <v>0</v>
      </c>
      <c r="W18" s="29" t="str">
        <f t="shared" si="20"/>
        <v/>
      </c>
    </row>
    <row r="19" spans="1:23" x14ac:dyDescent="0.25">
      <c r="A19" s="27" t="str">
        <f t="shared" si="0"/>
        <v/>
      </c>
      <c r="B19" s="25">
        <f t="shared" si="11"/>
        <v>0</v>
      </c>
      <c r="C19" s="25" t="str">
        <f t="shared" si="12"/>
        <v>INGRESO</v>
      </c>
      <c r="D19" s="28" t="str">
        <f t="shared" si="13"/>
        <v>0INGRESO</v>
      </c>
      <c r="E19" s="28" t="str">
        <f>D19&amp;COUNTIF(D$2:D19,D19)</f>
        <v>0INGRESO18</v>
      </c>
      <c r="F19" s="28" t="e">
        <f>VLOOKUP(L19,BASE!A:B,2,0)</f>
        <v>#N/A</v>
      </c>
      <c r="G19" s="26"/>
      <c r="H19" s="26"/>
      <c r="I19" s="34"/>
      <c r="J19" s="35"/>
      <c r="K19" s="26"/>
      <c r="L19" s="26"/>
      <c r="M19" s="26"/>
      <c r="N19" s="29">
        <f t="shared" si="14"/>
        <v>1</v>
      </c>
      <c r="O19" s="30" t="e">
        <f>VLOOKUP(E19,'LIBROS FNL '!E:N,2,0)</f>
        <v>#N/A</v>
      </c>
      <c r="P19" s="31">
        <f>IFERROR(VLOOKUP(E19,'LIBROS FNL '!E:Q,13,0),0)</f>
        <v>0</v>
      </c>
      <c r="Q19" s="31" t="e">
        <f>VLOOKUP(E19,'LIBROS FNL '!E:N,4,0)</f>
        <v>#N/A</v>
      </c>
      <c r="R19" s="31">
        <f t="shared" si="15"/>
        <v>0</v>
      </c>
      <c r="S19" s="32" t="str">
        <f t="shared" si="16"/>
        <v>OK CONCILIADO</v>
      </c>
      <c r="T19" s="29" t="str">
        <f t="shared" ca="1" si="17"/>
        <v>ok</v>
      </c>
      <c r="U19" s="29">
        <f t="shared" si="18"/>
        <v>1</v>
      </c>
      <c r="V19" s="29">
        <f t="shared" si="19"/>
        <v>0</v>
      </c>
      <c r="W19" s="29" t="str">
        <f t="shared" si="20"/>
        <v/>
      </c>
    </row>
    <row r="20" spans="1:23" x14ac:dyDescent="0.25">
      <c r="A20" s="27" t="str">
        <f t="shared" si="0"/>
        <v/>
      </c>
      <c r="B20" s="25">
        <f t="shared" si="11"/>
        <v>0</v>
      </c>
      <c r="C20" s="25" t="str">
        <f t="shared" si="12"/>
        <v>INGRESO</v>
      </c>
      <c r="D20" s="28" t="str">
        <f t="shared" si="13"/>
        <v>0INGRESO</v>
      </c>
      <c r="E20" s="28" t="str">
        <f>D20&amp;COUNTIF(D$2:D20,D20)</f>
        <v>0INGRESO19</v>
      </c>
      <c r="F20" s="28" t="e">
        <f>VLOOKUP(L20,BASE!A:B,2,0)</f>
        <v>#N/A</v>
      </c>
      <c r="G20" s="26"/>
      <c r="H20" s="26"/>
      <c r="I20" s="34"/>
      <c r="J20" s="35"/>
      <c r="K20" s="26"/>
      <c r="L20" s="26"/>
      <c r="M20" s="26"/>
      <c r="N20" s="29">
        <f t="shared" si="14"/>
        <v>1</v>
      </c>
      <c r="O20" s="30" t="e">
        <f>VLOOKUP(E20,'LIBROS FNL '!E:N,2,0)</f>
        <v>#N/A</v>
      </c>
      <c r="P20" s="31">
        <f>IFERROR(VLOOKUP(E20,'LIBROS FNL '!E:Q,13,0),0)</f>
        <v>0</v>
      </c>
      <c r="Q20" s="31" t="e">
        <f>VLOOKUP(E20,'LIBROS FNL '!E:N,4,0)</f>
        <v>#N/A</v>
      </c>
      <c r="R20" s="31">
        <f t="shared" si="15"/>
        <v>0</v>
      </c>
      <c r="S20" s="32" t="str">
        <f t="shared" si="16"/>
        <v>OK CONCILIADO</v>
      </c>
      <c r="T20" s="29" t="str">
        <f t="shared" ca="1" si="17"/>
        <v>ok</v>
      </c>
      <c r="U20" s="29">
        <f t="shared" si="18"/>
        <v>1</v>
      </c>
      <c r="V20" s="29">
        <f t="shared" si="19"/>
        <v>0</v>
      </c>
      <c r="W20" s="29" t="str">
        <f t="shared" si="20"/>
        <v/>
      </c>
    </row>
    <row r="21" spans="1:23" x14ac:dyDescent="0.25">
      <c r="A21" s="27" t="str">
        <f t="shared" si="0"/>
        <v/>
      </c>
      <c r="B21" s="25">
        <f t="shared" si="11"/>
        <v>0</v>
      </c>
      <c r="C21" s="25" t="str">
        <f t="shared" si="12"/>
        <v>INGRESO</v>
      </c>
      <c r="D21" s="28" t="str">
        <f t="shared" si="13"/>
        <v>0INGRESO</v>
      </c>
      <c r="E21" s="28" t="str">
        <f>D21&amp;COUNTIF(D$2:D21,D21)</f>
        <v>0INGRESO20</v>
      </c>
      <c r="F21" s="28" t="e">
        <f>VLOOKUP(L21,BASE!A:B,2,0)</f>
        <v>#N/A</v>
      </c>
      <c r="G21" s="26"/>
      <c r="H21" s="26"/>
      <c r="I21" s="34"/>
      <c r="J21" s="35"/>
      <c r="K21" s="26"/>
      <c r="L21" s="26"/>
      <c r="M21" s="26"/>
      <c r="N21" s="29">
        <f t="shared" si="14"/>
        <v>1</v>
      </c>
      <c r="O21" s="30" t="e">
        <f>VLOOKUP(E21,'LIBROS FNL '!E:N,2,0)</f>
        <v>#N/A</v>
      </c>
      <c r="P21" s="31">
        <f>IFERROR(VLOOKUP(E21,'LIBROS FNL '!E:Q,13,0),0)</f>
        <v>0</v>
      </c>
      <c r="Q21" s="31" t="e">
        <f>VLOOKUP(E21,'LIBROS FNL '!E:N,4,0)</f>
        <v>#N/A</v>
      </c>
      <c r="R21" s="31">
        <f t="shared" si="15"/>
        <v>0</v>
      </c>
      <c r="S21" s="32" t="str">
        <f t="shared" si="16"/>
        <v>OK CONCILIADO</v>
      </c>
      <c r="T21" s="29" t="str">
        <f t="shared" ca="1" si="17"/>
        <v>ok</v>
      </c>
      <c r="U21" s="29">
        <f t="shared" si="18"/>
        <v>1</v>
      </c>
      <c r="V21" s="29">
        <f t="shared" si="19"/>
        <v>0</v>
      </c>
      <c r="W21" s="29" t="str">
        <f t="shared" si="20"/>
        <v/>
      </c>
    </row>
    <row r="22" spans="1:23" x14ac:dyDescent="0.25">
      <c r="A22" s="27" t="str">
        <f t="shared" si="0"/>
        <v/>
      </c>
      <c r="B22" s="25">
        <f t="shared" si="11"/>
        <v>0</v>
      </c>
      <c r="C22" s="25" t="str">
        <f t="shared" si="12"/>
        <v>INGRESO</v>
      </c>
      <c r="D22" s="28" t="str">
        <f t="shared" si="13"/>
        <v>0INGRESO</v>
      </c>
      <c r="E22" s="28" t="str">
        <f>D22&amp;COUNTIF(D$2:D22,D22)</f>
        <v>0INGRESO21</v>
      </c>
      <c r="F22" s="28" t="e">
        <f>VLOOKUP(L22,BASE!A:B,2,0)</f>
        <v>#N/A</v>
      </c>
      <c r="G22" s="26"/>
      <c r="H22" s="26"/>
      <c r="I22" s="34"/>
      <c r="J22" s="35"/>
      <c r="K22" s="26"/>
      <c r="L22" s="26"/>
      <c r="M22" s="26"/>
      <c r="N22" s="29">
        <f t="shared" si="14"/>
        <v>1</v>
      </c>
      <c r="O22" s="30" t="e">
        <f>VLOOKUP(E22,'LIBROS FNL '!E:N,2,0)</f>
        <v>#N/A</v>
      </c>
      <c r="P22" s="31">
        <f>IFERROR(VLOOKUP(E22,'LIBROS FNL '!E:Q,13,0),0)</f>
        <v>0</v>
      </c>
      <c r="Q22" s="31" t="e">
        <f>VLOOKUP(E22,'LIBROS FNL '!E:N,4,0)</f>
        <v>#N/A</v>
      </c>
      <c r="R22" s="31">
        <f t="shared" si="15"/>
        <v>0</v>
      </c>
      <c r="S22" s="32" t="str">
        <f t="shared" si="16"/>
        <v>OK CONCILIADO</v>
      </c>
      <c r="T22" s="29" t="str">
        <f t="shared" ca="1" si="17"/>
        <v>ok</v>
      </c>
      <c r="U22" s="29">
        <f t="shared" si="18"/>
        <v>1</v>
      </c>
      <c r="V22" s="29">
        <f t="shared" si="19"/>
        <v>0</v>
      </c>
      <c r="W22" s="29" t="str">
        <f t="shared" si="20"/>
        <v/>
      </c>
    </row>
    <row r="23" spans="1:23" x14ac:dyDescent="0.25">
      <c r="A23" s="27" t="str">
        <f t="shared" si="0"/>
        <v/>
      </c>
      <c r="B23" s="25">
        <f t="shared" si="11"/>
        <v>0</v>
      </c>
      <c r="C23" s="25" t="str">
        <f t="shared" si="12"/>
        <v>INGRESO</v>
      </c>
      <c r="D23" s="28" t="str">
        <f t="shared" si="13"/>
        <v>0INGRESO</v>
      </c>
      <c r="E23" s="28" t="str">
        <f>D23&amp;COUNTIF(D$2:D23,D23)</f>
        <v>0INGRESO22</v>
      </c>
      <c r="F23" s="28" t="e">
        <f>VLOOKUP(L23,BASE!A:B,2,0)</f>
        <v>#N/A</v>
      </c>
      <c r="G23" s="26"/>
      <c r="H23" s="26"/>
      <c r="I23" s="34"/>
      <c r="J23" s="35"/>
      <c r="K23" s="26"/>
      <c r="L23" s="26"/>
      <c r="M23" s="26"/>
      <c r="N23" s="29">
        <f t="shared" si="14"/>
        <v>1</v>
      </c>
      <c r="O23" s="30" t="e">
        <f>VLOOKUP(E23,'LIBROS FNL '!E:N,2,0)</f>
        <v>#N/A</v>
      </c>
      <c r="P23" s="31">
        <f>IFERROR(VLOOKUP(E23,'LIBROS FNL '!E:Q,13,0),0)</f>
        <v>0</v>
      </c>
      <c r="Q23" s="31" t="e">
        <f>VLOOKUP(E23,'LIBROS FNL '!E:N,4,0)</f>
        <v>#N/A</v>
      </c>
      <c r="R23" s="31">
        <f t="shared" si="15"/>
        <v>0</v>
      </c>
      <c r="S23" s="32" t="str">
        <f t="shared" si="16"/>
        <v>OK CONCILIADO</v>
      </c>
      <c r="T23" s="29" t="str">
        <f t="shared" ca="1" si="17"/>
        <v>ok</v>
      </c>
      <c r="U23" s="29">
        <f t="shared" si="18"/>
        <v>1</v>
      </c>
      <c r="V23" s="29">
        <f t="shared" si="19"/>
        <v>0</v>
      </c>
      <c r="W23" s="29" t="str">
        <f t="shared" si="20"/>
        <v/>
      </c>
    </row>
    <row r="24" spans="1:23" x14ac:dyDescent="0.25">
      <c r="A24" s="27" t="str">
        <f t="shared" si="0"/>
        <v/>
      </c>
      <c r="B24" s="25">
        <f t="shared" si="11"/>
        <v>0</v>
      </c>
      <c r="C24" s="25" t="str">
        <f t="shared" si="12"/>
        <v>INGRESO</v>
      </c>
      <c r="D24" s="28" t="str">
        <f t="shared" si="13"/>
        <v>0INGRESO</v>
      </c>
      <c r="E24" s="28" t="str">
        <f>D24&amp;COUNTIF(D$2:D24,D24)</f>
        <v>0INGRESO23</v>
      </c>
      <c r="F24" s="28" t="e">
        <f>VLOOKUP(L24,BASE!A:B,2,0)</f>
        <v>#N/A</v>
      </c>
      <c r="G24" s="26"/>
      <c r="H24" s="26"/>
      <c r="I24" s="34"/>
      <c r="J24" s="35"/>
      <c r="K24" s="26"/>
      <c r="L24" s="26"/>
      <c r="M24" s="26"/>
      <c r="N24" s="29">
        <f t="shared" si="14"/>
        <v>1</v>
      </c>
      <c r="O24" s="30" t="e">
        <f>VLOOKUP(E24,'LIBROS FNL '!E:N,2,0)</f>
        <v>#N/A</v>
      </c>
      <c r="P24" s="31">
        <f>IFERROR(VLOOKUP(E24,'LIBROS FNL '!E:Q,13,0),0)</f>
        <v>0</v>
      </c>
      <c r="Q24" s="31" t="e">
        <f>VLOOKUP(E24,'LIBROS FNL '!E:N,4,0)</f>
        <v>#N/A</v>
      </c>
      <c r="R24" s="31">
        <f t="shared" si="15"/>
        <v>0</v>
      </c>
      <c r="S24" s="32" t="str">
        <f t="shared" si="16"/>
        <v>OK CONCILIADO</v>
      </c>
      <c r="T24" s="29" t="str">
        <f t="shared" ca="1" si="17"/>
        <v>ok</v>
      </c>
      <c r="U24" s="29">
        <f t="shared" si="18"/>
        <v>1</v>
      </c>
      <c r="V24" s="29">
        <f t="shared" si="19"/>
        <v>0</v>
      </c>
      <c r="W24" s="29" t="str">
        <f t="shared" si="20"/>
        <v/>
      </c>
    </row>
    <row r="25" spans="1:23" x14ac:dyDescent="0.25">
      <c r="A25" s="27" t="str">
        <f t="shared" si="0"/>
        <v/>
      </c>
      <c r="B25" s="25">
        <f t="shared" si="11"/>
        <v>0</v>
      </c>
      <c r="C25" s="25" t="str">
        <f t="shared" si="12"/>
        <v>INGRESO</v>
      </c>
      <c r="D25" s="28" t="str">
        <f t="shared" si="13"/>
        <v>0INGRESO</v>
      </c>
      <c r="E25" s="28" t="str">
        <f>D25&amp;COUNTIF(D$2:D25,D25)</f>
        <v>0INGRESO24</v>
      </c>
      <c r="F25" s="28" t="e">
        <f>VLOOKUP(L25,BASE!A:B,2,0)</f>
        <v>#N/A</v>
      </c>
      <c r="G25" s="26"/>
      <c r="H25" s="26"/>
      <c r="I25" s="34"/>
      <c r="J25" s="35"/>
      <c r="K25" s="26"/>
      <c r="L25" s="26"/>
      <c r="M25" s="26"/>
      <c r="N25" s="29">
        <f t="shared" si="14"/>
        <v>1</v>
      </c>
      <c r="O25" s="30" t="e">
        <f>VLOOKUP(E25,'LIBROS FNL '!E:N,2,0)</f>
        <v>#N/A</v>
      </c>
      <c r="P25" s="31">
        <f>IFERROR(VLOOKUP(E25,'LIBROS FNL '!E:Q,13,0),0)</f>
        <v>0</v>
      </c>
      <c r="Q25" s="31" t="e">
        <f>VLOOKUP(E25,'LIBROS FNL '!E:N,4,0)</f>
        <v>#N/A</v>
      </c>
      <c r="R25" s="31">
        <f t="shared" si="15"/>
        <v>0</v>
      </c>
      <c r="S25" s="32" t="str">
        <f t="shared" si="16"/>
        <v>OK CONCILIADO</v>
      </c>
      <c r="T25" s="29" t="str">
        <f t="shared" ca="1" si="17"/>
        <v>ok</v>
      </c>
      <c r="U25" s="29">
        <f t="shared" si="18"/>
        <v>1</v>
      </c>
      <c r="V25" s="29">
        <f t="shared" si="19"/>
        <v>0</v>
      </c>
      <c r="W25" s="29" t="str">
        <f t="shared" si="20"/>
        <v/>
      </c>
    </row>
    <row r="26" spans="1:23" x14ac:dyDescent="0.25">
      <c r="A26" s="27" t="str">
        <f t="shared" si="0"/>
        <v/>
      </c>
      <c r="B26" s="25">
        <f t="shared" si="11"/>
        <v>0</v>
      </c>
      <c r="C26" s="25" t="str">
        <f t="shared" si="12"/>
        <v>INGRESO</v>
      </c>
      <c r="D26" s="28" t="str">
        <f t="shared" si="13"/>
        <v>0INGRESO</v>
      </c>
      <c r="E26" s="28" t="str">
        <f>D26&amp;COUNTIF(D$2:D26,D26)</f>
        <v>0INGRESO25</v>
      </c>
      <c r="F26" s="28" t="e">
        <f>VLOOKUP(L26,BASE!A:B,2,0)</f>
        <v>#N/A</v>
      </c>
      <c r="G26" s="26"/>
      <c r="H26" s="26"/>
      <c r="I26" s="34"/>
      <c r="J26" s="35"/>
      <c r="K26" s="26"/>
      <c r="L26" s="26"/>
      <c r="M26" s="26"/>
      <c r="N26" s="29">
        <f t="shared" si="14"/>
        <v>1</v>
      </c>
      <c r="O26" s="30" t="e">
        <f>VLOOKUP(E26,'LIBROS FNL '!E:N,2,0)</f>
        <v>#N/A</v>
      </c>
      <c r="P26" s="31">
        <f>IFERROR(VLOOKUP(E26,'LIBROS FNL '!E:Q,13,0),0)</f>
        <v>0</v>
      </c>
      <c r="Q26" s="31" t="e">
        <f>VLOOKUP(E26,'LIBROS FNL '!E:N,4,0)</f>
        <v>#N/A</v>
      </c>
      <c r="R26" s="31">
        <f t="shared" si="15"/>
        <v>0</v>
      </c>
      <c r="S26" s="32" t="str">
        <f t="shared" si="16"/>
        <v>OK CONCILIADO</v>
      </c>
      <c r="T26" s="29" t="str">
        <f t="shared" ca="1" si="17"/>
        <v>ok</v>
      </c>
      <c r="U26" s="29">
        <f t="shared" si="18"/>
        <v>1</v>
      </c>
      <c r="V26" s="29">
        <f t="shared" si="19"/>
        <v>0</v>
      </c>
      <c r="W26" s="29" t="str">
        <f t="shared" si="20"/>
        <v/>
      </c>
    </row>
    <row r="27" spans="1:23" x14ac:dyDescent="0.25">
      <c r="A27" s="27" t="str">
        <f t="shared" si="0"/>
        <v/>
      </c>
      <c r="B27" s="25">
        <f t="shared" si="11"/>
        <v>0</v>
      </c>
      <c r="C27" s="25" t="str">
        <f t="shared" si="12"/>
        <v>INGRESO</v>
      </c>
      <c r="D27" s="28" t="str">
        <f t="shared" si="13"/>
        <v>0INGRESO</v>
      </c>
      <c r="E27" s="28" t="str">
        <f>D27&amp;COUNTIF(D$2:D27,D27)</f>
        <v>0INGRESO26</v>
      </c>
      <c r="F27" s="28" t="e">
        <f>VLOOKUP(L27,BASE!A:B,2,0)</f>
        <v>#N/A</v>
      </c>
      <c r="G27" s="26"/>
      <c r="H27" s="26"/>
      <c r="I27" s="34"/>
      <c r="J27" s="35"/>
      <c r="K27" s="26"/>
      <c r="L27" s="26"/>
      <c r="M27" s="26"/>
      <c r="N27" s="29">
        <f t="shared" si="14"/>
        <v>1</v>
      </c>
      <c r="O27" s="30" t="e">
        <f>VLOOKUP(E27,'LIBROS FNL '!E:N,2,0)</f>
        <v>#N/A</v>
      </c>
      <c r="P27" s="31">
        <f>IFERROR(VLOOKUP(E27,'LIBROS FNL '!E:Q,13,0),0)</f>
        <v>0</v>
      </c>
      <c r="Q27" s="31" t="e">
        <f>VLOOKUP(E27,'LIBROS FNL '!E:N,4,0)</f>
        <v>#N/A</v>
      </c>
      <c r="R27" s="31">
        <f t="shared" si="15"/>
        <v>0</v>
      </c>
      <c r="S27" s="32" t="str">
        <f t="shared" si="16"/>
        <v>OK CONCILIADO</v>
      </c>
      <c r="T27" s="29" t="str">
        <f t="shared" ca="1" si="17"/>
        <v>ok</v>
      </c>
      <c r="U27" s="29">
        <f t="shared" si="18"/>
        <v>1</v>
      </c>
      <c r="V27" s="29">
        <f t="shared" si="19"/>
        <v>0</v>
      </c>
      <c r="W27" s="29" t="str">
        <f t="shared" si="20"/>
        <v/>
      </c>
    </row>
    <row r="28" spans="1:23" x14ac:dyDescent="0.25">
      <c r="A28" s="27" t="str">
        <f t="shared" si="0"/>
        <v/>
      </c>
      <c r="B28" s="25">
        <f t="shared" si="11"/>
        <v>0</v>
      </c>
      <c r="C28" s="25" t="str">
        <f t="shared" si="12"/>
        <v>INGRESO</v>
      </c>
      <c r="D28" s="28" t="str">
        <f t="shared" si="13"/>
        <v>0INGRESO</v>
      </c>
      <c r="E28" s="28" t="str">
        <f>D28&amp;COUNTIF(D$2:D28,D28)</f>
        <v>0INGRESO27</v>
      </c>
      <c r="F28" s="28" t="e">
        <f>VLOOKUP(L28,BASE!A:B,2,0)</f>
        <v>#N/A</v>
      </c>
      <c r="G28" s="26"/>
      <c r="H28" s="26"/>
      <c r="I28" s="34"/>
      <c r="J28" s="35"/>
      <c r="K28" s="26"/>
      <c r="L28" s="26"/>
      <c r="M28" s="26"/>
      <c r="N28" s="29">
        <f t="shared" si="14"/>
        <v>1</v>
      </c>
      <c r="O28" s="30" t="e">
        <f>VLOOKUP(E28,'LIBROS FNL '!E:N,2,0)</f>
        <v>#N/A</v>
      </c>
      <c r="P28" s="31">
        <f>IFERROR(VLOOKUP(E28,'LIBROS FNL '!E:Q,13,0),0)</f>
        <v>0</v>
      </c>
      <c r="Q28" s="31" t="e">
        <f>VLOOKUP(E28,'LIBROS FNL '!E:N,4,0)</f>
        <v>#N/A</v>
      </c>
      <c r="R28" s="31">
        <f t="shared" si="15"/>
        <v>0</v>
      </c>
      <c r="S28" s="32" t="str">
        <f t="shared" si="16"/>
        <v>OK CONCILIADO</v>
      </c>
      <c r="T28" s="29" t="str">
        <f t="shared" ca="1" si="17"/>
        <v>ok</v>
      </c>
      <c r="U28" s="29">
        <f t="shared" si="18"/>
        <v>1</v>
      </c>
      <c r="V28" s="29">
        <f t="shared" si="19"/>
        <v>0</v>
      </c>
      <c r="W28" s="29" t="str">
        <f t="shared" si="20"/>
        <v/>
      </c>
    </row>
    <row r="29" spans="1:23" x14ac:dyDescent="0.25">
      <c r="A29" s="27" t="str">
        <f t="shared" si="0"/>
        <v/>
      </c>
      <c r="B29" s="25">
        <f t="shared" si="11"/>
        <v>0</v>
      </c>
      <c r="C29" s="25" t="str">
        <f t="shared" si="12"/>
        <v>INGRESO</v>
      </c>
      <c r="D29" s="28" t="str">
        <f t="shared" si="13"/>
        <v>0INGRESO</v>
      </c>
      <c r="E29" s="28" t="str">
        <f>D29&amp;COUNTIF(D$2:D29,D29)</f>
        <v>0INGRESO28</v>
      </c>
      <c r="F29" s="28" t="e">
        <f>VLOOKUP(L29,BASE!A:B,2,0)</f>
        <v>#N/A</v>
      </c>
      <c r="G29" s="26"/>
      <c r="H29" s="26"/>
      <c r="I29" s="34"/>
      <c r="J29" s="35"/>
      <c r="K29" s="26"/>
      <c r="L29" s="26"/>
      <c r="M29" s="26"/>
      <c r="N29" s="29">
        <f t="shared" si="14"/>
        <v>1</v>
      </c>
      <c r="O29" s="30" t="e">
        <f>VLOOKUP(E29,'LIBROS FNL '!E:N,2,0)</f>
        <v>#N/A</v>
      </c>
      <c r="P29" s="31">
        <f>IFERROR(VLOOKUP(E29,'LIBROS FNL '!E:Q,13,0),0)</f>
        <v>0</v>
      </c>
      <c r="Q29" s="31" t="e">
        <f>VLOOKUP(E29,'LIBROS FNL '!E:N,4,0)</f>
        <v>#N/A</v>
      </c>
      <c r="R29" s="31">
        <f t="shared" si="15"/>
        <v>0</v>
      </c>
      <c r="S29" s="32" t="str">
        <f t="shared" si="16"/>
        <v>OK CONCILIADO</v>
      </c>
      <c r="T29" s="29" t="str">
        <f t="shared" ca="1" si="17"/>
        <v>ok</v>
      </c>
      <c r="U29" s="29">
        <f t="shared" si="18"/>
        <v>1</v>
      </c>
      <c r="V29" s="29">
        <f t="shared" si="19"/>
        <v>0</v>
      </c>
      <c r="W29" s="29" t="str">
        <f t="shared" si="20"/>
        <v/>
      </c>
    </row>
    <row r="30" spans="1:23" x14ac:dyDescent="0.25">
      <c r="A30" s="27" t="str">
        <f t="shared" si="0"/>
        <v/>
      </c>
      <c r="B30" s="25">
        <f t="shared" si="11"/>
        <v>0</v>
      </c>
      <c r="C30" s="25" t="str">
        <f t="shared" si="12"/>
        <v>INGRESO</v>
      </c>
      <c r="D30" s="28" t="str">
        <f t="shared" si="13"/>
        <v>0INGRESO</v>
      </c>
      <c r="E30" s="28" t="str">
        <f>D30&amp;COUNTIF(D$2:D30,D30)</f>
        <v>0INGRESO29</v>
      </c>
      <c r="F30" s="28" t="e">
        <f>VLOOKUP(L30,BASE!A:B,2,0)</f>
        <v>#N/A</v>
      </c>
      <c r="G30" s="26"/>
      <c r="H30" s="26"/>
      <c r="I30" s="34"/>
      <c r="J30" s="35"/>
      <c r="K30" s="26"/>
      <c r="L30" s="26"/>
      <c r="M30" s="26"/>
      <c r="N30" s="29">
        <f t="shared" si="14"/>
        <v>1</v>
      </c>
      <c r="O30" s="30" t="e">
        <f>VLOOKUP(E30,'LIBROS FNL '!E:N,2,0)</f>
        <v>#N/A</v>
      </c>
      <c r="P30" s="31">
        <f>IFERROR(VLOOKUP(E30,'LIBROS FNL '!E:Q,13,0),0)</f>
        <v>0</v>
      </c>
      <c r="Q30" s="31" t="e">
        <f>VLOOKUP(E30,'LIBROS FNL '!E:N,4,0)</f>
        <v>#N/A</v>
      </c>
      <c r="R30" s="31">
        <f t="shared" si="15"/>
        <v>0</v>
      </c>
      <c r="S30" s="32" t="str">
        <f t="shared" si="16"/>
        <v>OK CONCILIADO</v>
      </c>
      <c r="T30" s="29" t="str">
        <f t="shared" ca="1" si="17"/>
        <v>ok</v>
      </c>
      <c r="U30" s="29">
        <f t="shared" si="18"/>
        <v>1</v>
      </c>
      <c r="V30" s="29">
        <f t="shared" si="19"/>
        <v>0</v>
      </c>
      <c r="W30" s="29" t="str">
        <f t="shared" si="20"/>
        <v/>
      </c>
    </row>
    <row r="31" spans="1:23" x14ac:dyDescent="0.25">
      <c r="A31" s="27" t="str">
        <f t="shared" si="0"/>
        <v/>
      </c>
      <c r="B31" s="25">
        <f t="shared" si="11"/>
        <v>0</v>
      </c>
      <c r="C31" s="25" t="str">
        <f t="shared" si="12"/>
        <v>INGRESO</v>
      </c>
      <c r="D31" s="28" t="str">
        <f t="shared" si="13"/>
        <v>0INGRESO</v>
      </c>
      <c r="E31" s="28" t="str">
        <f>D31&amp;COUNTIF(D$2:D31,D31)</f>
        <v>0INGRESO30</v>
      </c>
      <c r="F31" s="28" t="e">
        <f>VLOOKUP(L31,BASE!A:B,2,0)</f>
        <v>#N/A</v>
      </c>
      <c r="G31" s="26"/>
      <c r="H31" s="26"/>
      <c r="I31" s="34"/>
      <c r="J31" s="35"/>
      <c r="K31" s="26"/>
      <c r="L31" s="26"/>
      <c r="M31" s="26"/>
      <c r="N31" s="29">
        <f t="shared" si="14"/>
        <v>1</v>
      </c>
      <c r="O31" s="30" t="e">
        <f>VLOOKUP(E31,'LIBROS FNL '!E:N,2,0)</f>
        <v>#N/A</v>
      </c>
      <c r="P31" s="31">
        <f>IFERROR(VLOOKUP(E31,'LIBROS FNL '!E:Q,13,0),0)</f>
        <v>0</v>
      </c>
      <c r="Q31" s="31" t="e">
        <f>VLOOKUP(E31,'LIBROS FNL '!E:N,4,0)</f>
        <v>#N/A</v>
      </c>
      <c r="R31" s="31">
        <f t="shared" si="15"/>
        <v>0</v>
      </c>
      <c r="S31" s="32" t="str">
        <f t="shared" si="16"/>
        <v>OK CONCILIADO</v>
      </c>
      <c r="T31" s="29" t="str">
        <f t="shared" ca="1" si="17"/>
        <v>ok</v>
      </c>
      <c r="U31" s="29">
        <f t="shared" si="18"/>
        <v>1</v>
      </c>
      <c r="V31" s="29">
        <f t="shared" si="19"/>
        <v>0</v>
      </c>
      <c r="W31" s="29" t="str">
        <f t="shared" si="20"/>
        <v/>
      </c>
    </row>
    <row r="32" spans="1:23" x14ac:dyDescent="0.25">
      <c r="A32" s="27" t="str">
        <f t="shared" ref="A32:A95" si="21">RIGHT(G32,4)</f>
        <v/>
      </c>
      <c r="B32" s="25">
        <f t="shared" ref="B32:B95" si="22">J32*1</f>
        <v>0</v>
      </c>
      <c r="C32" s="25" t="str">
        <f t="shared" ref="C32:C95" si="23">IF(J32&gt;=0,"INGRESO","EGRESO")</f>
        <v>INGRESO</v>
      </c>
      <c r="D32" s="28" t="str">
        <f t="shared" ref="D32:D95" si="24">+CONCATENATE(A32,B32,C32)</f>
        <v>0INGRESO</v>
      </c>
      <c r="E32" s="28" t="str">
        <f>D32&amp;COUNTIF(D$2:D32,D32)</f>
        <v>0INGRESO31</v>
      </c>
      <c r="F32" s="28" t="e">
        <f>VLOOKUP(L32,BASE!A:B,2,0)</f>
        <v>#N/A</v>
      </c>
      <c r="G32" s="26"/>
      <c r="H32" s="26"/>
      <c r="I32" s="34"/>
      <c r="J32" s="35"/>
      <c r="K32" s="26"/>
      <c r="L32" s="26"/>
      <c r="M32" s="26"/>
      <c r="N32" s="29">
        <f t="shared" ref="N32:N95" si="25">COUNTBLANK(M32)</f>
        <v>1</v>
      </c>
      <c r="O32" s="30" t="e">
        <f>VLOOKUP(E32,'LIBROS FNL '!E:N,2,0)</f>
        <v>#N/A</v>
      </c>
      <c r="P32" s="31">
        <f>IFERROR(VLOOKUP(E32,'LIBROS FNL '!E:Q,13,0),0)</f>
        <v>0</v>
      </c>
      <c r="Q32" s="31" t="e">
        <f>VLOOKUP(E32,'LIBROS FNL '!E:N,4,0)</f>
        <v>#N/A</v>
      </c>
      <c r="R32" s="31">
        <f t="shared" ref="R32:R95" si="26">P32-J32</f>
        <v>0</v>
      </c>
      <c r="S32" s="32" t="str">
        <f t="shared" ref="S32:S95" si="27">IF(AND(N32=0),"OK",IF(R32&lt;&gt;0,"SIN CONCILIAR","OK CONCILIADO"))</f>
        <v>OK CONCILIADO</v>
      </c>
      <c r="T32" s="29" t="str">
        <f t="shared" ref="T32:T95" ca="1" si="28">IF(S32="SIN CONCILIAR",+TODAY()-I32,"ok")</f>
        <v>ok</v>
      </c>
      <c r="U32" s="29">
        <f t="shared" ref="U32:U95" si="29">COUNTA(S32)</f>
        <v>1</v>
      </c>
      <c r="V32" s="29">
        <f t="shared" ref="V32:V95" si="30">WEEKNUM(I32)</f>
        <v>0</v>
      </c>
      <c r="W32" s="29" t="str">
        <f t="shared" ref="W32:W95" si="31">MID(L32,1,16)</f>
        <v/>
      </c>
    </row>
    <row r="33" spans="1:23" x14ac:dyDescent="0.25">
      <c r="A33" s="27" t="str">
        <f t="shared" si="21"/>
        <v/>
      </c>
      <c r="B33" s="25">
        <f t="shared" si="22"/>
        <v>0</v>
      </c>
      <c r="C33" s="25" t="str">
        <f t="shared" si="23"/>
        <v>INGRESO</v>
      </c>
      <c r="D33" s="28" t="str">
        <f t="shared" si="24"/>
        <v>0INGRESO</v>
      </c>
      <c r="E33" s="28" t="str">
        <f>D33&amp;COUNTIF(D$2:D33,D33)</f>
        <v>0INGRESO32</v>
      </c>
      <c r="F33" s="28" t="e">
        <f>VLOOKUP(L33,BASE!A:B,2,0)</f>
        <v>#N/A</v>
      </c>
      <c r="G33" s="26"/>
      <c r="H33" s="26"/>
      <c r="I33" s="34"/>
      <c r="J33" s="35"/>
      <c r="K33" s="26"/>
      <c r="L33" s="26"/>
      <c r="M33" s="26"/>
      <c r="N33" s="29">
        <f t="shared" si="25"/>
        <v>1</v>
      </c>
      <c r="O33" s="30" t="e">
        <f>VLOOKUP(E33,'LIBROS FNL '!E:N,2,0)</f>
        <v>#N/A</v>
      </c>
      <c r="P33" s="31">
        <f>IFERROR(VLOOKUP(E33,'LIBROS FNL '!E:Q,13,0),0)</f>
        <v>0</v>
      </c>
      <c r="Q33" s="31" t="e">
        <f>VLOOKUP(E33,'LIBROS FNL '!E:N,4,0)</f>
        <v>#N/A</v>
      </c>
      <c r="R33" s="31">
        <f t="shared" si="26"/>
        <v>0</v>
      </c>
      <c r="S33" s="32" t="str">
        <f t="shared" si="27"/>
        <v>OK CONCILIADO</v>
      </c>
      <c r="T33" s="29" t="str">
        <f t="shared" ca="1" si="28"/>
        <v>ok</v>
      </c>
      <c r="U33" s="29">
        <f t="shared" si="29"/>
        <v>1</v>
      </c>
      <c r="V33" s="29">
        <f t="shared" si="30"/>
        <v>0</v>
      </c>
      <c r="W33" s="29" t="str">
        <f t="shared" si="31"/>
        <v/>
      </c>
    </row>
    <row r="34" spans="1:23" x14ac:dyDescent="0.25">
      <c r="A34" s="27" t="str">
        <f t="shared" si="21"/>
        <v/>
      </c>
      <c r="B34" s="25">
        <f t="shared" si="22"/>
        <v>0</v>
      </c>
      <c r="C34" s="25" t="str">
        <f t="shared" si="23"/>
        <v>INGRESO</v>
      </c>
      <c r="D34" s="28" t="str">
        <f t="shared" si="24"/>
        <v>0INGRESO</v>
      </c>
      <c r="E34" s="28" t="str">
        <f>D34&amp;COUNTIF(D$2:D34,D34)</f>
        <v>0INGRESO33</v>
      </c>
      <c r="F34" s="28" t="e">
        <f>VLOOKUP(L34,BASE!A:B,2,0)</f>
        <v>#N/A</v>
      </c>
      <c r="G34" s="26"/>
      <c r="H34" s="26"/>
      <c r="I34" s="34"/>
      <c r="J34" s="35"/>
      <c r="K34" s="26"/>
      <c r="L34" s="26"/>
      <c r="M34" s="26"/>
      <c r="N34" s="29">
        <f t="shared" si="25"/>
        <v>1</v>
      </c>
      <c r="O34" s="30" t="e">
        <f>VLOOKUP(E34,'LIBROS FNL '!E:N,2,0)</f>
        <v>#N/A</v>
      </c>
      <c r="P34" s="31">
        <f>IFERROR(VLOOKUP(E34,'LIBROS FNL '!E:Q,13,0),0)</f>
        <v>0</v>
      </c>
      <c r="Q34" s="31" t="e">
        <f>VLOOKUP(E34,'LIBROS FNL '!E:N,4,0)</f>
        <v>#N/A</v>
      </c>
      <c r="R34" s="31">
        <f t="shared" si="26"/>
        <v>0</v>
      </c>
      <c r="S34" s="32" t="str">
        <f t="shared" si="27"/>
        <v>OK CONCILIADO</v>
      </c>
      <c r="T34" s="29" t="str">
        <f t="shared" ca="1" si="28"/>
        <v>ok</v>
      </c>
      <c r="U34" s="29">
        <f t="shared" si="29"/>
        <v>1</v>
      </c>
      <c r="V34" s="29">
        <f t="shared" si="30"/>
        <v>0</v>
      </c>
      <c r="W34" s="29" t="str">
        <f t="shared" si="31"/>
        <v/>
      </c>
    </row>
    <row r="35" spans="1:23" x14ac:dyDescent="0.25">
      <c r="A35" s="27" t="str">
        <f t="shared" si="21"/>
        <v/>
      </c>
      <c r="B35" s="25">
        <f t="shared" si="22"/>
        <v>0</v>
      </c>
      <c r="C35" s="25" t="str">
        <f t="shared" si="23"/>
        <v>INGRESO</v>
      </c>
      <c r="D35" s="28" t="str">
        <f t="shared" si="24"/>
        <v>0INGRESO</v>
      </c>
      <c r="E35" s="28" t="str">
        <f>D35&amp;COUNTIF(D$2:D35,D35)</f>
        <v>0INGRESO34</v>
      </c>
      <c r="F35" s="28" t="e">
        <f>VLOOKUP(L35,BASE!A:B,2,0)</f>
        <v>#N/A</v>
      </c>
      <c r="G35" s="26"/>
      <c r="H35" s="26"/>
      <c r="I35" s="34"/>
      <c r="J35" s="35"/>
      <c r="K35" s="26"/>
      <c r="L35" s="26"/>
      <c r="M35" s="26"/>
      <c r="N35" s="29">
        <f t="shared" si="25"/>
        <v>1</v>
      </c>
      <c r="O35" s="30" t="e">
        <f>VLOOKUP(E35,'LIBROS FNL '!E:N,2,0)</f>
        <v>#N/A</v>
      </c>
      <c r="P35" s="31">
        <f>IFERROR(VLOOKUP(E35,'LIBROS FNL '!E:Q,13,0),0)</f>
        <v>0</v>
      </c>
      <c r="Q35" s="31" t="e">
        <f>VLOOKUP(E35,'LIBROS FNL '!E:N,4,0)</f>
        <v>#N/A</v>
      </c>
      <c r="R35" s="31">
        <f t="shared" si="26"/>
        <v>0</v>
      </c>
      <c r="S35" s="32" t="str">
        <f t="shared" si="27"/>
        <v>OK CONCILIADO</v>
      </c>
      <c r="T35" s="29" t="str">
        <f t="shared" ca="1" si="28"/>
        <v>ok</v>
      </c>
      <c r="U35" s="29">
        <f t="shared" si="29"/>
        <v>1</v>
      </c>
      <c r="V35" s="29">
        <f t="shared" si="30"/>
        <v>0</v>
      </c>
      <c r="W35" s="29" t="str">
        <f t="shared" si="31"/>
        <v/>
      </c>
    </row>
    <row r="36" spans="1:23" x14ac:dyDescent="0.25">
      <c r="A36" s="27" t="str">
        <f t="shared" si="21"/>
        <v/>
      </c>
      <c r="B36" s="25">
        <f t="shared" si="22"/>
        <v>0</v>
      </c>
      <c r="C36" s="25" t="str">
        <f t="shared" si="23"/>
        <v>INGRESO</v>
      </c>
      <c r="D36" s="28" t="str">
        <f t="shared" si="24"/>
        <v>0INGRESO</v>
      </c>
      <c r="E36" s="28" t="str">
        <f>D36&amp;COUNTIF(D$2:D36,D36)</f>
        <v>0INGRESO35</v>
      </c>
      <c r="F36" s="28" t="e">
        <f>VLOOKUP(L36,BASE!A:B,2,0)</f>
        <v>#N/A</v>
      </c>
      <c r="G36" s="26"/>
      <c r="H36" s="26"/>
      <c r="I36" s="34"/>
      <c r="J36" s="35"/>
      <c r="K36" s="26"/>
      <c r="L36" s="26"/>
      <c r="M36" s="26"/>
      <c r="N36" s="29">
        <f t="shared" si="25"/>
        <v>1</v>
      </c>
      <c r="O36" s="30" t="e">
        <f>VLOOKUP(E36,'LIBROS FNL '!E:N,2,0)</f>
        <v>#N/A</v>
      </c>
      <c r="P36" s="31">
        <f>IFERROR(VLOOKUP(E36,'LIBROS FNL '!E:Q,13,0),0)</f>
        <v>0</v>
      </c>
      <c r="Q36" s="31" t="e">
        <f>VLOOKUP(E36,'LIBROS FNL '!E:N,4,0)</f>
        <v>#N/A</v>
      </c>
      <c r="R36" s="31">
        <f t="shared" si="26"/>
        <v>0</v>
      </c>
      <c r="S36" s="32" t="str">
        <f t="shared" si="27"/>
        <v>OK CONCILIADO</v>
      </c>
      <c r="T36" s="29" t="str">
        <f t="shared" ca="1" si="28"/>
        <v>ok</v>
      </c>
      <c r="U36" s="29">
        <f t="shared" si="29"/>
        <v>1</v>
      </c>
      <c r="V36" s="29">
        <f t="shared" si="30"/>
        <v>0</v>
      </c>
      <c r="W36" s="29" t="str">
        <f t="shared" si="31"/>
        <v/>
      </c>
    </row>
    <row r="37" spans="1:23" x14ac:dyDescent="0.25">
      <c r="A37" s="27" t="str">
        <f t="shared" si="21"/>
        <v/>
      </c>
      <c r="B37" s="25">
        <f t="shared" si="22"/>
        <v>0</v>
      </c>
      <c r="C37" s="25" t="str">
        <f t="shared" si="23"/>
        <v>INGRESO</v>
      </c>
      <c r="D37" s="28" t="str">
        <f t="shared" si="24"/>
        <v>0INGRESO</v>
      </c>
      <c r="E37" s="28" t="str">
        <f>D37&amp;COUNTIF(D$2:D37,D37)</f>
        <v>0INGRESO36</v>
      </c>
      <c r="F37" s="28" t="e">
        <f>VLOOKUP(L37,BASE!A:B,2,0)</f>
        <v>#N/A</v>
      </c>
      <c r="G37" s="26"/>
      <c r="H37" s="26"/>
      <c r="I37" s="34"/>
      <c r="J37" s="35"/>
      <c r="K37" s="26"/>
      <c r="L37" s="26"/>
      <c r="M37" s="26"/>
      <c r="N37" s="29">
        <f t="shared" si="25"/>
        <v>1</v>
      </c>
      <c r="O37" s="30" t="e">
        <f>VLOOKUP(E37,'LIBROS FNL '!E:N,2,0)</f>
        <v>#N/A</v>
      </c>
      <c r="P37" s="31">
        <f>IFERROR(VLOOKUP(E37,'LIBROS FNL '!E:Q,13,0),0)</f>
        <v>0</v>
      </c>
      <c r="Q37" s="31" t="e">
        <f>VLOOKUP(E37,'LIBROS FNL '!E:N,4,0)</f>
        <v>#N/A</v>
      </c>
      <c r="R37" s="31">
        <f t="shared" si="26"/>
        <v>0</v>
      </c>
      <c r="S37" s="32" t="str">
        <f t="shared" si="27"/>
        <v>OK CONCILIADO</v>
      </c>
      <c r="T37" s="29" t="str">
        <f t="shared" ca="1" si="28"/>
        <v>ok</v>
      </c>
      <c r="U37" s="29">
        <f t="shared" si="29"/>
        <v>1</v>
      </c>
      <c r="V37" s="29">
        <f t="shared" si="30"/>
        <v>0</v>
      </c>
      <c r="W37" s="29" t="str">
        <f t="shared" si="31"/>
        <v/>
      </c>
    </row>
    <row r="38" spans="1:23" x14ac:dyDescent="0.25">
      <c r="A38" s="27" t="str">
        <f t="shared" si="21"/>
        <v/>
      </c>
      <c r="B38" s="25">
        <f t="shared" si="22"/>
        <v>0</v>
      </c>
      <c r="C38" s="25" t="str">
        <f t="shared" si="23"/>
        <v>INGRESO</v>
      </c>
      <c r="D38" s="28" t="str">
        <f t="shared" si="24"/>
        <v>0INGRESO</v>
      </c>
      <c r="E38" s="28" t="str">
        <f>D38&amp;COUNTIF(D$2:D38,D38)</f>
        <v>0INGRESO37</v>
      </c>
      <c r="F38" s="28" t="e">
        <f>VLOOKUP(L38,BASE!A:B,2,0)</f>
        <v>#N/A</v>
      </c>
      <c r="G38" s="26"/>
      <c r="H38" s="26"/>
      <c r="I38" s="34"/>
      <c r="J38" s="35"/>
      <c r="K38" s="26"/>
      <c r="L38" s="26"/>
      <c r="M38" s="26"/>
      <c r="N38" s="29">
        <f t="shared" si="25"/>
        <v>1</v>
      </c>
      <c r="O38" s="30" t="e">
        <f>VLOOKUP(E38,'LIBROS FNL '!E:N,2,0)</f>
        <v>#N/A</v>
      </c>
      <c r="P38" s="31">
        <f>IFERROR(VLOOKUP(E38,'LIBROS FNL '!E:Q,13,0),0)</f>
        <v>0</v>
      </c>
      <c r="Q38" s="31" t="e">
        <f>VLOOKUP(E38,'LIBROS FNL '!E:N,4,0)</f>
        <v>#N/A</v>
      </c>
      <c r="R38" s="31">
        <f t="shared" si="26"/>
        <v>0</v>
      </c>
      <c r="S38" s="32" t="str">
        <f t="shared" si="27"/>
        <v>OK CONCILIADO</v>
      </c>
      <c r="T38" s="29" t="str">
        <f t="shared" ca="1" si="28"/>
        <v>ok</v>
      </c>
      <c r="U38" s="29">
        <f t="shared" si="29"/>
        <v>1</v>
      </c>
      <c r="V38" s="29">
        <f t="shared" si="30"/>
        <v>0</v>
      </c>
      <c r="W38" s="29" t="str">
        <f t="shared" si="31"/>
        <v/>
      </c>
    </row>
    <row r="39" spans="1:23" x14ac:dyDescent="0.25">
      <c r="A39" s="27" t="str">
        <f t="shared" si="21"/>
        <v/>
      </c>
      <c r="B39" s="25">
        <f t="shared" si="22"/>
        <v>0</v>
      </c>
      <c r="C39" s="25" t="str">
        <f t="shared" si="23"/>
        <v>INGRESO</v>
      </c>
      <c r="D39" s="28" t="str">
        <f t="shared" si="24"/>
        <v>0INGRESO</v>
      </c>
      <c r="E39" s="28" t="str">
        <f>D39&amp;COUNTIF(D$2:D39,D39)</f>
        <v>0INGRESO38</v>
      </c>
      <c r="F39" s="28" t="e">
        <f>VLOOKUP(L39,BASE!A:B,2,0)</f>
        <v>#N/A</v>
      </c>
      <c r="G39" s="26"/>
      <c r="H39" s="26"/>
      <c r="I39" s="34"/>
      <c r="J39" s="35"/>
      <c r="K39" s="26"/>
      <c r="L39" s="26"/>
      <c r="M39" s="26"/>
      <c r="N39" s="29">
        <f t="shared" si="25"/>
        <v>1</v>
      </c>
      <c r="O39" s="30" t="e">
        <f>VLOOKUP(E39,'LIBROS FNL '!E:N,2,0)</f>
        <v>#N/A</v>
      </c>
      <c r="P39" s="31">
        <f>IFERROR(VLOOKUP(E39,'LIBROS FNL '!E:Q,13,0),0)</f>
        <v>0</v>
      </c>
      <c r="Q39" s="31" t="e">
        <f>VLOOKUP(E39,'LIBROS FNL '!E:N,4,0)</f>
        <v>#N/A</v>
      </c>
      <c r="R39" s="31">
        <f t="shared" si="26"/>
        <v>0</v>
      </c>
      <c r="S39" s="32" t="str">
        <f t="shared" si="27"/>
        <v>OK CONCILIADO</v>
      </c>
      <c r="T39" s="29" t="str">
        <f t="shared" ca="1" si="28"/>
        <v>ok</v>
      </c>
      <c r="U39" s="29">
        <f t="shared" si="29"/>
        <v>1</v>
      </c>
      <c r="V39" s="29">
        <f t="shared" si="30"/>
        <v>0</v>
      </c>
      <c r="W39" s="29" t="str">
        <f t="shared" si="31"/>
        <v/>
      </c>
    </row>
    <row r="40" spans="1:23" x14ac:dyDescent="0.25">
      <c r="A40" s="27" t="str">
        <f t="shared" si="21"/>
        <v/>
      </c>
      <c r="B40" s="25">
        <f t="shared" si="22"/>
        <v>0</v>
      </c>
      <c r="C40" s="25" t="str">
        <f t="shared" si="23"/>
        <v>INGRESO</v>
      </c>
      <c r="D40" s="28" t="str">
        <f t="shared" si="24"/>
        <v>0INGRESO</v>
      </c>
      <c r="E40" s="28" t="str">
        <f>D40&amp;COUNTIF(D$2:D40,D40)</f>
        <v>0INGRESO39</v>
      </c>
      <c r="F40" s="28" t="e">
        <f>VLOOKUP(L40,BASE!A:B,2,0)</f>
        <v>#N/A</v>
      </c>
      <c r="G40" s="26"/>
      <c r="H40" s="26"/>
      <c r="I40" s="34"/>
      <c r="J40" s="35"/>
      <c r="K40" s="26"/>
      <c r="L40" s="26"/>
      <c r="M40" s="26"/>
      <c r="N40" s="29">
        <f t="shared" si="25"/>
        <v>1</v>
      </c>
      <c r="O40" s="30" t="e">
        <f>VLOOKUP(E40,'LIBROS FNL '!E:N,2,0)</f>
        <v>#N/A</v>
      </c>
      <c r="P40" s="31">
        <f>IFERROR(VLOOKUP(E40,'LIBROS FNL '!E:Q,13,0),0)</f>
        <v>0</v>
      </c>
      <c r="Q40" s="31" t="e">
        <f>VLOOKUP(E40,'LIBROS FNL '!E:N,4,0)</f>
        <v>#N/A</v>
      </c>
      <c r="R40" s="31">
        <f t="shared" si="26"/>
        <v>0</v>
      </c>
      <c r="S40" s="32" t="str">
        <f t="shared" si="27"/>
        <v>OK CONCILIADO</v>
      </c>
      <c r="T40" s="29" t="str">
        <f t="shared" ca="1" si="28"/>
        <v>ok</v>
      </c>
      <c r="U40" s="29">
        <f t="shared" si="29"/>
        <v>1</v>
      </c>
      <c r="V40" s="29">
        <f t="shared" si="30"/>
        <v>0</v>
      </c>
      <c r="W40" s="29" t="str">
        <f t="shared" si="31"/>
        <v/>
      </c>
    </row>
    <row r="41" spans="1:23" x14ac:dyDescent="0.25">
      <c r="A41" s="27" t="str">
        <f t="shared" si="21"/>
        <v/>
      </c>
      <c r="B41" s="25">
        <f t="shared" si="22"/>
        <v>0</v>
      </c>
      <c r="C41" s="25" t="str">
        <f t="shared" si="23"/>
        <v>INGRESO</v>
      </c>
      <c r="D41" s="28" t="str">
        <f t="shared" si="24"/>
        <v>0INGRESO</v>
      </c>
      <c r="E41" s="28" t="str">
        <f>D41&amp;COUNTIF(D$2:D41,D41)</f>
        <v>0INGRESO40</v>
      </c>
      <c r="F41" s="28" t="e">
        <f>VLOOKUP(L41,BASE!A:B,2,0)</f>
        <v>#N/A</v>
      </c>
      <c r="G41" s="26"/>
      <c r="H41" s="26"/>
      <c r="I41" s="34"/>
      <c r="J41" s="35"/>
      <c r="K41" s="26"/>
      <c r="L41" s="26"/>
      <c r="M41" s="26"/>
      <c r="N41" s="29">
        <f t="shared" si="25"/>
        <v>1</v>
      </c>
      <c r="O41" s="30" t="e">
        <f>VLOOKUP(E41,'LIBROS FNL '!E:N,2,0)</f>
        <v>#N/A</v>
      </c>
      <c r="P41" s="31">
        <f>IFERROR(VLOOKUP(E41,'LIBROS FNL '!E:Q,13,0),0)</f>
        <v>0</v>
      </c>
      <c r="Q41" s="31" t="e">
        <f>VLOOKUP(E41,'LIBROS FNL '!E:N,4,0)</f>
        <v>#N/A</v>
      </c>
      <c r="R41" s="31">
        <f t="shared" si="26"/>
        <v>0</v>
      </c>
      <c r="S41" s="32" t="str">
        <f t="shared" si="27"/>
        <v>OK CONCILIADO</v>
      </c>
      <c r="T41" s="29" t="str">
        <f t="shared" ca="1" si="28"/>
        <v>ok</v>
      </c>
      <c r="U41" s="29">
        <f t="shared" si="29"/>
        <v>1</v>
      </c>
      <c r="V41" s="29">
        <f t="shared" si="30"/>
        <v>0</v>
      </c>
      <c r="W41" s="29" t="str">
        <f t="shared" si="31"/>
        <v/>
      </c>
    </row>
    <row r="42" spans="1:23" x14ac:dyDescent="0.25">
      <c r="A42" s="27" t="str">
        <f t="shared" si="21"/>
        <v/>
      </c>
      <c r="B42" s="25">
        <f t="shared" si="22"/>
        <v>0</v>
      </c>
      <c r="C42" s="25" t="str">
        <f t="shared" si="23"/>
        <v>INGRESO</v>
      </c>
      <c r="D42" s="28" t="str">
        <f t="shared" si="24"/>
        <v>0INGRESO</v>
      </c>
      <c r="E42" s="28" t="str">
        <f>D42&amp;COUNTIF(D$2:D42,D42)</f>
        <v>0INGRESO41</v>
      </c>
      <c r="F42" s="28" t="e">
        <f>VLOOKUP(L42,BASE!A:B,2,0)</f>
        <v>#N/A</v>
      </c>
      <c r="G42" s="26"/>
      <c r="H42" s="26"/>
      <c r="I42" s="34"/>
      <c r="J42" s="35"/>
      <c r="K42" s="26"/>
      <c r="L42" s="26"/>
      <c r="M42" s="26"/>
      <c r="N42" s="29">
        <f t="shared" si="25"/>
        <v>1</v>
      </c>
      <c r="O42" s="30" t="e">
        <f>VLOOKUP(E42,'LIBROS FNL '!E:N,2,0)</f>
        <v>#N/A</v>
      </c>
      <c r="P42" s="31">
        <f>IFERROR(VLOOKUP(E42,'LIBROS FNL '!E:Q,13,0),0)</f>
        <v>0</v>
      </c>
      <c r="Q42" s="31" t="e">
        <f>VLOOKUP(E42,'LIBROS FNL '!E:N,4,0)</f>
        <v>#N/A</v>
      </c>
      <c r="R42" s="31">
        <f t="shared" si="26"/>
        <v>0</v>
      </c>
      <c r="S42" s="32" t="str">
        <f t="shared" si="27"/>
        <v>OK CONCILIADO</v>
      </c>
      <c r="T42" s="29" t="str">
        <f t="shared" ca="1" si="28"/>
        <v>ok</v>
      </c>
      <c r="U42" s="29">
        <f t="shared" si="29"/>
        <v>1</v>
      </c>
      <c r="V42" s="29">
        <f t="shared" si="30"/>
        <v>0</v>
      </c>
      <c r="W42" s="29" t="str">
        <f t="shared" si="31"/>
        <v/>
      </c>
    </row>
    <row r="43" spans="1:23" x14ac:dyDescent="0.25">
      <c r="A43" s="27" t="str">
        <f t="shared" si="21"/>
        <v/>
      </c>
      <c r="B43" s="25">
        <f t="shared" si="22"/>
        <v>0</v>
      </c>
      <c r="C43" s="25" t="str">
        <f t="shared" si="23"/>
        <v>INGRESO</v>
      </c>
      <c r="D43" s="28" t="str">
        <f t="shared" si="24"/>
        <v>0INGRESO</v>
      </c>
      <c r="E43" s="28" t="str">
        <f>D43&amp;COUNTIF(D$2:D43,D43)</f>
        <v>0INGRESO42</v>
      </c>
      <c r="F43" s="28" t="e">
        <f>VLOOKUP(L43,BASE!A:B,2,0)</f>
        <v>#N/A</v>
      </c>
      <c r="G43" s="26"/>
      <c r="H43" s="26"/>
      <c r="I43" s="34"/>
      <c r="J43" s="35"/>
      <c r="K43" s="26"/>
      <c r="L43" s="26"/>
      <c r="M43" s="26"/>
      <c r="N43" s="29">
        <f t="shared" si="25"/>
        <v>1</v>
      </c>
      <c r="O43" s="30" t="e">
        <f>VLOOKUP(E43,'LIBROS FNL '!E:N,2,0)</f>
        <v>#N/A</v>
      </c>
      <c r="P43" s="31">
        <f>IFERROR(VLOOKUP(E43,'LIBROS FNL '!E:Q,13,0),0)</f>
        <v>0</v>
      </c>
      <c r="Q43" s="31" t="e">
        <f>VLOOKUP(E43,'LIBROS FNL '!E:N,4,0)</f>
        <v>#N/A</v>
      </c>
      <c r="R43" s="31">
        <f t="shared" si="26"/>
        <v>0</v>
      </c>
      <c r="S43" s="32" t="str">
        <f t="shared" si="27"/>
        <v>OK CONCILIADO</v>
      </c>
      <c r="T43" s="29" t="str">
        <f t="shared" ca="1" si="28"/>
        <v>ok</v>
      </c>
      <c r="U43" s="29">
        <f t="shared" si="29"/>
        <v>1</v>
      </c>
      <c r="V43" s="29">
        <f t="shared" si="30"/>
        <v>0</v>
      </c>
      <c r="W43" s="29" t="str">
        <f t="shared" si="31"/>
        <v/>
      </c>
    </row>
    <row r="44" spans="1:23" x14ac:dyDescent="0.25">
      <c r="A44" s="27" t="str">
        <f t="shared" si="21"/>
        <v/>
      </c>
      <c r="B44" s="25">
        <f t="shared" si="22"/>
        <v>0</v>
      </c>
      <c r="C44" s="25" t="str">
        <f t="shared" si="23"/>
        <v>INGRESO</v>
      </c>
      <c r="D44" s="28" t="str">
        <f t="shared" si="24"/>
        <v>0INGRESO</v>
      </c>
      <c r="E44" s="28" t="str">
        <f>D44&amp;COUNTIF(D$2:D44,D44)</f>
        <v>0INGRESO43</v>
      </c>
      <c r="F44" s="28" t="e">
        <f>VLOOKUP(L44,BASE!A:B,2,0)</f>
        <v>#N/A</v>
      </c>
      <c r="G44" s="26"/>
      <c r="H44" s="26"/>
      <c r="I44" s="34"/>
      <c r="J44" s="35"/>
      <c r="K44" s="26"/>
      <c r="L44" s="26"/>
      <c r="M44" s="26"/>
      <c r="N44" s="29">
        <f t="shared" si="25"/>
        <v>1</v>
      </c>
      <c r="O44" s="30" t="e">
        <f>VLOOKUP(E44,'LIBROS FNL '!E:N,2,0)</f>
        <v>#N/A</v>
      </c>
      <c r="P44" s="31">
        <f>IFERROR(VLOOKUP(E44,'LIBROS FNL '!E:Q,13,0),0)</f>
        <v>0</v>
      </c>
      <c r="Q44" s="31" t="e">
        <f>VLOOKUP(E44,'LIBROS FNL '!E:N,4,0)</f>
        <v>#N/A</v>
      </c>
      <c r="R44" s="31">
        <f t="shared" si="26"/>
        <v>0</v>
      </c>
      <c r="S44" s="32" t="str">
        <f t="shared" si="27"/>
        <v>OK CONCILIADO</v>
      </c>
      <c r="T44" s="29" t="str">
        <f t="shared" ca="1" si="28"/>
        <v>ok</v>
      </c>
      <c r="U44" s="29">
        <f t="shared" si="29"/>
        <v>1</v>
      </c>
      <c r="V44" s="29">
        <f t="shared" si="30"/>
        <v>0</v>
      </c>
      <c r="W44" s="29" t="str">
        <f t="shared" si="31"/>
        <v/>
      </c>
    </row>
    <row r="45" spans="1:23" x14ac:dyDescent="0.25">
      <c r="A45" s="27" t="str">
        <f t="shared" si="21"/>
        <v/>
      </c>
      <c r="B45" s="25">
        <f t="shared" si="22"/>
        <v>0</v>
      </c>
      <c r="C45" s="25" t="str">
        <f t="shared" si="23"/>
        <v>INGRESO</v>
      </c>
      <c r="D45" s="28" t="str">
        <f t="shared" si="24"/>
        <v>0INGRESO</v>
      </c>
      <c r="E45" s="28" t="str">
        <f>D45&amp;COUNTIF(D$2:D45,D45)</f>
        <v>0INGRESO44</v>
      </c>
      <c r="F45" s="28" t="e">
        <f>VLOOKUP(L45,BASE!A:B,2,0)</f>
        <v>#N/A</v>
      </c>
      <c r="G45" s="26"/>
      <c r="H45" s="26"/>
      <c r="I45" s="34"/>
      <c r="J45" s="35"/>
      <c r="K45" s="26"/>
      <c r="L45" s="26"/>
      <c r="M45" s="26"/>
      <c r="N45" s="29">
        <f t="shared" si="25"/>
        <v>1</v>
      </c>
      <c r="O45" s="30" t="e">
        <f>VLOOKUP(E45,'LIBROS FNL '!E:N,2,0)</f>
        <v>#N/A</v>
      </c>
      <c r="P45" s="31">
        <f>IFERROR(VLOOKUP(E45,'LIBROS FNL '!E:Q,13,0),0)</f>
        <v>0</v>
      </c>
      <c r="Q45" s="31" t="e">
        <f>VLOOKUP(E45,'LIBROS FNL '!E:N,4,0)</f>
        <v>#N/A</v>
      </c>
      <c r="R45" s="31">
        <f t="shared" si="26"/>
        <v>0</v>
      </c>
      <c r="S45" s="32" t="str">
        <f t="shared" si="27"/>
        <v>OK CONCILIADO</v>
      </c>
      <c r="T45" s="29" t="str">
        <f t="shared" ca="1" si="28"/>
        <v>ok</v>
      </c>
      <c r="U45" s="29">
        <f t="shared" si="29"/>
        <v>1</v>
      </c>
      <c r="V45" s="29">
        <f t="shared" si="30"/>
        <v>0</v>
      </c>
      <c r="W45" s="29" t="str">
        <f t="shared" si="31"/>
        <v/>
      </c>
    </row>
    <row r="46" spans="1:23" x14ac:dyDescent="0.25">
      <c r="A46" s="27" t="str">
        <f t="shared" si="21"/>
        <v/>
      </c>
      <c r="B46" s="25">
        <f t="shared" si="22"/>
        <v>0</v>
      </c>
      <c r="C46" s="25" t="str">
        <f t="shared" si="23"/>
        <v>INGRESO</v>
      </c>
      <c r="D46" s="28" t="str">
        <f t="shared" si="24"/>
        <v>0INGRESO</v>
      </c>
      <c r="E46" s="28" t="str">
        <f>D46&amp;COUNTIF(D$2:D46,D46)</f>
        <v>0INGRESO45</v>
      </c>
      <c r="F46" s="28" t="e">
        <f>VLOOKUP(L46,BASE!A:B,2,0)</f>
        <v>#N/A</v>
      </c>
      <c r="G46" s="26"/>
      <c r="H46" s="26"/>
      <c r="I46" s="34"/>
      <c r="J46" s="35"/>
      <c r="K46" s="26"/>
      <c r="L46" s="26"/>
      <c r="M46" s="26"/>
      <c r="N46" s="29">
        <f t="shared" si="25"/>
        <v>1</v>
      </c>
      <c r="O46" s="30" t="e">
        <f>VLOOKUP(E46,'LIBROS FNL '!E:N,2,0)</f>
        <v>#N/A</v>
      </c>
      <c r="P46" s="31">
        <f>IFERROR(VLOOKUP(E46,'LIBROS FNL '!E:Q,13,0),0)</f>
        <v>0</v>
      </c>
      <c r="Q46" s="31" t="e">
        <f>VLOOKUP(E46,'LIBROS FNL '!E:N,4,0)</f>
        <v>#N/A</v>
      </c>
      <c r="R46" s="31">
        <f t="shared" si="26"/>
        <v>0</v>
      </c>
      <c r="S46" s="32" t="str">
        <f t="shared" si="27"/>
        <v>OK CONCILIADO</v>
      </c>
      <c r="T46" s="29" t="str">
        <f t="shared" ca="1" si="28"/>
        <v>ok</v>
      </c>
      <c r="U46" s="29">
        <f t="shared" si="29"/>
        <v>1</v>
      </c>
      <c r="V46" s="29">
        <f t="shared" si="30"/>
        <v>0</v>
      </c>
      <c r="W46" s="29" t="str">
        <f t="shared" si="31"/>
        <v/>
      </c>
    </row>
    <row r="47" spans="1:23" x14ac:dyDescent="0.25">
      <c r="A47" s="27" t="str">
        <f t="shared" si="21"/>
        <v/>
      </c>
      <c r="B47" s="25">
        <f t="shared" si="22"/>
        <v>0</v>
      </c>
      <c r="C47" s="25" t="str">
        <f t="shared" si="23"/>
        <v>INGRESO</v>
      </c>
      <c r="D47" s="28" t="str">
        <f t="shared" si="24"/>
        <v>0INGRESO</v>
      </c>
      <c r="E47" s="28" t="str">
        <f>D47&amp;COUNTIF(D$2:D47,D47)</f>
        <v>0INGRESO46</v>
      </c>
      <c r="F47" s="28" t="e">
        <f>VLOOKUP(L47,BASE!A:B,2,0)</f>
        <v>#N/A</v>
      </c>
      <c r="G47" s="26"/>
      <c r="H47" s="26"/>
      <c r="I47" s="34"/>
      <c r="J47" s="35"/>
      <c r="K47" s="26"/>
      <c r="L47" s="26"/>
      <c r="M47" s="26"/>
      <c r="N47" s="29">
        <f t="shared" si="25"/>
        <v>1</v>
      </c>
      <c r="O47" s="30" t="e">
        <f>VLOOKUP(E47,'LIBROS FNL '!E:N,2,0)</f>
        <v>#N/A</v>
      </c>
      <c r="P47" s="31">
        <f>IFERROR(VLOOKUP(E47,'LIBROS FNL '!E:Q,13,0),0)</f>
        <v>0</v>
      </c>
      <c r="Q47" s="31" t="e">
        <f>VLOOKUP(E47,'LIBROS FNL '!E:N,4,0)</f>
        <v>#N/A</v>
      </c>
      <c r="R47" s="31">
        <f t="shared" si="26"/>
        <v>0</v>
      </c>
      <c r="S47" s="32" t="str">
        <f t="shared" si="27"/>
        <v>OK CONCILIADO</v>
      </c>
      <c r="T47" s="29" t="str">
        <f t="shared" ca="1" si="28"/>
        <v>ok</v>
      </c>
      <c r="U47" s="29">
        <f t="shared" si="29"/>
        <v>1</v>
      </c>
      <c r="V47" s="29">
        <f t="shared" si="30"/>
        <v>0</v>
      </c>
      <c r="W47" s="29" t="str">
        <f t="shared" si="31"/>
        <v/>
      </c>
    </row>
    <row r="48" spans="1:23" x14ac:dyDescent="0.25">
      <c r="A48" s="27" t="str">
        <f t="shared" si="21"/>
        <v/>
      </c>
      <c r="B48" s="25">
        <f t="shared" si="22"/>
        <v>0</v>
      </c>
      <c r="C48" s="25" t="str">
        <f t="shared" si="23"/>
        <v>INGRESO</v>
      </c>
      <c r="D48" s="28" t="str">
        <f t="shared" si="24"/>
        <v>0INGRESO</v>
      </c>
      <c r="E48" s="28" t="str">
        <f>D48&amp;COUNTIF(D$2:D48,D48)</f>
        <v>0INGRESO47</v>
      </c>
      <c r="F48" s="28" t="e">
        <f>VLOOKUP(L48,BASE!A:B,2,0)</f>
        <v>#N/A</v>
      </c>
      <c r="G48" s="26"/>
      <c r="H48" s="26"/>
      <c r="I48" s="34"/>
      <c r="J48" s="35"/>
      <c r="K48" s="26"/>
      <c r="L48" s="26"/>
      <c r="M48" s="26"/>
      <c r="N48" s="29">
        <f t="shared" si="25"/>
        <v>1</v>
      </c>
      <c r="O48" s="30" t="e">
        <f>VLOOKUP(E48,'LIBROS FNL '!E:N,2,0)</f>
        <v>#N/A</v>
      </c>
      <c r="P48" s="31">
        <f>IFERROR(VLOOKUP(E48,'LIBROS FNL '!E:Q,13,0),0)</f>
        <v>0</v>
      </c>
      <c r="Q48" s="31" t="e">
        <f>VLOOKUP(E48,'LIBROS FNL '!E:N,4,0)</f>
        <v>#N/A</v>
      </c>
      <c r="R48" s="31">
        <f t="shared" si="26"/>
        <v>0</v>
      </c>
      <c r="S48" s="32" t="str">
        <f t="shared" si="27"/>
        <v>OK CONCILIADO</v>
      </c>
      <c r="T48" s="29" t="str">
        <f t="shared" ca="1" si="28"/>
        <v>ok</v>
      </c>
      <c r="U48" s="29">
        <f t="shared" si="29"/>
        <v>1</v>
      </c>
      <c r="V48" s="29">
        <f t="shared" si="30"/>
        <v>0</v>
      </c>
      <c r="W48" s="29" t="str">
        <f t="shared" si="31"/>
        <v/>
      </c>
    </row>
    <row r="49" spans="1:23" x14ac:dyDescent="0.25">
      <c r="A49" s="27" t="str">
        <f t="shared" si="21"/>
        <v/>
      </c>
      <c r="B49" s="25">
        <f t="shared" si="22"/>
        <v>0</v>
      </c>
      <c r="C49" s="25" t="str">
        <f t="shared" si="23"/>
        <v>INGRESO</v>
      </c>
      <c r="D49" s="28" t="str">
        <f t="shared" si="24"/>
        <v>0INGRESO</v>
      </c>
      <c r="E49" s="28" t="str">
        <f>D49&amp;COUNTIF(D$2:D49,D49)</f>
        <v>0INGRESO48</v>
      </c>
      <c r="F49" s="28" t="e">
        <f>VLOOKUP(L49,BASE!A:B,2,0)</f>
        <v>#N/A</v>
      </c>
      <c r="G49" s="26"/>
      <c r="H49" s="26"/>
      <c r="I49" s="34"/>
      <c r="J49" s="35"/>
      <c r="K49" s="26"/>
      <c r="L49" s="26"/>
      <c r="M49" s="26"/>
      <c r="N49" s="29">
        <f t="shared" si="25"/>
        <v>1</v>
      </c>
      <c r="O49" s="30" t="e">
        <f>VLOOKUP(E49,'LIBROS FNL '!E:N,2,0)</f>
        <v>#N/A</v>
      </c>
      <c r="P49" s="31">
        <f>IFERROR(VLOOKUP(E49,'LIBROS FNL '!E:Q,13,0),0)</f>
        <v>0</v>
      </c>
      <c r="Q49" s="31" t="e">
        <f>VLOOKUP(E49,'LIBROS FNL '!E:N,4,0)</f>
        <v>#N/A</v>
      </c>
      <c r="R49" s="31">
        <f t="shared" si="26"/>
        <v>0</v>
      </c>
      <c r="S49" s="32" t="str">
        <f t="shared" si="27"/>
        <v>OK CONCILIADO</v>
      </c>
      <c r="T49" s="29" t="str">
        <f t="shared" ca="1" si="28"/>
        <v>ok</v>
      </c>
      <c r="U49" s="29">
        <f t="shared" si="29"/>
        <v>1</v>
      </c>
      <c r="V49" s="29">
        <f t="shared" si="30"/>
        <v>0</v>
      </c>
      <c r="W49" s="29" t="str">
        <f t="shared" si="31"/>
        <v/>
      </c>
    </row>
    <row r="50" spans="1:23" x14ac:dyDescent="0.25">
      <c r="A50" s="27" t="str">
        <f t="shared" si="21"/>
        <v/>
      </c>
      <c r="B50" s="25">
        <f t="shared" si="22"/>
        <v>0</v>
      </c>
      <c r="C50" s="25" t="str">
        <f t="shared" si="23"/>
        <v>INGRESO</v>
      </c>
      <c r="D50" s="28" t="str">
        <f t="shared" si="24"/>
        <v>0INGRESO</v>
      </c>
      <c r="E50" s="28" t="str">
        <f>D50&amp;COUNTIF(D$2:D50,D50)</f>
        <v>0INGRESO49</v>
      </c>
      <c r="F50" s="28" t="e">
        <f>VLOOKUP(L50,BASE!A:B,2,0)</f>
        <v>#N/A</v>
      </c>
      <c r="G50" s="26"/>
      <c r="H50" s="26"/>
      <c r="I50" s="34"/>
      <c r="J50" s="35"/>
      <c r="K50" s="26"/>
      <c r="L50" s="26"/>
      <c r="M50" s="26"/>
      <c r="N50" s="29">
        <f t="shared" si="25"/>
        <v>1</v>
      </c>
      <c r="O50" s="30" t="e">
        <f>VLOOKUP(E50,'LIBROS FNL '!E:N,2,0)</f>
        <v>#N/A</v>
      </c>
      <c r="P50" s="31">
        <f>IFERROR(VLOOKUP(E50,'LIBROS FNL '!E:Q,13,0),0)</f>
        <v>0</v>
      </c>
      <c r="Q50" s="31" t="e">
        <f>VLOOKUP(E50,'LIBROS FNL '!E:N,4,0)</f>
        <v>#N/A</v>
      </c>
      <c r="R50" s="31">
        <f t="shared" si="26"/>
        <v>0</v>
      </c>
      <c r="S50" s="32" t="str">
        <f t="shared" si="27"/>
        <v>OK CONCILIADO</v>
      </c>
      <c r="T50" s="29" t="str">
        <f t="shared" ca="1" si="28"/>
        <v>ok</v>
      </c>
      <c r="U50" s="29">
        <f t="shared" si="29"/>
        <v>1</v>
      </c>
      <c r="V50" s="29">
        <f t="shared" si="30"/>
        <v>0</v>
      </c>
      <c r="W50" s="29" t="str">
        <f t="shared" si="31"/>
        <v/>
      </c>
    </row>
    <row r="51" spans="1:23" x14ac:dyDescent="0.25">
      <c r="A51" s="27" t="str">
        <f t="shared" si="21"/>
        <v/>
      </c>
      <c r="B51" s="25">
        <f t="shared" si="22"/>
        <v>0</v>
      </c>
      <c r="C51" s="25" t="str">
        <f t="shared" si="23"/>
        <v>INGRESO</v>
      </c>
      <c r="D51" s="28" t="str">
        <f t="shared" si="24"/>
        <v>0INGRESO</v>
      </c>
      <c r="E51" s="28" t="str">
        <f>D51&amp;COUNTIF(D$2:D51,D51)</f>
        <v>0INGRESO50</v>
      </c>
      <c r="F51" s="28" t="e">
        <f>VLOOKUP(L51,BASE!A:B,2,0)</f>
        <v>#N/A</v>
      </c>
      <c r="G51" s="26"/>
      <c r="H51" s="26"/>
      <c r="I51" s="34"/>
      <c r="J51" s="35"/>
      <c r="K51" s="26"/>
      <c r="L51" s="26"/>
      <c r="M51" s="26"/>
      <c r="N51" s="29">
        <f t="shared" si="25"/>
        <v>1</v>
      </c>
      <c r="O51" s="30" t="e">
        <f>VLOOKUP(E51,'LIBROS FNL '!E:N,2,0)</f>
        <v>#N/A</v>
      </c>
      <c r="P51" s="31">
        <f>IFERROR(VLOOKUP(E51,'LIBROS FNL '!E:Q,13,0),0)</f>
        <v>0</v>
      </c>
      <c r="Q51" s="31" t="e">
        <f>VLOOKUP(E51,'LIBROS FNL '!E:N,4,0)</f>
        <v>#N/A</v>
      </c>
      <c r="R51" s="31">
        <f t="shared" si="26"/>
        <v>0</v>
      </c>
      <c r="S51" s="32" t="str">
        <f t="shared" si="27"/>
        <v>OK CONCILIADO</v>
      </c>
      <c r="T51" s="29" t="str">
        <f t="shared" ca="1" si="28"/>
        <v>ok</v>
      </c>
      <c r="U51" s="29">
        <f t="shared" si="29"/>
        <v>1</v>
      </c>
      <c r="V51" s="29">
        <f t="shared" si="30"/>
        <v>0</v>
      </c>
      <c r="W51" s="29" t="str">
        <f t="shared" si="31"/>
        <v/>
      </c>
    </row>
    <row r="52" spans="1:23" x14ac:dyDescent="0.25">
      <c r="A52" s="27" t="str">
        <f t="shared" si="21"/>
        <v/>
      </c>
      <c r="B52" s="25">
        <f t="shared" si="22"/>
        <v>0</v>
      </c>
      <c r="C52" s="25" t="str">
        <f t="shared" si="23"/>
        <v>INGRESO</v>
      </c>
      <c r="D52" s="28" t="str">
        <f t="shared" si="24"/>
        <v>0INGRESO</v>
      </c>
      <c r="E52" s="28" t="str">
        <f>D52&amp;COUNTIF(D$2:D52,D52)</f>
        <v>0INGRESO51</v>
      </c>
      <c r="F52" s="28" t="e">
        <f>VLOOKUP(L52,BASE!A:B,2,0)</f>
        <v>#N/A</v>
      </c>
      <c r="G52" s="26"/>
      <c r="H52" s="26"/>
      <c r="I52" s="34"/>
      <c r="J52" s="35"/>
      <c r="K52" s="26"/>
      <c r="L52" s="26"/>
      <c r="M52" s="26"/>
      <c r="N52" s="29">
        <f t="shared" si="25"/>
        <v>1</v>
      </c>
      <c r="O52" s="30" t="e">
        <f>VLOOKUP(E52,'LIBROS FNL '!E:N,2,0)</f>
        <v>#N/A</v>
      </c>
      <c r="P52" s="31">
        <f>IFERROR(VLOOKUP(E52,'LIBROS FNL '!E:Q,13,0),0)</f>
        <v>0</v>
      </c>
      <c r="Q52" s="31" t="e">
        <f>VLOOKUP(E52,'LIBROS FNL '!E:N,4,0)</f>
        <v>#N/A</v>
      </c>
      <c r="R52" s="31">
        <f t="shared" si="26"/>
        <v>0</v>
      </c>
      <c r="S52" s="32" t="str">
        <f t="shared" si="27"/>
        <v>OK CONCILIADO</v>
      </c>
      <c r="T52" s="29" t="str">
        <f t="shared" ca="1" si="28"/>
        <v>ok</v>
      </c>
      <c r="U52" s="29">
        <f t="shared" si="29"/>
        <v>1</v>
      </c>
      <c r="V52" s="29">
        <f t="shared" si="30"/>
        <v>0</v>
      </c>
      <c r="W52" s="29" t="str">
        <f t="shared" si="31"/>
        <v/>
      </c>
    </row>
    <row r="53" spans="1:23" x14ac:dyDescent="0.25">
      <c r="A53" s="27" t="str">
        <f t="shared" si="21"/>
        <v/>
      </c>
      <c r="B53" s="25">
        <f t="shared" si="22"/>
        <v>0</v>
      </c>
      <c r="C53" s="25" t="str">
        <f t="shared" si="23"/>
        <v>INGRESO</v>
      </c>
      <c r="D53" s="28" t="str">
        <f t="shared" si="24"/>
        <v>0INGRESO</v>
      </c>
      <c r="E53" s="28" t="str">
        <f>D53&amp;COUNTIF(D$2:D53,D53)</f>
        <v>0INGRESO52</v>
      </c>
      <c r="F53" s="28" t="e">
        <f>VLOOKUP(L53,BASE!A:B,2,0)</f>
        <v>#N/A</v>
      </c>
      <c r="G53" s="26"/>
      <c r="H53" s="26"/>
      <c r="I53" s="34"/>
      <c r="J53" s="35"/>
      <c r="K53" s="26"/>
      <c r="L53" s="26"/>
      <c r="M53" s="26"/>
      <c r="N53" s="29">
        <f t="shared" si="25"/>
        <v>1</v>
      </c>
      <c r="O53" s="30" t="e">
        <f>VLOOKUP(E53,'LIBROS FNL '!E:N,2,0)</f>
        <v>#N/A</v>
      </c>
      <c r="P53" s="31">
        <f>IFERROR(VLOOKUP(E53,'LIBROS FNL '!E:Q,13,0),0)</f>
        <v>0</v>
      </c>
      <c r="Q53" s="31" t="e">
        <f>VLOOKUP(E53,'LIBROS FNL '!E:N,4,0)</f>
        <v>#N/A</v>
      </c>
      <c r="R53" s="31">
        <f t="shared" si="26"/>
        <v>0</v>
      </c>
      <c r="S53" s="32" t="str">
        <f t="shared" si="27"/>
        <v>OK CONCILIADO</v>
      </c>
      <c r="T53" s="29" t="str">
        <f t="shared" ca="1" si="28"/>
        <v>ok</v>
      </c>
      <c r="U53" s="29">
        <f t="shared" si="29"/>
        <v>1</v>
      </c>
      <c r="V53" s="29">
        <f t="shared" si="30"/>
        <v>0</v>
      </c>
      <c r="W53" s="29" t="str">
        <f t="shared" si="31"/>
        <v/>
      </c>
    </row>
    <row r="54" spans="1:23" x14ac:dyDescent="0.25">
      <c r="A54" s="27" t="str">
        <f t="shared" si="21"/>
        <v/>
      </c>
      <c r="B54" s="25">
        <f t="shared" si="22"/>
        <v>0</v>
      </c>
      <c r="C54" s="25" t="str">
        <f t="shared" si="23"/>
        <v>INGRESO</v>
      </c>
      <c r="D54" s="28" t="str">
        <f t="shared" si="24"/>
        <v>0INGRESO</v>
      </c>
      <c r="E54" s="28" t="str">
        <f>D54&amp;COUNTIF(D$2:D54,D54)</f>
        <v>0INGRESO53</v>
      </c>
      <c r="F54" s="28" t="e">
        <f>VLOOKUP(L54,BASE!A:B,2,0)</f>
        <v>#N/A</v>
      </c>
      <c r="G54" s="26"/>
      <c r="H54" s="26"/>
      <c r="I54" s="34"/>
      <c r="J54" s="35"/>
      <c r="K54" s="26"/>
      <c r="L54" s="26"/>
      <c r="M54" s="26"/>
      <c r="N54" s="29">
        <f t="shared" si="25"/>
        <v>1</v>
      </c>
      <c r="O54" s="30" t="e">
        <f>VLOOKUP(E54,'LIBROS FNL '!E:N,2,0)</f>
        <v>#N/A</v>
      </c>
      <c r="P54" s="31">
        <f>IFERROR(VLOOKUP(E54,'LIBROS FNL '!E:Q,13,0),0)</f>
        <v>0</v>
      </c>
      <c r="Q54" s="31" t="e">
        <f>VLOOKUP(E54,'LIBROS FNL '!E:N,4,0)</f>
        <v>#N/A</v>
      </c>
      <c r="R54" s="31">
        <f t="shared" si="26"/>
        <v>0</v>
      </c>
      <c r="S54" s="32" t="str">
        <f t="shared" si="27"/>
        <v>OK CONCILIADO</v>
      </c>
      <c r="T54" s="29" t="str">
        <f t="shared" ca="1" si="28"/>
        <v>ok</v>
      </c>
      <c r="U54" s="29">
        <f t="shared" si="29"/>
        <v>1</v>
      </c>
      <c r="V54" s="29">
        <f t="shared" si="30"/>
        <v>0</v>
      </c>
      <c r="W54" s="29" t="str">
        <f t="shared" si="31"/>
        <v/>
      </c>
    </row>
    <row r="55" spans="1:23" x14ac:dyDescent="0.25">
      <c r="A55" s="27" t="str">
        <f t="shared" si="21"/>
        <v/>
      </c>
      <c r="B55" s="25">
        <f t="shared" si="22"/>
        <v>0</v>
      </c>
      <c r="C55" s="25" t="str">
        <f t="shared" si="23"/>
        <v>INGRESO</v>
      </c>
      <c r="D55" s="28" t="str">
        <f t="shared" si="24"/>
        <v>0INGRESO</v>
      </c>
      <c r="E55" s="28" t="str">
        <f>D55&amp;COUNTIF(D$2:D55,D55)</f>
        <v>0INGRESO54</v>
      </c>
      <c r="F55" s="28" t="e">
        <f>VLOOKUP(L55,BASE!A:B,2,0)</f>
        <v>#N/A</v>
      </c>
      <c r="G55" s="26"/>
      <c r="H55" s="26"/>
      <c r="I55" s="34"/>
      <c r="J55" s="35"/>
      <c r="K55" s="26"/>
      <c r="L55" s="26"/>
      <c r="M55" s="26"/>
      <c r="N55" s="29">
        <f t="shared" si="25"/>
        <v>1</v>
      </c>
      <c r="O55" s="30" t="e">
        <f>VLOOKUP(E55,'LIBROS FNL '!E:N,2,0)</f>
        <v>#N/A</v>
      </c>
      <c r="P55" s="31">
        <f>IFERROR(VLOOKUP(E55,'LIBROS FNL '!E:Q,13,0),0)</f>
        <v>0</v>
      </c>
      <c r="Q55" s="31" t="e">
        <f>VLOOKUP(E55,'LIBROS FNL '!E:N,4,0)</f>
        <v>#N/A</v>
      </c>
      <c r="R55" s="31">
        <f t="shared" si="26"/>
        <v>0</v>
      </c>
      <c r="S55" s="32" t="str">
        <f t="shared" si="27"/>
        <v>OK CONCILIADO</v>
      </c>
      <c r="T55" s="29" t="str">
        <f t="shared" ca="1" si="28"/>
        <v>ok</v>
      </c>
      <c r="U55" s="29">
        <f t="shared" si="29"/>
        <v>1</v>
      </c>
      <c r="V55" s="29">
        <f t="shared" si="30"/>
        <v>0</v>
      </c>
      <c r="W55" s="29" t="str">
        <f t="shared" si="31"/>
        <v/>
      </c>
    </row>
    <row r="56" spans="1:23" x14ac:dyDescent="0.25">
      <c r="A56" s="27" t="str">
        <f t="shared" si="21"/>
        <v/>
      </c>
      <c r="B56" s="25">
        <f t="shared" si="22"/>
        <v>0</v>
      </c>
      <c r="C56" s="25" t="str">
        <f t="shared" si="23"/>
        <v>INGRESO</v>
      </c>
      <c r="D56" s="28" t="str">
        <f t="shared" si="24"/>
        <v>0INGRESO</v>
      </c>
      <c r="E56" s="28" t="str">
        <f>D56&amp;COUNTIF(D$2:D56,D56)</f>
        <v>0INGRESO55</v>
      </c>
      <c r="F56" s="28" t="e">
        <f>VLOOKUP(L56,BASE!A:B,2,0)</f>
        <v>#N/A</v>
      </c>
      <c r="G56" s="26"/>
      <c r="H56" s="26"/>
      <c r="I56" s="34"/>
      <c r="J56" s="35"/>
      <c r="K56" s="26"/>
      <c r="L56" s="26"/>
      <c r="M56" s="26"/>
      <c r="N56" s="29">
        <f t="shared" si="25"/>
        <v>1</v>
      </c>
      <c r="O56" s="30" t="e">
        <f>VLOOKUP(E56,'LIBROS FNL '!E:N,2,0)</f>
        <v>#N/A</v>
      </c>
      <c r="P56" s="31">
        <f>IFERROR(VLOOKUP(E56,'LIBROS FNL '!E:Q,13,0),0)</f>
        <v>0</v>
      </c>
      <c r="Q56" s="31" t="e">
        <f>VLOOKUP(E56,'LIBROS FNL '!E:N,4,0)</f>
        <v>#N/A</v>
      </c>
      <c r="R56" s="31">
        <f t="shared" si="26"/>
        <v>0</v>
      </c>
      <c r="S56" s="32" t="str">
        <f t="shared" si="27"/>
        <v>OK CONCILIADO</v>
      </c>
      <c r="T56" s="29" t="str">
        <f t="shared" ca="1" si="28"/>
        <v>ok</v>
      </c>
      <c r="U56" s="29">
        <f t="shared" si="29"/>
        <v>1</v>
      </c>
      <c r="V56" s="29">
        <f t="shared" si="30"/>
        <v>0</v>
      </c>
      <c r="W56" s="29" t="str">
        <f t="shared" si="31"/>
        <v/>
      </c>
    </row>
    <row r="57" spans="1:23" x14ac:dyDescent="0.25">
      <c r="A57" s="27" t="str">
        <f t="shared" si="21"/>
        <v/>
      </c>
      <c r="B57" s="25">
        <f t="shared" si="22"/>
        <v>0</v>
      </c>
      <c r="C57" s="25" t="str">
        <f t="shared" si="23"/>
        <v>INGRESO</v>
      </c>
      <c r="D57" s="28" t="str">
        <f t="shared" si="24"/>
        <v>0INGRESO</v>
      </c>
      <c r="E57" s="28" t="str">
        <f>D57&amp;COUNTIF(D$2:D57,D57)</f>
        <v>0INGRESO56</v>
      </c>
      <c r="F57" s="28" t="e">
        <f>VLOOKUP(L57,BASE!A:B,2,0)</f>
        <v>#N/A</v>
      </c>
      <c r="G57" s="26"/>
      <c r="H57" s="26"/>
      <c r="I57" s="34"/>
      <c r="J57" s="35"/>
      <c r="K57" s="26"/>
      <c r="L57" s="26"/>
      <c r="M57" s="26"/>
      <c r="N57" s="29">
        <f t="shared" si="25"/>
        <v>1</v>
      </c>
      <c r="O57" s="30" t="e">
        <f>VLOOKUP(E57,'LIBROS FNL '!E:N,2,0)</f>
        <v>#N/A</v>
      </c>
      <c r="P57" s="31">
        <f>IFERROR(VLOOKUP(E57,'LIBROS FNL '!E:Q,13,0),0)</f>
        <v>0</v>
      </c>
      <c r="Q57" s="31" t="e">
        <f>VLOOKUP(E57,'LIBROS FNL '!E:N,4,0)</f>
        <v>#N/A</v>
      </c>
      <c r="R57" s="31">
        <f t="shared" si="26"/>
        <v>0</v>
      </c>
      <c r="S57" s="32" t="str">
        <f t="shared" si="27"/>
        <v>OK CONCILIADO</v>
      </c>
      <c r="T57" s="29" t="str">
        <f t="shared" ca="1" si="28"/>
        <v>ok</v>
      </c>
      <c r="U57" s="29">
        <f t="shared" si="29"/>
        <v>1</v>
      </c>
      <c r="V57" s="29">
        <f t="shared" si="30"/>
        <v>0</v>
      </c>
      <c r="W57" s="29" t="str">
        <f t="shared" si="31"/>
        <v/>
      </c>
    </row>
    <row r="58" spans="1:23" x14ac:dyDescent="0.25">
      <c r="A58" s="27" t="str">
        <f t="shared" si="21"/>
        <v/>
      </c>
      <c r="B58" s="25">
        <f t="shared" si="22"/>
        <v>0</v>
      </c>
      <c r="C58" s="25" t="str">
        <f t="shared" si="23"/>
        <v>INGRESO</v>
      </c>
      <c r="D58" s="28" t="str">
        <f t="shared" si="24"/>
        <v>0INGRESO</v>
      </c>
      <c r="E58" s="28" t="str">
        <f>D58&amp;COUNTIF(D$2:D58,D58)</f>
        <v>0INGRESO57</v>
      </c>
      <c r="F58" s="28" t="e">
        <f>VLOOKUP(L58,BASE!A:B,2,0)</f>
        <v>#N/A</v>
      </c>
      <c r="G58" s="26"/>
      <c r="H58" s="26"/>
      <c r="I58" s="34"/>
      <c r="J58" s="35"/>
      <c r="K58" s="26"/>
      <c r="L58" s="26"/>
      <c r="M58" s="26"/>
      <c r="N58" s="29">
        <f t="shared" si="25"/>
        <v>1</v>
      </c>
      <c r="O58" s="30" t="e">
        <f>VLOOKUP(E58,'LIBROS FNL '!E:N,2,0)</f>
        <v>#N/A</v>
      </c>
      <c r="P58" s="31">
        <f>IFERROR(VLOOKUP(E58,'LIBROS FNL '!E:Q,13,0),0)</f>
        <v>0</v>
      </c>
      <c r="Q58" s="31" t="e">
        <f>VLOOKUP(E58,'LIBROS FNL '!E:N,4,0)</f>
        <v>#N/A</v>
      </c>
      <c r="R58" s="31">
        <f t="shared" si="26"/>
        <v>0</v>
      </c>
      <c r="S58" s="32" t="str">
        <f t="shared" si="27"/>
        <v>OK CONCILIADO</v>
      </c>
      <c r="T58" s="29" t="str">
        <f t="shared" ca="1" si="28"/>
        <v>ok</v>
      </c>
      <c r="U58" s="29">
        <f t="shared" si="29"/>
        <v>1</v>
      </c>
      <c r="V58" s="29">
        <f t="shared" si="30"/>
        <v>0</v>
      </c>
      <c r="W58" s="29" t="str">
        <f t="shared" si="31"/>
        <v/>
      </c>
    </row>
    <row r="59" spans="1:23" x14ac:dyDescent="0.25">
      <c r="A59" s="27" t="str">
        <f t="shared" si="21"/>
        <v/>
      </c>
      <c r="B59" s="25">
        <f t="shared" si="22"/>
        <v>0</v>
      </c>
      <c r="C59" s="25" t="str">
        <f t="shared" si="23"/>
        <v>INGRESO</v>
      </c>
      <c r="D59" s="28" t="str">
        <f t="shared" si="24"/>
        <v>0INGRESO</v>
      </c>
      <c r="E59" s="28" t="str">
        <f>D59&amp;COUNTIF(D$2:D59,D59)</f>
        <v>0INGRESO58</v>
      </c>
      <c r="F59" s="28" t="e">
        <f>VLOOKUP(L59,BASE!A:B,2,0)</f>
        <v>#N/A</v>
      </c>
      <c r="G59" s="26"/>
      <c r="H59" s="26"/>
      <c r="I59" s="34"/>
      <c r="J59" s="35"/>
      <c r="K59" s="26"/>
      <c r="L59" s="26"/>
      <c r="M59" s="26"/>
      <c r="N59" s="29">
        <f t="shared" si="25"/>
        <v>1</v>
      </c>
      <c r="O59" s="30" t="e">
        <f>VLOOKUP(E59,'LIBROS FNL '!E:N,2,0)</f>
        <v>#N/A</v>
      </c>
      <c r="P59" s="31">
        <f>IFERROR(VLOOKUP(E59,'LIBROS FNL '!E:Q,13,0),0)</f>
        <v>0</v>
      </c>
      <c r="Q59" s="31" t="e">
        <f>VLOOKUP(E59,'LIBROS FNL '!E:N,4,0)</f>
        <v>#N/A</v>
      </c>
      <c r="R59" s="31">
        <f t="shared" si="26"/>
        <v>0</v>
      </c>
      <c r="S59" s="32" t="str">
        <f t="shared" si="27"/>
        <v>OK CONCILIADO</v>
      </c>
      <c r="T59" s="29" t="str">
        <f t="shared" ca="1" si="28"/>
        <v>ok</v>
      </c>
      <c r="U59" s="29">
        <f t="shared" si="29"/>
        <v>1</v>
      </c>
      <c r="V59" s="29">
        <f t="shared" si="30"/>
        <v>0</v>
      </c>
      <c r="W59" s="29" t="str">
        <f t="shared" si="31"/>
        <v/>
      </c>
    </row>
    <row r="60" spans="1:23" x14ac:dyDescent="0.25">
      <c r="A60" s="27" t="str">
        <f t="shared" si="21"/>
        <v/>
      </c>
      <c r="B60" s="25">
        <f t="shared" si="22"/>
        <v>0</v>
      </c>
      <c r="C60" s="25" t="str">
        <f t="shared" si="23"/>
        <v>INGRESO</v>
      </c>
      <c r="D60" s="28" t="str">
        <f t="shared" si="24"/>
        <v>0INGRESO</v>
      </c>
      <c r="E60" s="28" t="str">
        <f>D60&amp;COUNTIF(D$2:D60,D60)</f>
        <v>0INGRESO59</v>
      </c>
      <c r="F60" s="28" t="e">
        <f>VLOOKUP(L60,BASE!A:B,2,0)</f>
        <v>#N/A</v>
      </c>
      <c r="G60" s="26"/>
      <c r="H60" s="26"/>
      <c r="I60" s="34"/>
      <c r="J60" s="35"/>
      <c r="K60" s="26"/>
      <c r="L60" s="26"/>
      <c r="M60" s="26"/>
      <c r="N60" s="29">
        <f t="shared" si="25"/>
        <v>1</v>
      </c>
      <c r="O60" s="30" t="e">
        <f>VLOOKUP(E60,'LIBROS FNL '!E:N,2,0)</f>
        <v>#N/A</v>
      </c>
      <c r="P60" s="31">
        <f>IFERROR(VLOOKUP(E60,'LIBROS FNL '!E:Q,13,0),0)</f>
        <v>0</v>
      </c>
      <c r="Q60" s="31" t="e">
        <f>VLOOKUP(E60,'LIBROS FNL '!E:N,4,0)</f>
        <v>#N/A</v>
      </c>
      <c r="R60" s="31">
        <f t="shared" si="26"/>
        <v>0</v>
      </c>
      <c r="S60" s="32" t="str">
        <f t="shared" si="27"/>
        <v>OK CONCILIADO</v>
      </c>
      <c r="T60" s="29" t="str">
        <f t="shared" ca="1" si="28"/>
        <v>ok</v>
      </c>
      <c r="U60" s="29">
        <f t="shared" si="29"/>
        <v>1</v>
      </c>
      <c r="V60" s="29">
        <f t="shared" si="30"/>
        <v>0</v>
      </c>
      <c r="W60" s="29" t="str">
        <f t="shared" si="31"/>
        <v/>
      </c>
    </row>
    <row r="61" spans="1:23" x14ac:dyDescent="0.25">
      <c r="A61" s="27" t="str">
        <f t="shared" si="21"/>
        <v/>
      </c>
      <c r="B61" s="25">
        <f t="shared" si="22"/>
        <v>0</v>
      </c>
      <c r="C61" s="25" t="str">
        <f t="shared" si="23"/>
        <v>INGRESO</v>
      </c>
      <c r="D61" s="28" t="str">
        <f t="shared" si="24"/>
        <v>0INGRESO</v>
      </c>
      <c r="E61" s="28" t="str">
        <f>D61&amp;COUNTIF(D$2:D61,D61)</f>
        <v>0INGRESO60</v>
      </c>
      <c r="F61" s="28" t="e">
        <f>VLOOKUP(L61,BASE!A:B,2,0)</f>
        <v>#N/A</v>
      </c>
      <c r="G61" s="26"/>
      <c r="H61" s="26"/>
      <c r="I61" s="34"/>
      <c r="J61" s="35"/>
      <c r="K61" s="26"/>
      <c r="L61" s="26"/>
      <c r="M61" s="26"/>
      <c r="N61" s="29">
        <f t="shared" si="25"/>
        <v>1</v>
      </c>
      <c r="O61" s="30" t="e">
        <f>VLOOKUP(E61,'LIBROS FNL '!E:N,2,0)</f>
        <v>#N/A</v>
      </c>
      <c r="P61" s="31">
        <f>IFERROR(VLOOKUP(E61,'LIBROS FNL '!E:Q,13,0),0)</f>
        <v>0</v>
      </c>
      <c r="Q61" s="31" t="e">
        <f>VLOOKUP(E61,'LIBROS FNL '!E:N,4,0)</f>
        <v>#N/A</v>
      </c>
      <c r="R61" s="31">
        <f t="shared" si="26"/>
        <v>0</v>
      </c>
      <c r="S61" s="32" t="str">
        <f t="shared" si="27"/>
        <v>OK CONCILIADO</v>
      </c>
      <c r="T61" s="29" t="str">
        <f t="shared" ca="1" si="28"/>
        <v>ok</v>
      </c>
      <c r="U61" s="29">
        <f t="shared" si="29"/>
        <v>1</v>
      </c>
      <c r="V61" s="29">
        <f t="shared" si="30"/>
        <v>0</v>
      </c>
      <c r="W61" s="29" t="str">
        <f t="shared" si="31"/>
        <v/>
      </c>
    </row>
    <row r="62" spans="1:23" x14ac:dyDescent="0.25">
      <c r="A62" s="27" t="str">
        <f t="shared" si="21"/>
        <v/>
      </c>
      <c r="B62" s="25">
        <f t="shared" si="22"/>
        <v>0</v>
      </c>
      <c r="C62" s="25" t="str">
        <f t="shared" si="23"/>
        <v>INGRESO</v>
      </c>
      <c r="D62" s="28" t="str">
        <f t="shared" si="24"/>
        <v>0INGRESO</v>
      </c>
      <c r="E62" s="28" t="str">
        <f>D62&amp;COUNTIF(D$2:D62,D62)</f>
        <v>0INGRESO61</v>
      </c>
      <c r="F62" s="28" t="e">
        <f>VLOOKUP(L62,BASE!A:B,2,0)</f>
        <v>#N/A</v>
      </c>
      <c r="G62" s="26"/>
      <c r="H62" s="26"/>
      <c r="I62" s="34"/>
      <c r="J62" s="35"/>
      <c r="K62" s="26"/>
      <c r="L62" s="26"/>
      <c r="M62" s="26"/>
      <c r="N62" s="29">
        <f t="shared" si="25"/>
        <v>1</v>
      </c>
      <c r="O62" s="30" t="e">
        <f>VLOOKUP(E62,'LIBROS FNL '!E:N,2,0)</f>
        <v>#N/A</v>
      </c>
      <c r="P62" s="31">
        <f>IFERROR(VLOOKUP(E62,'LIBROS FNL '!E:Q,13,0),0)</f>
        <v>0</v>
      </c>
      <c r="Q62" s="31" t="e">
        <f>VLOOKUP(E62,'LIBROS FNL '!E:N,4,0)</f>
        <v>#N/A</v>
      </c>
      <c r="R62" s="31">
        <f t="shared" si="26"/>
        <v>0</v>
      </c>
      <c r="S62" s="32" t="str">
        <f t="shared" si="27"/>
        <v>OK CONCILIADO</v>
      </c>
      <c r="T62" s="29" t="str">
        <f t="shared" ca="1" si="28"/>
        <v>ok</v>
      </c>
      <c r="U62" s="29">
        <f t="shared" si="29"/>
        <v>1</v>
      </c>
      <c r="V62" s="29">
        <f t="shared" si="30"/>
        <v>0</v>
      </c>
      <c r="W62" s="29" t="str">
        <f t="shared" si="31"/>
        <v/>
      </c>
    </row>
    <row r="63" spans="1:23" x14ac:dyDescent="0.25">
      <c r="A63" s="27" t="str">
        <f t="shared" si="21"/>
        <v/>
      </c>
      <c r="B63" s="25">
        <f t="shared" si="22"/>
        <v>0</v>
      </c>
      <c r="C63" s="25" t="str">
        <f t="shared" si="23"/>
        <v>INGRESO</v>
      </c>
      <c r="D63" s="28" t="str">
        <f t="shared" si="24"/>
        <v>0INGRESO</v>
      </c>
      <c r="E63" s="28" t="str">
        <f>D63&amp;COUNTIF(D$2:D63,D63)</f>
        <v>0INGRESO62</v>
      </c>
      <c r="F63" s="28" t="e">
        <f>VLOOKUP(L63,BASE!A:B,2,0)</f>
        <v>#N/A</v>
      </c>
      <c r="G63" s="26"/>
      <c r="H63" s="26"/>
      <c r="I63" s="34"/>
      <c r="J63" s="35"/>
      <c r="K63" s="26"/>
      <c r="L63" s="26"/>
      <c r="M63" s="26"/>
      <c r="N63" s="29">
        <f t="shared" si="25"/>
        <v>1</v>
      </c>
      <c r="O63" s="30" t="e">
        <f>VLOOKUP(E63,'LIBROS FNL '!E:N,2,0)</f>
        <v>#N/A</v>
      </c>
      <c r="P63" s="31">
        <f>IFERROR(VLOOKUP(E63,'LIBROS FNL '!E:Q,13,0),0)</f>
        <v>0</v>
      </c>
      <c r="Q63" s="31" t="e">
        <f>VLOOKUP(E63,'LIBROS FNL '!E:N,4,0)</f>
        <v>#N/A</v>
      </c>
      <c r="R63" s="31">
        <f t="shared" si="26"/>
        <v>0</v>
      </c>
      <c r="S63" s="32" t="str">
        <f t="shared" si="27"/>
        <v>OK CONCILIADO</v>
      </c>
      <c r="T63" s="29" t="str">
        <f t="shared" ca="1" si="28"/>
        <v>ok</v>
      </c>
      <c r="U63" s="29">
        <f t="shared" si="29"/>
        <v>1</v>
      </c>
      <c r="V63" s="29">
        <f t="shared" si="30"/>
        <v>0</v>
      </c>
      <c r="W63" s="29" t="str">
        <f t="shared" si="31"/>
        <v/>
      </c>
    </row>
    <row r="64" spans="1:23" x14ac:dyDescent="0.25">
      <c r="A64" s="27" t="str">
        <f t="shared" si="21"/>
        <v/>
      </c>
      <c r="B64" s="25">
        <f t="shared" si="22"/>
        <v>0</v>
      </c>
      <c r="C64" s="25" t="str">
        <f t="shared" si="23"/>
        <v>INGRESO</v>
      </c>
      <c r="D64" s="28" t="str">
        <f t="shared" si="24"/>
        <v>0INGRESO</v>
      </c>
      <c r="E64" s="28" t="str">
        <f>D64&amp;COUNTIF(D$2:D64,D64)</f>
        <v>0INGRESO63</v>
      </c>
      <c r="F64" s="28" t="e">
        <f>VLOOKUP(L64,BASE!A:B,2,0)</f>
        <v>#N/A</v>
      </c>
      <c r="G64" s="26"/>
      <c r="H64" s="26"/>
      <c r="I64" s="34"/>
      <c r="J64" s="35"/>
      <c r="K64" s="26"/>
      <c r="L64" s="26"/>
      <c r="M64" s="26"/>
      <c r="N64" s="29">
        <f t="shared" si="25"/>
        <v>1</v>
      </c>
      <c r="O64" s="30" t="e">
        <f>VLOOKUP(E64,'LIBROS FNL '!E:N,2,0)</f>
        <v>#N/A</v>
      </c>
      <c r="P64" s="31">
        <f>IFERROR(VLOOKUP(E64,'LIBROS FNL '!E:Q,13,0),0)</f>
        <v>0</v>
      </c>
      <c r="Q64" s="31" t="e">
        <f>VLOOKUP(E64,'LIBROS FNL '!E:N,4,0)</f>
        <v>#N/A</v>
      </c>
      <c r="R64" s="31">
        <f t="shared" si="26"/>
        <v>0</v>
      </c>
      <c r="S64" s="32" t="str">
        <f t="shared" si="27"/>
        <v>OK CONCILIADO</v>
      </c>
      <c r="T64" s="29" t="str">
        <f t="shared" ca="1" si="28"/>
        <v>ok</v>
      </c>
      <c r="U64" s="29">
        <f t="shared" si="29"/>
        <v>1</v>
      </c>
      <c r="V64" s="29">
        <f t="shared" si="30"/>
        <v>0</v>
      </c>
      <c r="W64" s="29" t="str">
        <f t="shared" si="31"/>
        <v/>
      </c>
    </row>
    <row r="65" spans="1:23" x14ac:dyDescent="0.25">
      <c r="A65" s="27" t="str">
        <f t="shared" si="21"/>
        <v/>
      </c>
      <c r="B65" s="25">
        <f t="shared" si="22"/>
        <v>0</v>
      </c>
      <c r="C65" s="25" t="str">
        <f t="shared" si="23"/>
        <v>INGRESO</v>
      </c>
      <c r="D65" s="28" t="str">
        <f t="shared" si="24"/>
        <v>0INGRESO</v>
      </c>
      <c r="E65" s="28" t="str">
        <f>D65&amp;COUNTIF(D$2:D65,D65)</f>
        <v>0INGRESO64</v>
      </c>
      <c r="F65" s="28" t="e">
        <f>VLOOKUP(L65,BASE!A:B,2,0)</f>
        <v>#N/A</v>
      </c>
      <c r="G65" s="26"/>
      <c r="H65" s="26"/>
      <c r="I65" s="34"/>
      <c r="J65" s="35"/>
      <c r="K65" s="26"/>
      <c r="L65" s="26"/>
      <c r="M65" s="26"/>
      <c r="N65" s="29">
        <f t="shared" si="25"/>
        <v>1</v>
      </c>
      <c r="O65" s="30" t="e">
        <f>VLOOKUP(E65,'LIBROS FNL '!E:N,2,0)</f>
        <v>#N/A</v>
      </c>
      <c r="P65" s="31">
        <f>IFERROR(VLOOKUP(E65,'LIBROS FNL '!E:Q,13,0),0)</f>
        <v>0</v>
      </c>
      <c r="Q65" s="31" t="e">
        <f>VLOOKUP(E65,'LIBROS FNL '!E:N,4,0)</f>
        <v>#N/A</v>
      </c>
      <c r="R65" s="31">
        <f t="shared" si="26"/>
        <v>0</v>
      </c>
      <c r="S65" s="32" t="str">
        <f t="shared" si="27"/>
        <v>OK CONCILIADO</v>
      </c>
      <c r="T65" s="29" t="str">
        <f t="shared" ca="1" si="28"/>
        <v>ok</v>
      </c>
      <c r="U65" s="29">
        <f t="shared" si="29"/>
        <v>1</v>
      </c>
      <c r="V65" s="29">
        <f t="shared" si="30"/>
        <v>0</v>
      </c>
      <c r="W65" s="29" t="str">
        <f t="shared" si="31"/>
        <v/>
      </c>
    </row>
    <row r="66" spans="1:23" x14ac:dyDescent="0.25">
      <c r="A66" s="27" t="str">
        <f t="shared" si="21"/>
        <v/>
      </c>
      <c r="B66" s="25">
        <f t="shared" si="22"/>
        <v>0</v>
      </c>
      <c r="C66" s="25" t="str">
        <f t="shared" si="23"/>
        <v>INGRESO</v>
      </c>
      <c r="D66" s="28" t="str">
        <f t="shared" si="24"/>
        <v>0INGRESO</v>
      </c>
      <c r="E66" s="28" t="str">
        <f>D66&amp;COUNTIF(D$2:D66,D66)</f>
        <v>0INGRESO65</v>
      </c>
      <c r="F66" s="28" t="e">
        <f>VLOOKUP(L66,BASE!A:B,2,0)</f>
        <v>#N/A</v>
      </c>
      <c r="G66" s="26"/>
      <c r="H66" s="26"/>
      <c r="I66" s="34"/>
      <c r="J66" s="35"/>
      <c r="K66" s="26"/>
      <c r="L66" s="26"/>
      <c r="M66" s="26"/>
      <c r="N66" s="29">
        <f t="shared" si="25"/>
        <v>1</v>
      </c>
      <c r="O66" s="30" t="e">
        <f>VLOOKUP(E66,'LIBROS FNL '!E:N,2,0)</f>
        <v>#N/A</v>
      </c>
      <c r="P66" s="31">
        <f>IFERROR(VLOOKUP(E66,'LIBROS FNL '!E:Q,13,0),0)</f>
        <v>0</v>
      </c>
      <c r="Q66" s="31" t="e">
        <f>VLOOKUP(E66,'LIBROS FNL '!E:N,4,0)</f>
        <v>#N/A</v>
      </c>
      <c r="R66" s="31">
        <f t="shared" si="26"/>
        <v>0</v>
      </c>
      <c r="S66" s="32" t="str">
        <f t="shared" si="27"/>
        <v>OK CONCILIADO</v>
      </c>
      <c r="T66" s="29" t="str">
        <f t="shared" ca="1" si="28"/>
        <v>ok</v>
      </c>
      <c r="U66" s="29">
        <f t="shared" si="29"/>
        <v>1</v>
      </c>
      <c r="V66" s="29">
        <f t="shared" si="30"/>
        <v>0</v>
      </c>
      <c r="W66" s="29" t="str">
        <f t="shared" si="31"/>
        <v/>
      </c>
    </row>
    <row r="67" spans="1:23" x14ac:dyDescent="0.25">
      <c r="A67" s="27" t="str">
        <f t="shared" si="21"/>
        <v/>
      </c>
      <c r="B67" s="25">
        <f t="shared" si="22"/>
        <v>0</v>
      </c>
      <c r="C67" s="25" t="str">
        <f t="shared" si="23"/>
        <v>INGRESO</v>
      </c>
      <c r="D67" s="28" t="str">
        <f t="shared" si="24"/>
        <v>0INGRESO</v>
      </c>
      <c r="E67" s="28" t="str">
        <f>D67&amp;COUNTIF(D$2:D67,D67)</f>
        <v>0INGRESO66</v>
      </c>
      <c r="F67" s="28" t="e">
        <f>VLOOKUP(L67,BASE!A:B,2,0)</f>
        <v>#N/A</v>
      </c>
      <c r="G67" s="26"/>
      <c r="H67" s="26"/>
      <c r="I67" s="34"/>
      <c r="J67" s="35"/>
      <c r="K67" s="26"/>
      <c r="L67" s="26"/>
      <c r="M67" s="26"/>
      <c r="N67" s="29">
        <f t="shared" si="25"/>
        <v>1</v>
      </c>
      <c r="O67" s="30" t="e">
        <f>VLOOKUP(E67,'LIBROS FNL '!E:N,2,0)</f>
        <v>#N/A</v>
      </c>
      <c r="P67" s="31">
        <f>IFERROR(VLOOKUP(E67,'LIBROS FNL '!E:Q,13,0),0)</f>
        <v>0</v>
      </c>
      <c r="Q67" s="31" t="e">
        <f>VLOOKUP(E67,'LIBROS FNL '!E:N,4,0)</f>
        <v>#N/A</v>
      </c>
      <c r="R67" s="31">
        <f t="shared" si="26"/>
        <v>0</v>
      </c>
      <c r="S67" s="32" t="str">
        <f t="shared" si="27"/>
        <v>OK CONCILIADO</v>
      </c>
      <c r="T67" s="29" t="str">
        <f t="shared" ca="1" si="28"/>
        <v>ok</v>
      </c>
      <c r="U67" s="29">
        <f t="shared" si="29"/>
        <v>1</v>
      </c>
      <c r="V67" s="29">
        <f t="shared" si="30"/>
        <v>0</v>
      </c>
      <c r="W67" s="29" t="str">
        <f t="shared" si="31"/>
        <v/>
      </c>
    </row>
    <row r="68" spans="1:23" x14ac:dyDescent="0.25">
      <c r="A68" s="27" t="str">
        <f t="shared" si="21"/>
        <v/>
      </c>
      <c r="B68" s="25">
        <f t="shared" si="22"/>
        <v>0</v>
      </c>
      <c r="C68" s="25" t="str">
        <f t="shared" si="23"/>
        <v>INGRESO</v>
      </c>
      <c r="D68" s="28" t="str">
        <f t="shared" si="24"/>
        <v>0INGRESO</v>
      </c>
      <c r="E68" s="28" t="str">
        <f>D68&amp;COUNTIF(D$2:D68,D68)</f>
        <v>0INGRESO67</v>
      </c>
      <c r="F68" s="28" t="e">
        <f>VLOOKUP(L68,BASE!A:B,2,0)</f>
        <v>#N/A</v>
      </c>
      <c r="G68" s="26"/>
      <c r="H68" s="26"/>
      <c r="I68" s="34"/>
      <c r="J68" s="35"/>
      <c r="K68" s="26"/>
      <c r="L68" s="26"/>
      <c r="M68" s="26"/>
      <c r="N68" s="29">
        <f t="shared" si="25"/>
        <v>1</v>
      </c>
      <c r="O68" s="30" t="e">
        <f>VLOOKUP(E68,'LIBROS FNL '!E:N,2,0)</f>
        <v>#N/A</v>
      </c>
      <c r="P68" s="31">
        <f>IFERROR(VLOOKUP(E68,'LIBROS FNL '!E:Q,13,0),0)</f>
        <v>0</v>
      </c>
      <c r="Q68" s="31" t="e">
        <f>VLOOKUP(E68,'LIBROS FNL '!E:N,4,0)</f>
        <v>#N/A</v>
      </c>
      <c r="R68" s="31">
        <f t="shared" si="26"/>
        <v>0</v>
      </c>
      <c r="S68" s="32" t="str">
        <f t="shared" si="27"/>
        <v>OK CONCILIADO</v>
      </c>
      <c r="T68" s="29" t="str">
        <f t="shared" ca="1" si="28"/>
        <v>ok</v>
      </c>
      <c r="U68" s="29">
        <f t="shared" si="29"/>
        <v>1</v>
      </c>
      <c r="V68" s="29">
        <f t="shared" si="30"/>
        <v>0</v>
      </c>
      <c r="W68" s="29" t="str">
        <f t="shared" si="31"/>
        <v/>
      </c>
    </row>
    <row r="69" spans="1:23" x14ac:dyDescent="0.25">
      <c r="A69" s="27" t="str">
        <f t="shared" si="21"/>
        <v/>
      </c>
      <c r="B69" s="25">
        <f t="shared" si="22"/>
        <v>0</v>
      </c>
      <c r="C69" s="25" t="str">
        <f t="shared" si="23"/>
        <v>INGRESO</v>
      </c>
      <c r="D69" s="28" t="str">
        <f t="shared" si="24"/>
        <v>0INGRESO</v>
      </c>
      <c r="E69" s="28" t="str">
        <f>D69&amp;COUNTIF(D$2:D69,D69)</f>
        <v>0INGRESO68</v>
      </c>
      <c r="F69" s="28" t="e">
        <f>VLOOKUP(L69,BASE!A:B,2,0)</f>
        <v>#N/A</v>
      </c>
      <c r="G69" s="26"/>
      <c r="H69" s="26"/>
      <c r="I69" s="34"/>
      <c r="J69" s="35"/>
      <c r="K69" s="26"/>
      <c r="L69" s="26"/>
      <c r="M69" s="26"/>
      <c r="N69" s="29">
        <f t="shared" si="25"/>
        <v>1</v>
      </c>
      <c r="O69" s="30" t="e">
        <f>VLOOKUP(E69,'LIBROS FNL '!E:N,2,0)</f>
        <v>#N/A</v>
      </c>
      <c r="P69" s="31">
        <f>IFERROR(VLOOKUP(E69,'LIBROS FNL '!E:Q,13,0),0)</f>
        <v>0</v>
      </c>
      <c r="Q69" s="31" t="e">
        <f>VLOOKUP(E69,'LIBROS FNL '!E:N,4,0)</f>
        <v>#N/A</v>
      </c>
      <c r="R69" s="31">
        <f t="shared" si="26"/>
        <v>0</v>
      </c>
      <c r="S69" s="32" t="str">
        <f t="shared" si="27"/>
        <v>OK CONCILIADO</v>
      </c>
      <c r="T69" s="29" t="str">
        <f t="shared" ca="1" si="28"/>
        <v>ok</v>
      </c>
      <c r="U69" s="29">
        <f t="shared" si="29"/>
        <v>1</v>
      </c>
      <c r="V69" s="29">
        <f t="shared" si="30"/>
        <v>0</v>
      </c>
      <c r="W69" s="29" t="str">
        <f t="shared" si="31"/>
        <v/>
      </c>
    </row>
    <row r="70" spans="1:23" x14ac:dyDescent="0.25">
      <c r="A70" s="27" t="str">
        <f t="shared" si="21"/>
        <v/>
      </c>
      <c r="B70" s="25">
        <f t="shared" si="22"/>
        <v>0</v>
      </c>
      <c r="C70" s="25" t="str">
        <f t="shared" si="23"/>
        <v>INGRESO</v>
      </c>
      <c r="D70" s="28" t="str">
        <f t="shared" si="24"/>
        <v>0INGRESO</v>
      </c>
      <c r="E70" s="28" t="str">
        <f>D70&amp;COUNTIF(D$2:D70,D70)</f>
        <v>0INGRESO69</v>
      </c>
      <c r="F70" s="28" t="e">
        <f>VLOOKUP(L70,BASE!A:B,2,0)</f>
        <v>#N/A</v>
      </c>
      <c r="G70" s="26"/>
      <c r="H70" s="26"/>
      <c r="I70" s="34"/>
      <c r="J70" s="35"/>
      <c r="K70" s="26"/>
      <c r="L70" s="26"/>
      <c r="M70" s="26"/>
      <c r="N70" s="29">
        <f t="shared" si="25"/>
        <v>1</v>
      </c>
      <c r="O70" s="30" t="e">
        <f>VLOOKUP(E70,'LIBROS FNL '!E:N,2,0)</f>
        <v>#N/A</v>
      </c>
      <c r="P70" s="31">
        <f>IFERROR(VLOOKUP(E70,'LIBROS FNL '!E:Q,13,0),0)</f>
        <v>0</v>
      </c>
      <c r="Q70" s="31" t="e">
        <f>VLOOKUP(E70,'LIBROS FNL '!E:N,4,0)</f>
        <v>#N/A</v>
      </c>
      <c r="R70" s="31">
        <f t="shared" si="26"/>
        <v>0</v>
      </c>
      <c r="S70" s="32" t="str">
        <f t="shared" si="27"/>
        <v>OK CONCILIADO</v>
      </c>
      <c r="T70" s="29" t="str">
        <f t="shared" ca="1" si="28"/>
        <v>ok</v>
      </c>
      <c r="U70" s="29">
        <f t="shared" si="29"/>
        <v>1</v>
      </c>
      <c r="V70" s="29">
        <f t="shared" si="30"/>
        <v>0</v>
      </c>
      <c r="W70" s="29" t="str">
        <f t="shared" si="31"/>
        <v/>
      </c>
    </row>
    <row r="71" spans="1:23" x14ac:dyDescent="0.25">
      <c r="A71" s="27" t="str">
        <f t="shared" si="21"/>
        <v/>
      </c>
      <c r="B71" s="25">
        <f t="shared" si="22"/>
        <v>0</v>
      </c>
      <c r="C71" s="25" t="str">
        <f t="shared" si="23"/>
        <v>INGRESO</v>
      </c>
      <c r="D71" s="28" t="str">
        <f t="shared" si="24"/>
        <v>0INGRESO</v>
      </c>
      <c r="E71" s="28" t="str">
        <f>D71&amp;COUNTIF(D$2:D71,D71)</f>
        <v>0INGRESO70</v>
      </c>
      <c r="F71" s="28" t="e">
        <f>VLOOKUP(L71,BASE!A:B,2,0)</f>
        <v>#N/A</v>
      </c>
      <c r="G71" s="26"/>
      <c r="H71" s="26"/>
      <c r="I71" s="34"/>
      <c r="J71" s="35"/>
      <c r="K71" s="26"/>
      <c r="L71" s="26"/>
      <c r="M71" s="26"/>
      <c r="N71" s="29">
        <f t="shared" si="25"/>
        <v>1</v>
      </c>
      <c r="O71" s="30" t="e">
        <f>VLOOKUP(E71,'LIBROS FNL '!E:N,2,0)</f>
        <v>#N/A</v>
      </c>
      <c r="P71" s="31">
        <f>IFERROR(VLOOKUP(E71,'LIBROS FNL '!E:Q,13,0),0)</f>
        <v>0</v>
      </c>
      <c r="Q71" s="31" t="e">
        <f>VLOOKUP(E71,'LIBROS FNL '!E:N,4,0)</f>
        <v>#N/A</v>
      </c>
      <c r="R71" s="31">
        <f t="shared" si="26"/>
        <v>0</v>
      </c>
      <c r="S71" s="32" t="str">
        <f t="shared" si="27"/>
        <v>OK CONCILIADO</v>
      </c>
      <c r="T71" s="29" t="str">
        <f t="shared" ca="1" si="28"/>
        <v>ok</v>
      </c>
      <c r="U71" s="29">
        <f t="shared" si="29"/>
        <v>1</v>
      </c>
      <c r="V71" s="29">
        <f t="shared" si="30"/>
        <v>0</v>
      </c>
      <c r="W71" s="29" t="str">
        <f t="shared" si="31"/>
        <v/>
      </c>
    </row>
    <row r="72" spans="1:23" x14ac:dyDescent="0.25">
      <c r="A72" s="27" t="str">
        <f t="shared" si="21"/>
        <v/>
      </c>
      <c r="B72" s="25">
        <f t="shared" si="22"/>
        <v>0</v>
      </c>
      <c r="C72" s="25" t="str">
        <f t="shared" si="23"/>
        <v>INGRESO</v>
      </c>
      <c r="D72" s="28" t="str">
        <f t="shared" si="24"/>
        <v>0INGRESO</v>
      </c>
      <c r="E72" s="28" t="str">
        <f>D72&amp;COUNTIF(D$2:D72,D72)</f>
        <v>0INGRESO71</v>
      </c>
      <c r="F72" s="28" t="e">
        <f>VLOOKUP(L72,BASE!A:B,2,0)</f>
        <v>#N/A</v>
      </c>
      <c r="G72" s="26"/>
      <c r="H72" s="26"/>
      <c r="I72" s="34"/>
      <c r="J72" s="35"/>
      <c r="K72" s="26"/>
      <c r="L72" s="26"/>
      <c r="M72" s="26"/>
      <c r="N72" s="29">
        <f t="shared" si="25"/>
        <v>1</v>
      </c>
      <c r="O72" s="30" t="e">
        <f>VLOOKUP(E72,'LIBROS FNL '!E:N,2,0)</f>
        <v>#N/A</v>
      </c>
      <c r="P72" s="31">
        <f>IFERROR(VLOOKUP(E72,'LIBROS FNL '!E:Q,13,0),0)</f>
        <v>0</v>
      </c>
      <c r="Q72" s="31" t="e">
        <f>VLOOKUP(E72,'LIBROS FNL '!E:N,4,0)</f>
        <v>#N/A</v>
      </c>
      <c r="R72" s="31">
        <f t="shared" si="26"/>
        <v>0</v>
      </c>
      <c r="S72" s="32" t="str">
        <f t="shared" si="27"/>
        <v>OK CONCILIADO</v>
      </c>
      <c r="T72" s="29" t="str">
        <f t="shared" ca="1" si="28"/>
        <v>ok</v>
      </c>
      <c r="U72" s="29">
        <f t="shared" si="29"/>
        <v>1</v>
      </c>
      <c r="V72" s="29">
        <f t="shared" si="30"/>
        <v>0</v>
      </c>
      <c r="W72" s="29" t="str">
        <f t="shared" si="31"/>
        <v/>
      </c>
    </row>
    <row r="73" spans="1:23" x14ac:dyDescent="0.25">
      <c r="A73" s="27" t="str">
        <f t="shared" si="21"/>
        <v/>
      </c>
      <c r="B73" s="25">
        <f t="shared" si="22"/>
        <v>0</v>
      </c>
      <c r="C73" s="25" t="str">
        <f t="shared" si="23"/>
        <v>INGRESO</v>
      </c>
      <c r="D73" s="28" t="str">
        <f t="shared" si="24"/>
        <v>0INGRESO</v>
      </c>
      <c r="E73" s="28" t="str">
        <f>D73&amp;COUNTIF(D$2:D73,D73)</f>
        <v>0INGRESO72</v>
      </c>
      <c r="F73" s="28" t="e">
        <f>VLOOKUP(L73,BASE!A:B,2,0)</f>
        <v>#N/A</v>
      </c>
      <c r="G73" s="26"/>
      <c r="H73" s="26"/>
      <c r="I73" s="34"/>
      <c r="J73" s="35"/>
      <c r="K73" s="26"/>
      <c r="L73" s="26"/>
      <c r="M73" s="26"/>
      <c r="N73" s="29">
        <f t="shared" si="25"/>
        <v>1</v>
      </c>
      <c r="O73" s="30" t="e">
        <f>VLOOKUP(E73,'LIBROS FNL '!E:N,2,0)</f>
        <v>#N/A</v>
      </c>
      <c r="P73" s="31">
        <f>IFERROR(VLOOKUP(E73,'LIBROS FNL '!E:Q,13,0),0)</f>
        <v>0</v>
      </c>
      <c r="Q73" s="31" t="e">
        <f>VLOOKUP(E73,'LIBROS FNL '!E:N,4,0)</f>
        <v>#N/A</v>
      </c>
      <c r="R73" s="31">
        <f t="shared" si="26"/>
        <v>0</v>
      </c>
      <c r="S73" s="32" t="str">
        <f t="shared" si="27"/>
        <v>OK CONCILIADO</v>
      </c>
      <c r="T73" s="29" t="str">
        <f t="shared" ca="1" si="28"/>
        <v>ok</v>
      </c>
      <c r="U73" s="29">
        <f t="shared" si="29"/>
        <v>1</v>
      </c>
      <c r="V73" s="29">
        <f t="shared" si="30"/>
        <v>0</v>
      </c>
      <c r="W73" s="29" t="str">
        <f t="shared" si="31"/>
        <v/>
      </c>
    </row>
    <row r="74" spans="1:23" x14ac:dyDescent="0.25">
      <c r="A74" s="27" t="str">
        <f t="shared" si="21"/>
        <v/>
      </c>
      <c r="B74" s="25">
        <f t="shared" si="22"/>
        <v>0</v>
      </c>
      <c r="C74" s="25" t="str">
        <f t="shared" si="23"/>
        <v>INGRESO</v>
      </c>
      <c r="D74" s="28" t="str">
        <f t="shared" si="24"/>
        <v>0INGRESO</v>
      </c>
      <c r="E74" s="28" t="str">
        <f>D74&amp;COUNTIF(D$2:D74,D74)</f>
        <v>0INGRESO73</v>
      </c>
      <c r="F74" s="28" t="e">
        <f>VLOOKUP(L74,BASE!A:B,2,0)</f>
        <v>#N/A</v>
      </c>
      <c r="G74" s="26"/>
      <c r="H74" s="26"/>
      <c r="I74" s="34"/>
      <c r="J74" s="35"/>
      <c r="K74" s="26"/>
      <c r="L74" s="26"/>
      <c r="M74" s="26"/>
      <c r="N74" s="29">
        <f t="shared" si="25"/>
        <v>1</v>
      </c>
      <c r="O74" s="30" t="e">
        <f>VLOOKUP(E74,'LIBROS FNL '!E:N,2,0)</f>
        <v>#N/A</v>
      </c>
      <c r="P74" s="31">
        <f>IFERROR(VLOOKUP(E74,'LIBROS FNL '!E:Q,13,0),0)</f>
        <v>0</v>
      </c>
      <c r="Q74" s="31" t="e">
        <f>VLOOKUP(E74,'LIBROS FNL '!E:N,4,0)</f>
        <v>#N/A</v>
      </c>
      <c r="R74" s="31">
        <f t="shared" si="26"/>
        <v>0</v>
      </c>
      <c r="S74" s="32" t="str">
        <f t="shared" si="27"/>
        <v>OK CONCILIADO</v>
      </c>
      <c r="T74" s="29" t="str">
        <f t="shared" ca="1" si="28"/>
        <v>ok</v>
      </c>
      <c r="U74" s="29">
        <f t="shared" si="29"/>
        <v>1</v>
      </c>
      <c r="V74" s="29">
        <f t="shared" si="30"/>
        <v>0</v>
      </c>
      <c r="W74" s="29" t="str">
        <f t="shared" si="31"/>
        <v/>
      </c>
    </row>
    <row r="75" spans="1:23" x14ac:dyDescent="0.25">
      <c r="A75" s="27" t="str">
        <f t="shared" si="21"/>
        <v/>
      </c>
      <c r="B75" s="25">
        <f t="shared" si="22"/>
        <v>0</v>
      </c>
      <c r="C75" s="25" t="str">
        <f t="shared" si="23"/>
        <v>INGRESO</v>
      </c>
      <c r="D75" s="28" t="str">
        <f t="shared" si="24"/>
        <v>0INGRESO</v>
      </c>
      <c r="E75" s="28" t="str">
        <f>D75&amp;COUNTIF(D$2:D75,D75)</f>
        <v>0INGRESO74</v>
      </c>
      <c r="F75" s="28" t="e">
        <f>VLOOKUP(L75,BASE!A:B,2,0)</f>
        <v>#N/A</v>
      </c>
      <c r="G75" s="26"/>
      <c r="H75" s="26"/>
      <c r="I75" s="34"/>
      <c r="J75" s="35"/>
      <c r="K75" s="26"/>
      <c r="L75" s="26"/>
      <c r="M75" s="26"/>
      <c r="N75" s="29">
        <f t="shared" si="25"/>
        <v>1</v>
      </c>
      <c r="O75" s="30" t="e">
        <f>VLOOKUP(E75,'LIBROS FNL '!E:N,2,0)</f>
        <v>#N/A</v>
      </c>
      <c r="P75" s="31">
        <f>IFERROR(VLOOKUP(E75,'LIBROS FNL '!E:Q,13,0),0)</f>
        <v>0</v>
      </c>
      <c r="Q75" s="31" t="e">
        <f>VLOOKUP(E75,'LIBROS FNL '!E:N,4,0)</f>
        <v>#N/A</v>
      </c>
      <c r="R75" s="31">
        <f t="shared" si="26"/>
        <v>0</v>
      </c>
      <c r="S75" s="32" t="str">
        <f t="shared" si="27"/>
        <v>OK CONCILIADO</v>
      </c>
      <c r="T75" s="29" t="str">
        <f t="shared" ca="1" si="28"/>
        <v>ok</v>
      </c>
      <c r="U75" s="29">
        <f t="shared" si="29"/>
        <v>1</v>
      </c>
      <c r="V75" s="29">
        <f t="shared" si="30"/>
        <v>0</v>
      </c>
      <c r="W75" s="29" t="str">
        <f t="shared" si="31"/>
        <v/>
      </c>
    </row>
    <row r="76" spans="1:23" x14ac:dyDescent="0.25">
      <c r="A76" s="27" t="str">
        <f t="shared" si="21"/>
        <v/>
      </c>
      <c r="B76" s="25">
        <f t="shared" si="22"/>
        <v>0</v>
      </c>
      <c r="C76" s="25" t="str">
        <f t="shared" si="23"/>
        <v>INGRESO</v>
      </c>
      <c r="D76" s="28" t="str">
        <f t="shared" si="24"/>
        <v>0INGRESO</v>
      </c>
      <c r="E76" s="28" t="str">
        <f>D76&amp;COUNTIF(D$2:D76,D76)</f>
        <v>0INGRESO75</v>
      </c>
      <c r="F76" s="28" t="e">
        <f>VLOOKUP(L76,BASE!A:B,2,0)</f>
        <v>#N/A</v>
      </c>
      <c r="G76" s="26"/>
      <c r="H76" s="26"/>
      <c r="I76" s="34"/>
      <c r="J76" s="35"/>
      <c r="K76" s="26"/>
      <c r="L76" s="26"/>
      <c r="M76" s="26"/>
      <c r="N76" s="29">
        <f t="shared" si="25"/>
        <v>1</v>
      </c>
      <c r="O76" s="30" t="e">
        <f>VLOOKUP(E76,'LIBROS FNL '!E:N,2,0)</f>
        <v>#N/A</v>
      </c>
      <c r="P76" s="31">
        <f>IFERROR(VLOOKUP(E76,'LIBROS FNL '!E:Q,13,0),0)</f>
        <v>0</v>
      </c>
      <c r="Q76" s="31" t="e">
        <f>VLOOKUP(E76,'LIBROS FNL '!E:N,4,0)</f>
        <v>#N/A</v>
      </c>
      <c r="R76" s="31">
        <f t="shared" si="26"/>
        <v>0</v>
      </c>
      <c r="S76" s="32" t="str">
        <f t="shared" si="27"/>
        <v>OK CONCILIADO</v>
      </c>
      <c r="T76" s="29" t="str">
        <f t="shared" ca="1" si="28"/>
        <v>ok</v>
      </c>
      <c r="U76" s="29">
        <f t="shared" si="29"/>
        <v>1</v>
      </c>
      <c r="V76" s="29">
        <f t="shared" si="30"/>
        <v>0</v>
      </c>
      <c r="W76" s="29" t="str">
        <f t="shared" si="31"/>
        <v/>
      </c>
    </row>
    <row r="77" spans="1:23" x14ac:dyDescent="0.25">
      <c r="A77" s="27" t="str">
        <f t="shared" si="21"/>
        <v/>
      </c>
      <c r="B77" s="25">
        <f t="shared" si="22"/>
        <v>0</v>
      </c>
      <c r="C77" s="25" t="str">
        <f t="shared" si="23"/>
        <v>INGRESO</v>
      </c>
      <c r="D77" s="28" t="str">
        <f t="shared" si="24"/>
        <v>0INGRESO</v>
      </c>
      <c r="E77" s="28" t="str">
        <f>D77&amp;COUNTIF(D$2:D77,D77)</f>
        <v>0INGRESO76</v>
      </c>
      <c r="F77" s="28" t="e">
        <f>VLOOKUP(L77,BASE!A:B,2,0)</f>
        <v>#N/A</v>
      </c>
      <c r="G77" s="26"/>
      <c r="H77" s="26"/>
      <c r="I77" s="34"/>
      <c r="J77" s="35"/>
      <c r="K77" s="26"/>
      <c r="L77" s="26"/>
      <c r="M77" s="26"/>
      <c r="N77" s="29">
        <f t="shared" si="25"/>
        <v>1</v>
      </c>
      <c r="O77" s="30" t="e">
        <f>VLOOKUP(E77,'LIBROS FNL '!E:N,2,0)</f>
        <v>#N/A</v>
      </c>
      <c r="P77" s="31">
        <f>IFERROR(VLOOKUP(E77,'LIBROS FNL '!E:Q,13,0),0)</f>
        <v>0</v>
      </c>
      <c r="Q77" s="31" t="e">
        <f>VLOOKUP(E77,'LIBROS FNL '!E:N,4,0)</f>
        <v>#N/A</v>
      </c>
      <c r="R77" s="31">
        <f t="shared" si="26"/>
        <v>0</v>
      </c>
      <c r="S77" s="32" t="str">
        <f t="shared" si="27"/>
        <v>OK CONCILIADO</v>
      </c>
      <c r="T77" s="29" t="str">
        <f t="shared" ca="1" si="28"/>
        <v>ok</v>
      </c>
      <c r="U77" s="29">
        <f t="shared" si="29"/>
        <v>1</v>
      </c>
      <c r="V77" s="29">
        <f t="shared" si="30"/>
        <v>0</v>
      </c>
      <c r="W77" s="29" t="str">
        <f t="shared" si="31"/>
        <v/>
      </c>
    </row>
    <row r="78" spans="1:23" x14ac:dyDescent="0.25">
      <c r="A78" s="27" t="str">
        <f t="shared" si="21"/>
        <v/>
      </c>
      <c r="B78" s="25">
        <f t="shared" si="22"/>
        <v>0</v>
      </c>
      <c r="C78" s="25" t="str">
        <f t="shared" si="23"/>
        <v>INGRESO</v>
      </c>
      <c r="D78" s="28" t="str">
        <f t="shared" si="24"/>
        <v>0INGRESO</v>
      </c>
      <c r="E78" s="28" t="str">
        <f>D78&amp;COUNTIF(D$2:D78,D78)</f>
        <v>0INGRESO77</v>
      </c>
      <c r="F78" s="28" t="e">
        <f>VLOOKUP(L78,BASE!A:B,2,0)</f>
        <v>#N/A</v>
      </c>
      <c r="G78" s="26"/>
      <c r="H78" s="26"/>
      <c r="I78" s="34"/>
      <c r="J78" s="35"/>
      <c r="K78" s="26"/>
      <c r="L78" s="26"/>
      <c r="M78" s="26"/>
      <c r="N78" s="29">
        <f t="shared" si="25"/>
        <v>1</v>
      </c>
      <c r="O78" s="30" t="e">
        <f>VLOOKUP(E78,'LIBROS FNL '!E:N,2,0)</f>
        <v>#N/A</v>
      </c>
      <c r="P78" s="31">
        <f>IFERROR(VLOOKUP(E78,'LIBROS FNL '!E:Q,13,0),0)</f>
        <v>0</v>
      </c>
      <c r="Q78" s="31" t="e">
        <f>VLOOKUP(E78,'LIBROS FNL '!E:N,4,0)</f>
        <v>#N/A</v>
      </c>
      <c r="R78" s="31">
        <f t="shared" si="26"/>
        <v>0</v>
      </c>
      <c r="S78" s="32" t="str">
        <f t="shared" si="27"/>
        <v>OK CONCILIADO</v>
      </c>
      <c r="T78" s="29" t="str">
        <f t="shared" ca="1" si="28"/>
        <v>ok</v>
      </c>
      <c r="U78" s="29">
        <f t="shared" si="29"/>
        <v>1</v>
      </c>
      <c r="V78" s="29">
        <f t="shared" si="30"/>
        <v>0</v>
      </c>
      <c r="W78" s="29" t="str">
        <f t="shared" si="31"/>
        <v/>
      </c>
    </row>
    <row r="79" spans="1:23" x14ac:dyDescent="0.25">
      <c r="A79" s="27" t="str">
        <f t="shared" si="21"/>
        <v/>
      </c>
      <c r="B79" s="25">
        <f t="shared" si="22"/>
        <v>0</v>
      </c>
      <c r="C79" s="25" t="str">
        <f t="shared" si="23"/>
        <v>INGRESO</v>
      </c>
      <c r="D79" s="28" t="str">
        <f t="shared" si="24"/>
        <v>0INGRESO</v>
      </c>
      <c r="E79" s="28" t="str">
        <f>D79&amp;COUNTIF(D$2:D79,D79)</f>
        <v>0INGRESO78</v>
      </c>
      <c r="F79" s="28" t="e">
        <f>VLOOKUP(L79,BASE!A:B,2,0)</f>
        <v>#N/A</v>
      </c>
      <c r="G79" s="26"/>
      <c r="H79" s="26"/>
      <c r="I79" s="34"/>
      <c r="J79" s="35"/>
      <c r="K79" s="26"/>
      <c r="L79" s="26"/>
      <c r="M79" s="26"/>
      <c r="N79" s="29">
        <f t="shared" si="25"/>
        <v>1</v>
      </c>
      <c r="O79" s="30" t="e">
        <f>VLOOKUP(E79,'LIBROS FNL '!E:N,2,0)</f>
        <v>#N/A</v>
      </c>
      <c r="P79" s="31">
        <f>IFERROR(VLOOKUP(E79,'LIBROS FNL '!E:Q,13,0),0)</f>
        <v>0</v>
      </c>
      <c r="Q79" s="31" t="e">
        <f>VLOOKUP(E79,'LIBROS FNL '!E:N,4,0)</f>
        <v>#N/A</v>
      </c>
      <c r="R79" s="31">
        <f t="shared" si="26"/>
        <v>0</v>
      </c>
      <c r="S79" s="32" t="str">
        <f t="shared" si="27"/>
        <v>OK CONCILIADO</v>
      </c>
      <c r="T79" s="29" t="str">
        <f t="shared" ca="1" si="28"/>
        <v>ok</v>
      </c>
      <c r="U79" s="29">
        <f t="shared" si="29"/>
        <v>1</v>
      </c>
      <c r="V79" s="29">
        <f t="shared" si="30"/>
        <v>0</v>
      </c>
      <c r="W79" s="29" t="str">
        <f t="shared" si="31"/>
        <v/>
      </c>
    </row>
    <row r="80" spans="1:23" x14ac:dyDescent="0.25">
      <c r="A80" s="27" t="str">
        <f t="shared" si="21"/>
        <v/>
      </c>
      <c r="B80" s="25">
        <f t="shared" si="22"/>
        <v>0</v>
      </c>
      <c r="C80" s="25" t="str">
        <f t="shared" si="23"/>
        <v>INGRESO</v>
      </c>
      <c r="D80" s="28" t="str">
        <f t="shared" si="24"/>
        <v>0INGRESO</v>
      </c>
      <c r="E80" s="28" t="str">
        <f>D80&amp;COUNTIF(D$2:D80,D80)</f>
        <v>0INGRESO79</v>
      </c>
      <c r="F80" s="28" t="e">
        <f>VLOOKUP(L80,BASE!A:B,2,0)</f>
        <v>#N/A</v>
      </c>
      <c r="G80" s="26"/>
      <c r="H80" s="26"/>
      <c r="I80" s="34"/>
      <c r="J80" s="35"/>
      <c r="K80" s="26"/>
      <c r="L80" s="26"/>
      <c r="M80" s="26"/>
      <c r="N80" s="29">
        <f t="shared" si="25"/>
        <v>1</v>
      </c>
      <c r="O80" s="30" t="e">
        <f>VLOOKUP(E80,'LIBROS FNL '!E:N,2,0)</f>
        <v>#N/A</v>
      </c>
      <c r="P80" s="31">
        <f>IFERROR(VLOOKUP(E80,'LIBROS FNL '!E:Q,13,0),0)</f>
        <v>0</v>
      </c>
      <c r="Q80" s="31" t="e">
        <f>VLOOKUP(E80,'LIBROS FNL '!E:N,4,0)</f>
        <v>#N/A</v>
      </c>
      <c r="R80" s="31">
        <f t="shared" si="26"/>
        <v>0</v>
      </c>
      <c r="S80" s="32" t="str">
        <f t="shared" si="27"/>
        <v>OK CONCILIADO</v>
      </c>
      <c r="T80" s="29" t="str">
        <f t="shared" ca="1" si="28"/>
        <v>ok</v>
      </c>
      <c r="U80" s="29">
        <f t="shared" si="29"/>
        <v>1</v>
      </c>
      <c r="V80" s="29">
        <f t="shared" si="30"/>
        <v>0</v>
      </c>
      <c r="W80" s="29" t="str">
        <f t="shared" si="31"/>
        <v/>
      </c>
    </row>
    <row r="81" spans="1:23" x14ac:dyDescent="0.25">
      <c r="A81" s="27" t="str">
        <f t="shared" si="21"/>
        <v/>
      </c>
      <c r="B81" s="25">
        <f t="shared" si="22"/>
        <v>0</v>
      </c>
      <c r="C81" s="25" t="str">
        <f t="shared" si="23"/>
        <v>INGRESO</v>
      </c>
      <c r="D81" s="28" t="str">
        <f t="shared" si="24"/>
        <v>0INGRESO</v>
      </c>
      <c r="E81" s="28" t="str">
        <f>D81&amp;COUNTIF(D$2:D81,D81)</f>
        <v>0INGRESO80</v>
      </c>
      <c r="F81" s="28" t="e">
        <f>VLOOKUP(L81,BASE!A:B,2,0)</f>
        <v>#N/A</v>
      </c>
      <c r="G81" s="26"/>
      <c r="H81" s="26"/>
      <c r="I81" s="34"/>
      <c r="J81" s="35"/>
      <c r="K81" s="26"/>
      <c r="L81" s="26"/>
      <c r="M81" s="26"/>
      <c r="N81" s="29">
        <f t="shared" si="25"/>
        <v>1</v>
      </c>
      <c r="O81" s="30" t="e">
        <f>VLOOKUP(E81,'LIBROS FNL '!E:N,2,0)</f>
        <v>#N/A</v>
      </c>
      <c r="P81" s="31">
        <f>IFERROR(VLOOKUP(E81,'LIBROS FNL '!E:Q,13,0),0)</f>
        <v>0</v>
      </c>
      <c r="Q81" s="31" t="e">
        <f>VLOOKUP(E81,'LIBROS FNL '!E:N,4,0)</f>
        <v>#N/A</v>
      </c>
      <c r="R81" s="31">
        <f t="shared" si="26"/>
        <v>0</v>
      </c>
      <c r="S81" s="32" t="str">
        <f t="shared" si="27"/>
        <v>OK CONCILIADO</v>
      </c>
      <c r="T81" s="29" t="str">
        <f t="shared" ca="1" si="28"/>
        <v>ok</v>
      </c>
      <c r="U81" s="29">
        <f t="shared" si="29"/>
        <v>1</v>
      </c>
      <c r="V81" s="29">
        <f t="shared" si="30"/>
        <v>0</v>
      </c>
      <c r="W81" s="29" t="str">
        <f t="shared" si="31"/>
        <v/>
      </c>
    </row>
    <row r="82" spans="1:23" x14ac:dyDescent="0.25">
      <c r="A82" s="27" t="str">
        <f t="shared" si="21"/>
        <v/>
      </c>
      <c r="B82" s="25">
        <f t="shared" si="22"/>
        <v>0</v>
      </c>
      <c r="C82" s="25" t="str">
        <f t="shared" si="23"/>
        <v>INGRESO</v>
      </c>
      <c r="D82" s="28" t="str">
        <f t="shared" si="24"/>
        <v>0INGRESO</v>
      </c>
      <c r="E82" s="28" t="str">
        <f>D82&amp;COUNTIF(D$2:D82,D82)</f>
        <v>0INGRESO81</v>
      </c>
      <c r="F82" s="28" t="e">
        <f>VLOOKUP(L82,BASE!A:B,2,0)</f>
        <v>#N/A</v>
      </c>
      <c r="G82" s="26"/>
      <c r="H82" s="26"/>
      <c r="I82" s="34"/>
      <c r="J82" s="35"/>
      <c r="K82" s="26"/>
      <c r="L82" s="26"/>
      <c r="M82" s="26"/>
      <c r="N82" s="29">
        <f t="shared" si="25"/>
        <v>1</v>
      </c>
      <c r="O82" s="30" t="e">
        <f>VLOOKUP(E82,'LIBROS FNL '!E:N,2,0)</f>
        <v>#N/A</v>
      </c>
      <c r="P82" s="31">
        <f>IFERROR(VLOOKUP(E82,'LIBROS FNL '!E:Q,13,0),0)</f>
        <v>0</v>
      </c>
      <c r="Q82" s="31" t="e">
        <f>VLOOKUP(E82,'LIBROS FNL '!E:N,4,0)</f>
        <v>#N/A</v>
      </c>
      <c r="R82" s="31">
        <f t="shared" si="26"/>
        <v>0</v>
      </c>
      <c r="S82" s="32" t="str">
        <f t="shared" si="27"/>
        <v>OK CONCILIADO</v>
      </c>
      <c r="T82" s="29" t="str">
        <f t="shared" ca="1" si="28"/>
        <v>ok</v>
      </c>
      <c r="U82" s="29">
        <f t="shared" si="29"/>
        <v>1</v>
      </c>
      <c r="V82" s="29">
        <f t="shared" si="30"/>
        <v>0</v>
      </c>
      <c r="W82" s="29" t="str">
        <f t="shared" si="31"/>
        <v/>
      </c>
    </row>
    <row r="83" spans="1:23" x14ac:dyDescent="0.25">
      <c r="A83" s="27" t="str">
        <f t="shared" si="21"/>
        <v/>
      </c>
      <c r="B83" s="25">
        <f t="shared" si="22"/>
        <v>0</v>
      </c>
      <c r="C83" s="25" t="str">
        <f t="shared" si="23"/>
        <v>INGRESO</v>
      </c>
      <c r="D83" s="28" t="str">
        <f t="shared" si="24"/>
        <v>0INGRESO</v>
      </c>
      <c r="E83" s="28" t="str">
        <f>D83&amp;COUNTIF(D$2:D83,D83)</f>
        <v>0INGRESO82</v>
      </c>
      <c r="F83" s="28" t="e">
        <f>VLOOKUP(L83,BASE!A:B,2,0)</f>
        <v>#N/A</v>
      </c>
      <c r="G83" s="26"/>
      <c r="H83" s="26"/>
      <c r="I83" s="34"/>
      <c r="J83" s="35"/>
      <c r="K83" s="26"/>
      <c r="L83" s="26"/>
      <c r="M83" s="26"/>
      <c r="N83" s="29">
        <f t="shared" si="25"/>
        <v>1</v>
      </c>
      <c r="O83" s="30" t="e">
        <f>VLOOKUP(E83,'LIBROS FNL '!E:N,2,0)</f>
        <v>#N/A</v>
      </c>
      <c r="P83" s="31">
        <f>IFERROR(VLOOKUP(E83,'LIBROS FNL '!E:Q,13,0),0)</f>
        <v>0</v>
      </c>
      <c r="Q83" s="31" t="e">
        <f>VLOOKUP(E83,'LIBROS FNL '!E:N,4,0)</f>
        <v>#N/A</v>
      </c>
      <c r="R83" s="31">
        <f t="shared" si="26"/>
        <v>0</v>
      </c>
      <c r="S83" s="32" t="str">
        <f t="shared" si="27"/>
        <v>OK CONCILIADO</v>
      </c>
      <c r="T83" s="29" t="str">
        <f t="shared" ca="1" si="28"/>
        <v>ok</v>
      </c>
      <c r="U83" s="29">
        <f t="shared" si="29"/>
        <v>1</v>
      </c>
      <c r="V83" s="29">
        <f t="shared" si="30"/>
        <v>0</v>
      </c>
      <c r="W83" s="29" t="str">
        <f t="shared" si="31"/>
        <v/>
      </c>
    </row>
    <row r="84" spans="1:23" x14ac:dyDescent="0.25">
      <c r="A84" s="27" t="str">
        <f t="shared" si="21"/>
        <v/>
      </c>
      <c r="B84" s="25">
        <f t="shared" si="22"/>
        <v>0</v>
      </c>
      <c r="C84" s="25" t="str">
        <f t="shared" si="23"/>
        <v>INGRESO</v>
      </c>
      <c r="D84" s="28" t="str">
        <f t="shared" si="24"/>
        <v>0INGRESO</v>
      </c>
      <c r="E84" s="28" t="str">
        <f>D84&amp;COUNTIF(D$2:D84,D84)</f>
        <v>0INGRESO83</v>
      </c>
      <c r="F84" s="28" t="e">
        <f>VLOOKUP(L84,BASE!A:B,2,0)</f>
        <v>#N/A</v>
      </c>
      <c r="G84" s="26"/>
      <c r="H84" s="26"/>
      <c r="I84" s="34"/>
      <c r="J84" s="35"/>
      <c r="K84" s="26"/>
      <c r="L84" s="26"/>
      <c r="M84" s="26"/>
      <c r="N84" s="29">
        <f t="shared" si="25"/>
        <v>1</v>
      </c>
      <c r="O84" s="30" t="e">
        <f>VLOOKUP(E84,'LIBROS FNL '!E:N,2,0)</f>
        <v>#N/A</v>
      </c>
      <c r="P84" s="31">
        <f>IFERROR(VLOOKUP(E84,'LIBROS FNL '!E:Q,13,0),0)</f>
        <v>0</v>
      </c>
      <c r="Q84" s="31" t="e">
        <f>VLOOKUP(E84,'LIBROS FNL '!E:N,4,0)</f>
        <v>#N/A</v>
      </c>
      <c r="R84" s="31">
        <f t="shared" si="26"/>
        <v>0</v>
      </c>
      <c r="S84" s="32" t="str">
        <f t="shared" si="27"/>
        <v>OK CONCILIADO</v>
      </c>
      <c r="T84" s="29" t="str">
        <f t="shared" ca="1" si="28"/>
        <v>ok</v>
      </c>
      <c r="U84" s="29">
        <f t="shared" si="29"/>
        <v>1</v>
      </c>
      <c r="V84" s="29">
        <f t="shared" si="30"/>
        <v>0</v>
      </c>
      <c r="W84" s="29" t="str">
        <f t="shared" si="31"/>
        <v/>
      </c>
    </row>
    <row r="85" spans="1:23" x14ac:dyDescent="0.25">
      <c r="A85" s="27" t="str">
        <f t="shared" si="21"/>
        <v/>
      </c>
      <c r="B85" s="25">
        <f t="shared" si="22"/>
        <v>0</v>
      </c>
      <c r="C85" s="25" t="str">
        <f t="shared" si="23"/>
        <v>INGRESO</v>
      </c>
      <c r="D85" s="28" t="str">
        <f t="shared" si="24"/>
        <v>0INGRESO</v>
      </c>
      <c r="E85" s="28" t="str">
        <f>D85&amp;COUNTIF(D$2:D85,D85)</f>
        <v>0INGRESO84</v>
      </c>
      <c r="F85" s="28" t="e">
        <f>VLOOKUP(L85,BASE!A:B,2,0)</f>
        <v>#N/A</v>
      </c>
      <c r="G85" s="26"/>
      <c r="H85" s="26"/>
      <c r="I85" s="34"/>
      <c r="J85" s="35"/>
      <c r="K85" s="26"/>
      <c r="L85" s="26"/>
      <c r="M85" s="26"/>
      <c r="N85" s="29">
        <f t="shared" si="25"/>
        <v>1</v>
      </c>
      <c r="O85" s="30" t="e">
        <f>VLOOKUP(E85,'LIBROS FNL '!E:N,2,0)</f>
        <v>#N/A</v>
      </c>
      <c r="P85" s="31">
        <f>IFERROR(VLOOKUP(E85,'LIBROS FNL '!E:Q,13,0),0)</f>
        <v>0</v>
      </c>
      <c r="Q85" s="31" t="e">
        <f>VLOOKUP(E85,'LIBROS FNL '!E:N,4,0)</f>
        <v>#N/A</v>
      </c>
      <c r="R85" s="31">
        <f t="shared" si="26"/>
        <v>0</v>
      </c>
      <c r="S85" s="32" t="str">
        <f t="shared" si="27"/>
        <v>OK CONCILIADO</v>
      </c>
      <c r="T85" s="29" t="str">
        <f t="shared" ca="1" si="28"/>
        <v>ok</v>
      </c>
      <c r="U85" s="29">
        <f t="shared" si="29"/>
        <v>1</v>
      </c>
      <c r="V85" s="29">
        <f t="shared" si="30"/>
        <v>0</v>
      </c>
      <c r="W85" s="29" t="str">
        <f t="shared" si="31"/>
        <v/>
      </c>
    </row>
    <row r="86" spans="1:23" x14ac:dyDescent="0.25">
      <c r="A86" s="27" t="str">
        <f t="shared" si="21"/>
        <v/>
      </c>
      <c r="B86" s="25">
        <f t="shared" si="22"/>
        <v>0</v>
      </c>
      <c r="C86" s="25" t="str">
        <f t="shared" si="23"/>
        <v>INGRESO</v>
      </c>
      <c r="D86" s="28" t="str">
        <f t="shared" si="24"/>
        <v>0INGRESO</v>
      </c>
      <c r="E86" s="28" t="str">
        <f>D86&amp;COUNTIF(D$2:D86,D86)</f>
        <v>0INGRESO85</v>
      </c>
      <c r="F86" s="28" t="e">
        <f>VLOOKUP(L86,BASE!A:B,2,0)</f>
        <v>#N/A</v>
      </c>
      <c r="G86" s="26"/>
      <c r="H86" s="26"/>
      <c r="I86" s="34"/>
      <c r="J86" s="35"/>
      <c r="K86" s="26"/>
      <c r="L86" s="26"/>
      <c r="M86" s="26"/>
      <c r="N86" s="29">
        <f t="shared" si="25"/>
        <v>1</v>
      </c>
      <c r="O86" s="30" t="e">
        <f>VLOOKUP(E86,'LIBROS FNL '!E:N,2,0)</f>
        <v>#N/A</v>
      </c>
      <c r="P86" s="31">
        <f>IFERROR(VLOOKUP(E86,'LIBROS FNL '!E:Q,13,0),0)</f>
        <v>0</v>
      </c>
      <c r="Q86" s="31" t="e">
        <f>VLOOKUP(E86,'LIBROS FNL '!E:N,4,0)</f>
        <v>#N/A</v>
      </c>
      <c r="R86" s="31">
        <f t="shared" si="26"/>
        <v>0</v>
      </c>
      <c r="S86" s="32" t="str">
        <f t="shared" si="27"/>
        <v>OK CONCILIADO</v>
      </c>
      <c r="T86" s="29" t="str">
        <f t="shared" ca="1" si="28"/>
        <v>ok</v>
      </c>
      <c r="U86" s="29">
        <f t="shared" si="29"/>
        <v>1</v>
      </c>
      <c r="V86" s="29">
        <f t="shared" si="30"/>
        <v>0</v>
      </c>
      <c r="W86" s="29" t="str">
        <f t="shared" si="31"/>
        <v/>
      </c>
    </row>
    <row r="87" spans="1:23" x14ac:dyDescent="0.25">
      <c r="A87" s="27" t="str">
        <f t="shared" si="21"/>
        <v/>
      </c>
      <c r="B87" s="25">
        <f t="shared" si="22"/>
        <v>0</v>
      </c>
      <c r="C87" s="25" t="str">
        <f t="shared" si="23"/>
        <v>INGRESO</v>
      </c>
      <c r="D87" s="28" t="str">
        <f t="shared" si="24"/>
        <v>0INGRESO</v>
      </c>
      <c r="E87" s="28" t="str">
        <f>D87&amp;COUNTIF(D$2:D87,D87)</f>
        <v>0INGRESO86</v>
      </c>
      <c r="F87" s="28" t="e">
        <f>VLOOKUP(L87,BASE!A:B,2,0)</f>
        <v>#N/A</v>
      </c>
      <c r="G87" s="26"/>
      <c r="H87" s="26"/>
      <c r="I87" s="34"/>
      <c r="J87" s="35"/>
      <c r="K87" s="26"/>
      <c r="L87" s="26"/>
      <c r="M87" s="26"/>
      <c r="N87" s="29">
        <f t="shared" si="25"/>
        <v>1</v>
      </c>
      <c r="O87" s="30" t="e">
        <f>VLOOKUP(E87,'LIBROS FNL '!E:N,2,0)</f>
        <v>#N/A</v>
      </c>
      <c r="P87" s="31">
        <f>IFERROR(VLOOKUP(E87,'LIBROS FNL '!E:Q,13,0),0)</f>
        <v>0</v>
      </c>
      <c r="Q87" s="31" t="e">
        <f>VLOOKUP(E87,'LIBROS FNL '!E:N,4,0)</f>
        <v>#N/A</v>
      </c>
      <c r="R87" s="31">
        <f t="shared" si="26"/>
        <v>0</v>
      </c>
      <c r="S87" s="32" t="str">
        <f t="shared" si="27"/>
        <v>OK CONCILIADO</v>
      </c>
      <c r="T87" s="29" t="str">
        <f t="shared" ca="1" si="28"/>
        <v>ok</v>
      </c>
      <c r="U87" s="29">
        <f t="shared" si="29"/>
        <v>1</v>
      </c>
      <c r="V87" s="29">
        <f t="shared" si="30"/>
        <v>0</v>
      </c>
      <c r="W87" s="29" t="str">
        <f t="shared" si="31"/>
        <v/>
      </c>
    </row>
    <row r="88" spans="1:23" x14ac:dyDescent="0.25">
      <c r="A88" s="27" t="str">
        <f t="shared" si="21"/>
        <v/>
      </c>
      <c r="B88" s="25">
        <f t="shared" si="22"/>
        <v>0</v>
      </c>
      <c r="C88" s="25" t="str">
        <f t="shared" si="23"/>
        <v>INGRESO</v>
      </c>
      <c r="D88" s="28" t="str">
        <f t="shared" si="24"/>
        <v>0INGRESO</v>
      </c>
      <c r="E88" s="28" t="str">
        <f>D88&amp;COUNTIF(D$2:D88,D88)</f>
        <v>0INGRESO87</v>
      </c>
      <c r="F88" s="28" t="e">
        <f>VLOOKUP(L88,BASE!A:B,2,0)</f>
        <v>#N/A</v>
      </c>
      <c r="G88" s="26"/>
      <c r="H88" s="26"/>
      <c r="I88" s="34"/>
      <c r="J88" s="35"/>
      <c r="K88" s="26"/>
      <c r="L88" s="26"/>
      <c r="M88" s="26"/>
      <c r="N88" s="29">
        <f t="shared" si="25"/>
        <v>1</v>
      </c>
      <c r="O88" s="30" t="e">
        <f>VLOOKUP(E88,'LIBROS FNL '!E:N,2,0)</f>
        <v>#N/A</v>
      </c>
      <c r="P88" s="31">
        <f>IFERROR(VLOOKUP(E88,'LIBROS FNL '!E:Q,13,0),0)</f>
        <v>0</v>
      </c>
      <c r="Q88" s="31" t="e">
        <f>VLOOKUP(E88,'LIBROS FNL '!E:N,4,0)</f>
        <v>#N/A</v>
      </c>
      <c r="R88" s="31">
        <f t="shared" si="26"/>
        <v>0</v>
      </c>
      <c r="S88" s="32" t="str">
        <f t="shared" si="27"/>
        <v>OK CONCILIADO</v>
      </c>
      <c r="T88" s="29" t="str">
        <f t="shared" ca="1" si="28"/>
        <v>ok</v>
      </c>
      <c r="U88" s="29">
        <f t="shared" si="29"/>
        <v>1</v>
      </c>
      <c r="V88" s="29">
        <f t="shared" si="30"/>
        <v>0</v>
      </c>
      <c r="W88" s="29" t="str">
        <f t="shared" si="31"/>
        <v/>
      </c>
    </row>
    <row r="89" spans="1:23" x14ac:dyDescent="0.25">
      <c r="A89" s="27" t="str">
        <f t="shared" si="21"/>
        <v/>
      </c>
      <c r="B89" s="25">
        <f t="shared" si="22"/>
        <v>0</v>
      </c>
      <c r="C89" s="25" t="str">
        <f t="shared" si="23"/>
        <v>INGRESO</v>
      </c>
      <c r="D89" s="28" t="str">
        <f t="shared" si="24"/>
        <v>0INGRESO</v>
      </c>
      <c r="E89" s="28" t="str">
        <f>D89&amp;COUNTIF(D$2:D89,D89)</f>
        <v>0INGRESO88</v>
      </c>
      <c r="F89" s="28" t="e">
        <f>VLOOKUP(L89,BASE!A:B,2,0)</f>
        <v>#N/A</v>
      </c>
      <c r="G89" s="26"/>
      <c r="H89" s="26"/>
      <c r="I89" s="34"/>
      <c r="J89" s="35"/>
      <c r="K89" s="26"/>
      <c r="L89" s="26"/>
      <c r="M89" s="26"/>
      <c r="N89" s="29">
        <f t="shared" si="25"/>
        <v>1</v>
      </c>
      <c r="O89" s="30" t="e">
        <f>VLOOKUP(E89,'LIBROS FNL '!E:N,2,0)</f>
        <v>#N/A</v>
      </c>
      <c r="P89" s="31">
        <f>IFERROR(VLOOKUP(E89,'LIBROS FNL '!E:Q,13,0),0)</f>
        <v>0</v>
      </c>
      <c r="Q89" s="31" t="e">
        <f>VLOOKUP(E89,'LIBROS FNL '!E:N,4,0)</f>
        <v>#N/A</v>
      </c>
      <c r="R89" s="31">
        <f t="shared" si="26"/>
        <v>0</v>
      </c>
      <c r="S89" s="32" t="str">
        <f t="shared" si="27"/>
        <v>OK CONCILIADO</v>
      </c>
      <c r="T89" s="29" t="str">
        <f t="shared" ca="1" si="28"/>
        <v>ok</v>
      </c>
      <c r="U89" s="29">
        <f t="shared" si="29"/>
        <v>1</v>
      </c>
      <c r="V89" s="29">
        <f t="shared" si="30"/>
        <v>0</v>
      </c>
      <c r="W89" s="29" t="str">
        <f t="shared" si="31"/>
        <v/>
      </c>
    </row>
    <row r="90" spans="1:23" x14ac:dyDescent="0.25">
      <c r="A90" s="27" t="str">
        <f t="shared" si="21"/>
        <v/>
      </c>
      <c r="B90" s="25">
        <f t="shared" si="22"/>
        <v>0</v>
      </c>
      <c r="C90" s="25" t="str">
        <f t="shared" si="23"/>
        <v>INGRESO</v>
      </c>
      <c r="D90" s="28" t="str">
        <f t="shared" si="24"/>
        <v>0INGRESO</v>
      </c>
      <c r="E90" s="28" t="str">
        <f>D90&amp;COUNTIF(D$2:D90,D90)</f>
        <v>0INGRESO89</v>
      </c>
      <c r="F90" s="28" t="e">
        <f>VLOOKUP(L90,BASE!A:B,2,0)</f>
        <v>#N/A</v>
      </c>
      <c r="G90" s="26"/>
      <c r="H90" s="26"/>
      <c r="I90" s="34"/>
      <c r="J90" s="35"/>
      <c r="K90" s="26"/>
      <c r="L90" s="26"/>
      <c r="M90" s="26"/>
      <c r="N90" s="29">
        <f t="shared" si="25"/>
        <v>1</v>
      </c>
      <c r="O90" s="30" t="e">
        <f>VLOOKUP(E90,'LIBROS FNL '!E:N,2,0)</f>
        <v>#N/A</v>
      </c>
      <c r="P90" s="31">
        <f>IFERROR(VLOOKUP(E90,'LIBROS FNL '!E:Q,13,0),0)</f>
        <v>0</v>
      </c>
      <c r="Q90" s="31" t="e">
        <f>VLOOKUP(E90,'LIBROS FNL '!E:N,4,0)</f>
        <v>#N/A</v>
      </c>
      <c r="R90" s="31">
        <f t="shared" si="26"/>
        <v>0</v>
      </c>
      <c r="S90" s="32" t="str">
        <f t="shared" si="27"/>
        <v>OK CONCILIADO</v>
      </c>
      <c r="T90" s="29" t="str">
        <f t="shared" ca="1" si="28"/>
        <v>ok</v>
      </c>
      <c r="U90" s="29">
        <f t="shared" si="29"/>
        <v>1</v>
      </c>
      <c r="V90" s="29">
        <f t="shared" si="30"/>
        <v>0</v>
      </c>
      <c r="W90" s="29" t="str">
        <f t="shared" si="31"/>
        <v/>
      </c>
    </row>
    <row r="91" spans="1:23" x14ac:dyDescent="0.25">
      <c r="A91" s="27" t="str">
        <f t="shared" si="21"/>
        <v/>
      </c>
      <c r="B91" s="25">
        <f t="shared" si="22"/>
        <v>0</v>
      </c>
      <c r="C91" s="25" t="str">
        <f t="shared" si="23"/>
        <v>INGRESO</v>
      </c>
      <c r="D91" s="28" t="str">
        <f t="shared" si="24"/>
        <v>0INGRESO</v>
      </c>
      <c r="E91" s="28" t="str">
        <f>D91&amp;COUNTIF(D$2:D91,D91)</f>
        <v>0INGRESO90</v>
      </c>
      <c r="F91" s="28" t="e">
        <f>VLOOKUP(L91,BASE!A:B,2,0)</f>
        <v>#N/A</v>
      </c>
      <c r="G91" s="26"/>
      <c r="H91" s="26"/>
      <c r="I91" s="34"/>
      <c r="J91" s="35"/>
      <c r="K91" s="26"/>
      <c r="L91" s="26"/>
      <c r="M91" s="26"/>
      <c r="N91" s="29">
        <f t="shared" si="25"/>
        <v>1</v>
      </c>
      <c r="O91" s="30" t="e">
        <f>VLOOKUP(E91,'LIBROS FNL '!E:N,2,0)</f>
        <v>#N/A</v>
      </c>
      <c r="P91" s="31">
        <f>IFERROR(VLOOKUP(E91,'LIBROS FNL '!E:Q,13,0),0)</f>
        <v>0</v>
      </c>
      <c r="Q91" s="31" t="e">
        <f>VLOOKUP(E91,'LIBROS FNL '!E:N,4,0)</f>
        <v>#N/A</v>
      </c>
      <c r="R91" s="31">
        <f t="shared" si="26"/>
        <v>0</v>
      </c>
      <c r="S91" s="32" t="str">
        <f t="shared" si="27"/>
        <v>OK CONCILIADO</v>
      </c>
      <c r="T91" s="29" t="str">
        <f t="shared" ca="1" si="28"/>
        <v>ok</v>
      </c>
      <c r="U91" s="29">
        <f t="shared" si="29"/>
        <v>1</v>
      </c>
      <c r="V91" s="29">
        <f t="shared" si="30"/>
        <v>0</v>
      </c>
      <c r="W91" s="29" t="str">
        <f t="shared" si="31"/>
        <v/>
      </c>
    </row>
    <row r="92" spans="1:23" x14ac:dyDescent="0.25">
      <c r="A92" s="27" t="str">
        <f t="shared" si="21"/>
        <v/>
      </c>
      <c r="B92" s="25">
        <f t="shared" si="22"/>
        <v>0</v>
      </c>
      <c r="C92" s="25" t="str">
        <f t="shared" si="23"/>
        <v>INGRESO</v>
      </c>
      <c r="D92" s="28" t="str">
        <f t="shared" si="24"/>
        <v>0INGRESO</v>
      </c>
      <c r="E92" s="28" t="str">
        <f>D92&amp;COUNTIF(D$2:D92,D92)</f>
        <v>0INGRESO91</v>
      </c>
      <c r="F92" s="28" t="e">
        <f>VLOOKUP(L92,BASE!A:B,2,0)</f>
        <v>#N/A</v>
      </c>
      <c r="G92" s="26"/>
      <c r="H92" s="26"/>
      <c r="I92" s="34"/>
      <c r="J92" s="35"/>
      <c r="K92" s="26"/>
      <c r="L92" s="26"/>
      <c r="M92" s="26"/>
      <c r="N92" s="29">
        <f t="shared" si="25"/>
        <v>1</v>
      </c>
      <c r="O92" s="30" t="e">
        <f>VLOOKUP(E92,'LIBROS FNL '!E:N,2,0)</f>
        <v>#N/A</v>
      </c>
      <c r="P92" s="31">
        <f>IFERROR(VLOOKUP(E92,'LIBROS FNL '!E:Q,13,0),0)</f>
        <v>0</v>
      </c>
      <c r="Q92" s="31" t="e">
        <f>VLOOKUP(E92,'LIBROS FNL '!E:N,4,0)</f>
        <v>#N/A</v>
      </c>
      <c r="R92" s="31">
        <f t="shared" si="26"/>
        <v>0</v>
      </c>
      <c r="S92" s="32" t="str">
        <f t="shared" si="27"/>
        <v>OK CONCILIADO</v>
      </c>
      <c r="T92" s="29" t="str">
        <f t="shared" ca="1" si="28"/>
        <v>ok</v>
      </c>
      <c r="U92" s="29">
        <f t="shared" si="29"/>
        <v>1</v>
      </c>
      <c r="V92" s="29">
        <f t="shared" si="30"/>
        <v>0</v>
      </c>
      <c r="W92" s="29" t="str">
        <f t="shared" si="31"/>
        <v/>
      </c>
    </row>
    <row r="93" spans="1:23" x14ac:dyDescent="0.25">
      <c r="A93" s="27" t="str">
        <f t="shared" si="21"/>
        <v/>
      </c>
      <c r="B93" s="25">
        <f t="shared" si="22"/>
        <v>0</v>
      </c>
      <c r="C93" s="25" t="str">
        <f t="shared" si="23"/>
        <v>INGRESO</v>
      </c>
      <c r="D93" s="28" t="str">
        <f t="shared" si="24"/>
        <v>0INGRESO</v>
      </c>
      <c r="E93" s="28" t="str">
        <f>D93&amp;COUNTIF(D$2:D93,D93)</f>
        <v>0INGRESO92</v>
      </c>
      <c r="F93" s="28" t="e">
        <f>VLOOKUP(L93,BASE!A:B,2,0)</f>
        <v>#N/A</v>
      </c>
      <c r="G93" s="26"/>
      <c r="H93" s="26"/>
      <c r="I93" s="34"/>
      <c r="J93" s="35"/>
      <c r="K93" s="26"/>
      <c r="L93" s="26"/>
      <c r="M93" s="26"/>
      <c r="N93" s="29">
        <f t="shared" si="25"/>
        <v>1</v>
      </c>
      <c r="O93" s="30" t="e">
        <f>VLOOKUP(E93,'LIBROS FNL '!E:N,2,0)</f>
        <v>#N/A</v>
      </c>
      <c r="P93" s="31">
        <f>IFERROR(VLOOKUP(E93,'LIBROS FNL '!E:Q,13,0),0)</f>
        <v>0</v>
      </c>
      <c r="Q93" s="31" t="e">
        <f>VLOOKUP(E93,'LIBROS FNL '!E:N,4,0)</f>
        <v>#N/A</v>
      </c>
      <c r="R93" s="31">
        <f t="shared" si="26"/>
        <v>0</v>
      </c>
      <c r="S93" s="32" t="str">
        <f t="shared" si="27"/>
        <v>OK CONCILIADO</v>
      </c>
      <c r="T93" s="29" t="str">
        <f t="shared" ca="1" si="28"/>
        <v>ok</v>
      </c>
      <c r="U93" s="29">
        <f t="shared" si="29"/>
        <v>1</v>
      </c>
      <c r="V93" s="29">
        <f t="shared" si="30"/>
        <v>0</v>
      </c>
      <c r="W93" s="29" t="str">
        <f t="shared" si="31"/>
        <v/>
      </c>
    </row>
    <row r="94" spans="1:23" x14ac:dyDescent="0.25">
      <c r="A94" s="27" t="str">
        <f t="shared" si="21"/>
        <v/>
      </c>
      <c r="B94" s="25">
        <f t="shared" si="22"/>
        <v>0</v>
      </c>
      <c r="C94" s="25" t="str">
        <f t="shared" si="23"/>
        <v>INGRESO</v>
      </c>
      <c r="D94" s="28" t="str">
        <f t="shared" si="24"/>
        <v>0INGRESO</v>
      </c>
      <c r="E94" s="28" t="str">
        <f>D94&amp;COUNTIF(D$2:D94,D94)</f>
        <v>0INGRESO93</v>
      </c>
      <c r="F94" s="28" t="e">
        <f>VLOOKUP(L94,BASE!A:B,2,0)</f>
        <v>#N/A</v>
      </c>
      <c r="G94" s="26"/>
      <c r="H94" s="26"/>
      <c r="I94" s="34"/>
      <c r="J94" s="35"/>
      <c r="K94" s="26"/>
      <c r="L94" s="26"/>
      <c r="M94" s="26"/>
      <c r="N94" s="29">
        <f t="shared" si="25"/>
        <v>1</v>
      </c>
      <c r="O94" s="30" t="e">
        <f>VLOOKUP(E94,'LIBROS FNL '!E:N,2,0)</f>
        <v>#N/A</v>
      </c>
      <c r="P94" s="31">
        <f>IFERROR(VLOOKUP(E94,'LIBROS FNL '!E:Q,13,0),0)</f>
        <v>0</v>
      </c>
      <c r="Q94" s="31" t="e">
        <f>VLOOKUP(E94,'LIBROS FNL '!E:N,4,0)</f>
        <v>#N/A</v>
      </c>
      <c r="R94" s="31">
        <f t="shared" si="26"/>
        <v>0</v>
      </c>
      <c r="S94" s="32" t="str">
        <f t="shared" si="27"/>
        <v>OK CONCILIADO</v>
      </c>
      <c r="T94" s="29" t="str">
        <f t="shared" ca="1" si="28"/>
        <v>ok</v>
      </c>
      <c r="U94" s="29">
        <f t="shared" si="29"/>
        <v>1</v>
      </c>
      <c r="V94" s="29">
        <f t="shared" si="30"/>
        <v>0</v>
      </c>
      <c r="W94" s="29" t="str">
        <f t="shared" si="31"/>
        <v/>
      </c>
    </row>
    <row r="95" spans="1:23" x14ac:dyDescent="0.25">
      <c r="A95" s="27" t="str">
        <f t="shared" si="21"/>
        <v/>
      </c>
      <c r="B95" s="25">
        <f t="shared" si="22"/>
        <v>0</v>
      </c>
      <c r="C95" s="25" t="str">
        <f t="shared" si="23"/>
        <v>INGRESO</v>
      </c>
      <c r="D95" s="28" t="str">
        <f t="shared" si="24"/>
        <v>0INGRESO</v>
      </c>
      <c r="E95" s="28" t="str">
        <f>D95&amp;COUNTIF(D$2:D95,D95)</f>
        <v>0INGRESO94</v>
      </c>
      <c r="F95" s="28" t="e">
        <f>VLOOKUP(L95,BASE!A:B,2,0)</f>
        <v>#N/A</v>
      </c>
      <c r="G95" s="26"/>
      <c r="H95" s="26"/>
      <c r="I95" s="34"/>
      <c r="J95" s="35"/>
      <c r="K95" s="26"/>
      <c r="L95" s="26"/>
      <c r="M95" s="26"/>
      <c r="N95" s="29">
        <f t="shared" si="25"/>
        <v>1</v>
      </c>
      <c r="O95" s="30" t="e">
        <f>VLOOKUP(E95,'LIBROS FNL '!E:N,2,0)</f>
        <v>#N/A</v>
      </c>
      <c r="P95" s="31">
        <f>IFERROR(VLOOKUP(E95,'LIBROS FNL '!E:Q,13,0),0)</f>
        <v>0</v>
      </c>
      <c r="Q95" s="31" t="e">
        <f>VLOOKUP(E95,'LIBROS FNL '!E:N,4,0)</f>
        <v>#N/A</v>
      </c>
      <c r="R95" s="31">
        <f t="shared" si="26"/>
        <v>0</v>
      </c>
      <c r="S95" s="32" t="str">
        <f t="shared" si="27"/>
        <v>OK CONCILIADO</v>
      </c>
      <c r="T95" s="29" t="str">
        <f t="shared" ca="1" si="28"/>
        <v>ok</v>
      </c>
      <c r="U95" s="29">
        <f t="shared" si="29"/>
        <v>1</v>
      </c>
      <c r="V95" s="29">
        <f t="shared" si="30"/>
        <v>0</v>
      </c>
      <c r="W95" s="29" t="str">
        <f t="shared" si="31"/>
        <v/>
      </c>
    </row>
    <row r="96" spans="1:23" x14ac:dyDescent="0.25">
      <c r="A96" s="27" t="str">
        <f t="shared" ref="A96:A159" si="32">RIGHT(G96,4)</f>
        <v/>
      </c>
      <c r="B96" s="25">
        <f t="shared" ref="B96:B159" si="33">J96*1</f>
        <v>0</v>
      </c>
      <c r="C96" s="25" t="str">
        <f t="shared" ref="C96:C159" si="34">IF(J96&gt;=0,"INGRESO","EGRESO")</f>
        <v>INGRESO</v>
      </c>
      <c r="D96" s="28" t="str">
        <f t="shared" ref="D96:D159" si="35">+CONCATENATE(A96,B96,C96)</f>
        <v>0INGRESO</v>
      </c>
      <c r="E96" s="28" t="str">
        <f>D96&amp;COUNTIF(D$2:D96,D96)</f>
        <v>0INGRESO95</v>
      </c>
      <c r="F96" s="28" t="e">
        <f>VLOOKUP(L96,BASE!A:B,2,0)</f>
        <v>#N/A</v>
      </c>
      <c r="G96" s="26"/>
      <c r="H96" s="26"/>
      <c r="I96" s="34"/>
      <c r="J96" s="35"/>
      <c r="K96" s="26"/>
      <c r="L96" s="26"/>
      <c r="M96" s="26"/>
      <c r="N96" s="29">
        <f t="shared" ref="N96:N159" si="36">COUNTBLANK(M96)</f>
        <v>1</v>
      </c>
      <c r="O96" s="30" t="e">
        <f>VLOOKUP(E96,'LIBROS FNL '!E:N,2,0)</f>
        <v>#N/A</v>
      </c>
      <c r="P96" s="31">
        <f>IFERROR(VLOOKUP(E96,'LIBROS FNL '!E:Q,13,0),0)</f>
        <v>0</v>
      </c>
      <c r="Q96" s="31" t="e">
        <f>VLOOKUP(E96,'LIBROS FNL '!E:N,4,0)</f>
        <v>#N/A</v>
      </c>
      <c r="R96" s="31">
        <f t="shared" ref="R96:R159" si="37">P96-J96</f>
        <v>0</v>
      </c>
      <c r="S96" s="32" t="str">
        <f t="shared" ref="S96:S159" si="38">IF(AND(N96=0),"OK",IF(R96&lt;&gt;0,"SIN CONCILIAR","OK CONCILIADO"))</f>
        <v>OK CONCILIADO</v>
      </c>
      <c r="T96" s="29" t="str">
        <f t="shared" ref="T96:T159" ca="1" si="39">IF(S96="SIN CONCILIAR",+TODAY()-I96,"ok")</f>
        <v>ok</v>
      </c>
      <c r="U96" s="29">
        <f t="shared" ref="U96:U159" si="40">COUNTA(S96)</f>
        <v>1</v>
      </c>
      <c r="V96" s="29">
        <f t="shared" ref="V96:V159" si="41">WEEKNUM(I96)</f>
        <v>0</v>
      </c>
      <c r="W96" s="29" t="str">
        <f t="shared" ref="W96:W159" si="42">MID(L96,1,16)</f>
        <v/>
      </c>
    </row>
    <row r="97" spans="1:23" x14ac:dyDescent="0.25">
      <c r="A97" s="27" t="str">
        <f t="shared" si="32"/>
        <v/>
      </c>
      <c r="B97" s="25">
        <f t="shared" si="33"/>
        <v>0</v>
      </c>
      <c r="C97" s="25" t="str">
        <f t="shared" si="34"/>
        <v>INGRESO</v>
      </c>
      <c r="D97" s="28" t="str">
        <f t="shared" si="35"/>
        <v>0INGRESO</v>
      </c>
      <c r="E97" s="28" t="str">
        <f>D97&amp;COUNTIF(D$2:D97,D97)</f>
        <v>0INGRESO96</v>
      </c>
      <c r="F97" s="28" t="e">
        <f>VLOOKUP(L97,BASE!A:B,2,0)</f>
        <v>#N/A</v>
      </c>
      <c r="G97" s="26"/>
      <c r="H97" s="26"/>
      <c r="I97" s="34"/>
      <c r="J97" s="35"/>
      <c r="K97" s="26"/>
      <c r="L97" s="26"/>
      <c r="M97" s="26"/>
      <c r="N97" s="29">
        <f t="shared" si="36"/>
        <v>1</v>
      </c>
      <c r="O97" s="30" t="e">
        <f>VLOOKUP(E97,'LIBROS FNL '!E:N,2,0)</f>
        <v>#N/A</v>
      </c>
      <c r="P97" s="31">
        <f>IFERROR(VLOOKUP(E97,'LIBROS FNL '!E:Q,13,0),0)</f>
        <v>0</v>
      </c>
      <c r="Q97" s="31" t="e">
        <f>VLOOKUP(E97,'LIBROS FNL '!E:N,4,0)</f>
        <v>#N/A</v>
      </c>
      <c r="R97" s="31">
        <f t="shared" si="37"/>
        <v>0</v>
      </c>
      <c r="S97" s="32" t="str">
        <f t="shared" si="38"/>
        <v>OK CONCILIADO</v>
      </c>
      <c r="T97" s="29" t="str">
        <f t="shared" ca="1" si="39"/>
        <v>ok</v>
      </c>
      <c r="U97" s="29">
        <f t="shared" si="40"/>
        <v>1</v>
      </c>
      <c r="V97" s="29">
        <f t="shared" si="41"/>
        <v>0</v>
      </c>
      <c r="W97" s="29" t="str">
        <f t="shared" si="42"/>
        <v/>
      </c>
    </row>
    <row r="98" spans="1:23" x14ac:dyDescent="0.25">
      <c r="A98" s="27" t="str">
        <f t="shared" si="32"/>
        <v/>
      </c>
      <c r="B98" s="25">
        <f t="shared" si="33"/>
        <v>0</v>
      </c>
      <c r="C98" s="25" t="str">
        <f t="shared" si="34"/>
        <v>INGRESO</v>
      </c>
      <c r="D98" s="28" t="str">
        <f t="shared" si="35"/>
        <v>0INGRESO</v>
      </c>
      <c r="E98" s="28" t="str">
        <f>D98&amp;COUNTIF(D$2:D98,D98)</f>
        <v>0INGRESO97</v>
      </c>
      <c r="F98" s="28" t="e">
        <f>VLOOKUP(L98,BASE!A:B,2,0)</f>
        <v>#N/A</v>
      </c>
      <c r="G98" s="26"/>
      <c r="H98" s="26"/>
      <c r="I98" s="34"/>
      <c r="J98" s="35"/>
      <c r="K98" s="26"/>
      <c r="L98" s="26"/>
      <c r="M98" s="26"/>
      <c r="N98" s="29">
        <f t="shared" si="36"/>
        <v>1</v>
      </c>
      <c r="O98" s="30" t="e">
        <f>VLOOKUP(E98,'LIBROS FNL '!E:N,2,0)</f>
        <v>#N/A</v>
      </c>
      <c r="P98" s="31">
        <f>IFERROR(VLOOKUP(E98,'LIBROS FNL '!E:Q,13,0),0)</f>
        <v>0</v>
      </c>
      <c r="Q98" s="31" t="e">
        <f>VLOOKUP(E98,'LIBROS FNL '!E:N,4,0)</f>
        <v>#N/A</v>
      </c>
      <c r="R98" s="31">
        <f t="shared" si="37"/>
        <v>0</v>
      </c>
      <c r="S98" s="32" t="str">
        <f t="shared" si="38"/>
        <v>OK CONCILIADO</v>
      </c>
      <c r="T98" s="29" t="str">
        <f t="shared" ca="1" si="39"/>
        <v>ok</v>
      </c>
      <c r="U98" s="29">
        <f t="shared" si="40"/>
        <v>1</v>
      </c>
      <c r="V98" s="29">
        <f t="shared" si="41"/>
        <v>0</v>
      </c>
      <c r="W98" s="29" t="str">
        <f t="shared" si="42"/>
        <v/>
      </c>
    </row>
    <row r="99" spans="1:23" x14ac:dyDescent="0.25">
      <c r="A99" s="27" t="str">
        <f t="shared" si="32"/>
        <v/>
      </c>
      <c r="B99" s="25">
        <f t="shared" si="33"/>
        <v>0</v>
      </c>
      <c r="C99" s="25" t="str">
        <f t="shared" si="34"/>
        <v>INGRESO</v>
      </c>
      <c r="D99" s="28" t="str">
        <f t="shared" si="35"/>
        <v>0INGRESO</v>
      </c>
      <c r="E99" s="28" t="str">
        <f>D99&amp;COUNTIF(D$2:D99,D99)</f>
        <v>0INGRESO98</v>
      </c>
      <c r="F99" s="28" t="e">
        <f>VLOOKUP(L99,BASE!A:B,2,0)</f>
        <v>#N/A</v>
      </c>
      <c r="G99" s="26"/>
      <c r="H99" s="26"/>
      <c r="I99" s="34"/>
      <c r="J99" s="35"/>
      <c r="K99" s="26"/>
      <c r="L99" s="26"/>
      <c r="M99" s="26"/>
      <c r="N99" s="29">
        <f t="shared" si="36"/>
        <v>1</v>
      </c>
      <c r="O99" s="30" t="e">
        <f>VLOOKUP(E99,'LIBROS FNL '!E:N,2,0)</f>
        <v>#N/A</v>
      </c>
      <c r="P99" s="31">
        <f>IFERROR(VLOOKUP(E99,'LIBROS FNL '!E:Q,13,0),0)</f>
        <v>0</v>
      </c>
      <c r="Q99" s="31" t="e">
        <f>VLOOKUP(E99,'LIBROS FNL '!E:N,4,0)</f>
        <v>#N/A</v>
      </c>
      <c r="R99" s="31">
        <f t="shared" si="37"/>
        <v>0</v>
      </c>
      <c r="S99" s="32" t="str">
        <f t="shared" si="38"/>
        <v>OK CONCILIADO</v>
      </c>
      <c r="T99" s="29" t="str">
        <f t="shared" ca="1" si="39"/>
        <v>ok</v>
      </c>
      <c r="U99" s="29">
        <f t="shared" si="40"/>
        <v>1</v>
      </c>
      <c r="V99" s="29">
        <f t="shared" si="41"/>
        <v>0</v>
      </c>
      <c r="W99" s="29" t="str">
        <f t="shared" si="42"/>
        <v/>
      </c>
    </row>
    <row r="100" spans="1:23" x14ac:dyDescent="0.25">
      <c r="A100" s="27" t="str">
        <f t="shared" si="32"/>
        <v/>
      </c>
      <c r="B100" s="25">
        <f t="shared" si="33"/>
        <v>0</v>
      </c>
      <c r="C100" s="25" t="str">
        <f t="shared" si="34"/>
        <v>INGRESO</v>
      </c>
      <c r="D100" s="28" t="str">
        <f t="shared" si="35"/>
        <v>0INGRESO</v>
      </c>
      <c r="E100" s="28" t="str">
        <f>D100&amp;COUNTIF(D$2:D100,D100)</f>
        <v>0INGRESO99</v>
      </c>
      <c r="F100" s="28" t="e">
        <f>VLOOKUP(L100,BASE!A:B,2,0)</f>
        <v>#N/A</v>
      </c>
      <c r="G100" s="26"/>
      <c r="H100" s="26"/>
      <c r="I100" s="34"/>
      <c r="J100" s="35"/>
      <c r="K100" s="26"/>
      <c r="L100" s="26"/>
      <c r="M100" s="26"/>
      <c r="N100" s="29">
        <f t="shared" si="36"/>
        <v>1</v>
      </c>
      <c r="O100" s="30" t="e">
        <f>VLOOKUP(E100,'LIBROS FNL '!E:N,2,0)</f>
        <v>#N/A</v>
      </c>
      <c r="P100" s="31">
        <f>IFERROR(VLOOKUP(E100,'LIBROS FNL '!E:Q,13,0),0)</f>
        <v>0</v>
      </c>
      <c r="Q100" s="31" t="e">
        <f>VLOOKUP(E100,'LIBROS FNL '!E:N,4,0)</f>
        <v>#N/A</v>
      </c>
      <c r="R100" s="31">
        <f t="shared" si="37"/>
        <v>0</v>
      </c>
      <c r="S100" s="32" t="str">
        <f t="shared" si="38"/>
        <v>OK CONCILIADO</v>
      </c>
      <c r="T100" s="29" t="str">
        <f t="shared" ca="1" si="39"/>
        <v>ok</v>
      </c>
      <c r="U100" s="29">
        <f t="shared" si="40"/>
        <v>1</v>
      </c>
      <c r="V100" s="29">
        <f t="shared" si="41"/>
        <v>0</v>
      </c>
      <c r="W100" s="29" t="str">
        <f t="shared" si="42"/>
        <v/>
      </c>
    </row>
    <row r="101" spans="1:23" x14ac:dyDescent="0.25">
      <c r="A101" s="27" t="str">
        <f t="shared" si="32"/>
        <v/>
      </c>
      <c r="B101" s="25">
        <f t="shared" si="33"/>
        <v>0</v>
      </c>
      <c r="C101" s="25" t="str">
        <f t="shared" si="34"/>
        <v>INGRESO</v>
      </c>
      <c r="D101" s="28" t="str">
        <f t="shared" si="35"/>
        <v>0INGRESO</v>
      </c>
      <c r="E101" s="28" t="str">
        <f>D101&amp;COUNTIF(D$2:D101,D101)</f>
        <v>0INGRESO100</v>
      </c>
      <c r="F101" s="28" t="e">
        <f>VLOOKUP(L101,BASE!A:B,2,0)</f>
        <v>#N/A</v>
      </c>
      <c r="G101" s="26"/>
      <c r="H101" s="26"/>
      <c r="I101" s="34"/>
      <c r="J101" s="35"/>
      <c r="K101" s="26"/>
      <c r="L101" s="26"/>
      <c r="M101" s="26"/>
      <c r="N101" s="29">
        <f t="shared" si="36"/>
        <v>1</v>
      </c>
      <c r="O101" s="30" t="e">
        <f>VLOOKUP(E101,'LIBROS FNL '!E:N,2,0)</f>
        <v>#N/A</v>
      </c>
      <c r="P101" s="31">
        <f>IFERROR(VLOOKUP(E101,'LIBROS FNL '!E:Q,13,0),0)</f>
        <v>0</v>
      </c>
      <c r="Q101" s="31" t="e">
        <f>VLOOKUP(E101,'LIBROS FNL '!E:N,4,0)</f>
        <v>#N/A</v>
      </c>
      <c r="R101" s="31">
        <f t="shared" si="37"/>
        <v>0</v>
      </c>
      <c r="S101" s="32" t="str">
        <f t="shared" si="38"/>
        <v>OK CONCILIADO</v>
      </c>
      <c r="T101" s="29" t="str">
        <f t="shared" ca="1" si="39"/>
        <v>ok</v>
      </c>
      <c r="U101" s="29">
        <f t="shared" si="40"/>
        <v>1</v>
      </c>
      <c r="V101" s="29">
        <f t="shared" si="41"/>
        <v>0</v>
      </c>
      <c r="W101" s="29" t="str">
        <f t="shared" si="42"/>
        <v/>
      </c>
    </row>
    <row r="102" spans="1:23" x14ac:dyDescent="0.25">
      <c r="A102" s="27" t="str">
        <f t="shared" si="32"/>
        <v/>
      </c>
      <c r="B102" s="25">
        <f t="shared" si="33"/>
        <v>0</v>
      </c>
      <c r="C102" s="25" t="str">
        <f t="shared" si="34"/>
        <v>INGRESO</v>
      </c>
      <c r="D102" s="28" t="str">
        <f t="shared" si="35"/>
        <v>0INGRESO</v>
      </c>
      <c r="E102" s="28" t="str">
        <f>D102&amp;COUNTIF(D$2:D102,D102)</f>
        <v>0INGRESO101</v>
      </c>
      <c r="F102" s="28" t="e">
        <f>VLOOKUP(L102,BASE!A:B,2,0)</f>
        <v>#N/A</v>
      </c>
      <c r="G102" s="26"/>
      <c r="H102" s="26"/>
      <c r="I102" s="34"/>
      <c r="J102" s="35"/>
      <c r="K102" s="26"/>
      <c r="L102" s="26"/>
      <c r="M102" s="26"/>
      <c r="N102" s="29">
        <f t="shared" si="36"/>
        <v>1</v>
      </c>
      <c r="O102" s="30" t="e">
        <f>VLOOKUP(E102,'LIBROS FNL '!E:N,2,0)</f>
        <v>#N/A</v>
      </c>
      <c r="P102" s="31">
        <f>IFERROR(VLOOKUP(E102,'LIBROS FNL '!E:Q,13,0),0)</f>
        <v>0</v>
      </c>
      <c r="Q102" s="31" t="e">
        <f>VLOOKUP(E102,'LIBROS FNL '!E:N,4,0)</f>
        <v>#N/A</v>
      </c>
      <c r="R102" s="31">
        <f t="shared" si="37"/>
        <v>0</v>
      </c>
      <c r="S102" s="32" t="str">
        <f t="shared" si="38"/>
        <v>OK CONCILIADO</v>
      </c>
      <c r="T102" s="29" t="str">
        <f t="shared" ca="1" si="39"/>
        <v>ok</v>
      </c>
      <c r="U102" s="29">
        <f t="shared" si="40"/>
        <v>1</v>
      </c>
      <c r="V102" s="29">
        <f t="shared" si="41"/>
        <v>0</v>
      </c>
      <c r="W102" s="29" t="str">
        <f t="shared" si="42"/>
        <v/>
      </c>
    </row>
    <row r="103" spans="1:23" x14ac:dyDescent="0.25">
      <c r="A103" s="27" t="str">
        <f t="shared" si="32"/>
        <v/>
      </c>
      <c r="B103" s="25">
        <f t="shared" si="33"/>
        <v>0</v>
      </c>
      <c r="C103" s="25" t="str">
        <f t="shared" si="34"/>
        <v>INGRESO</v>
      </c>
      <c r="D103" s="28" t="str">
        <f t="shared" si="35"/>
        <v>0INGRESO</v>
      </c>
      <c r="E103" s="28" t="str">
        <f>D103&amp;COUNTIF(D$2:D103,D103)</f>
        <v>0INGRESO102</v>
      </c>
      <c r="F103" s="28" t="e">
        <f>VLOOKUP(L103,BASE!A:B,2,0)</f>
        <v>#N/A</v>
      </c>
      <c r="G103" s="26"/>
      <c r="H103" s="26"/>
      <c r="I103" s="34"/>
      <c r="J103" s="35"/>
      <c r="K103" s="26"/>
      <c r="L103" s="26"/>
      <c r="M103" s="26"/>
      <c r="N103" s="29">
        <f t="shared" si="36"/>
        <v>1</v>
      </c>
      <c r="O103" s="30" t="e">
        <f>VLOOKUP(E103,'LIBROS FNL '!E:N,2,0)</f>
        <v>#N/A</v>
      </c>
      <c r="P103" s="31">
        <f>IFERROR(VLOOKUP(E103,'LIBROS FNL '!E:Q,13,0),0)</f>
        <v>0</v>
      </c>
      <c r="Q103" s="31" t="e">
        <f>VLOOKUP(E103,'LIBROS FNL '!E:N,4,0)</f>
        <v>#N/A</v>
      </c>
      <c r="R103" s="31">
        <f t="shared" si="37"/>
        <v>0</v>
      </c>
      <c r="S103" s="32" t="str">
        <f t="shared" si="38"/>
        <v>OK CONCILIADO</v>
      </c>
      <c r="T103" s="29" t="str">
        <f t="shared" ca="1" si="39"/>
        <v>ok</v>
      </c>
      <c r="U103" s="29">
        <f t="shared" si="40"/>
        <v>1</v>
      </c>
      <c r="V103" s="29">
        <f t="shared" si="41"/>
        <v>0</v>
      </c>
      <c r="W103" s="29" t="str">
        <f t="shared" si="42"/>
        <v/>
      </c>
    </row>
    <row r="104" spans="1:23" x14ac:dyDescent="0.25">
      <c r="A104" s="27" t="str">
        <f t="shared" si="32"/>
        <v/>
      </c>
      <c r="B104" s="25">
        <f t="shared" si="33"/>
        <v>0</v>
      </c>
      <c r="C104" s="25" t="str">
        <f t="shared" si="34"/>
        <v>INGRESO</v>
      </c>
      <c r="D104" s="28" t="str">
        <f t="shared" si="35"/>
        <v>0INGRESO</v>
      </c>
      <c r="E104" s="28" t="str">
        <f>D104&amp;COUNTIF(D$2:D104,D104)</f>
        <v>0INGRESO103</v>
      </c>
      <c r="F104" s="28" t="e">
        <f>VLOOKUP(L104,BASE!A:B,2,0)</f>
        <v>#N/A</v>
      </c>
      <c r="G104" s="26"/>
      <c r="H104" s="26"/>
      <c r="I104" s="34"/>
      <c r="J104" s="35"/>
      <c r="K104" s="26"/>
      <c r="L104" s="26"/>
      <c r="M104" s="26"/>
      <c r="N104" s="29">
        <f t="shared" si="36"/>
        <v>1</v>
      </c>
      <c r="O104" s="30" t="e">
        <f>VLOOKUP(E104,'LIBROS FNL '!E:N,2,0)</f>
        <v>#N/A</v>
      </c>
      <c r="P104" s="31">
        <f>IFERROR(VLOOKUP(E104,'LIBROS FNL '!E:Q,13,0),0)</f>
        <v>0</v>
      </c>
      <c r="Q104" s="31" t="e">
        <f>VLOOKUP(E104,'LIBROS FNL '!E:N,4,0)</f>
        <v>#N/A</v>
      </c>
      <c r="R104" s="31">
        <f t="shared" si="37"/>
        <v>0</v>
      </c>
      <c r="S104" s="32" t="str">
        <f t="shared" si="38"/>
        <v>OK CONCILIADO</v>
      </c>
      <c r="T104" s="29" t="str">
        <f t="shared" ca="1" si="39"/>
        <v>ok</v>
      </c>
      <c r="U104" s="29">
        <f t="shared" si="40"/>
        <v>1</v>
      </c>
      <c r="V104" s="29">
        <f t="shared" si="41"/>
        <v>0</v>
      </c>
      <c r="W104" s="29" t="str">
        <f t="shared" si="42"/>
        <v/>
      </c>
    </row>
    <row r="105" spans="1:23" x14ac:dyDescent="0.25">
      <c r="A105" s="27" t="str">
        <f t="shared" si="32"/>
        <v/>
      </c>
      <c r="B105" s="25">
        <f t="shared" si="33"/>
        <v>0</v>
      </c>
      <c r="C105" s="25" t="str">
        <f t="shared" si="34"/>
        <v>INGRESO</v>
      </c>
      <c r="D105" s="28" t="str">
        <f t="shared" si="35"/>
        <v>0INGRESO</v>
      </c>
      <c r="E105" s="28" t="str">
        <f>D105&amp;COUNTIF(D$2:D105,D105)</f>
        <v>0INGRESO104</v>
      </c>
      <c r="F105" s="28" t="e">
        <f>VLOOKUP(L105,BASE!A:B,2,0)</f>
        <v>#N/A</v>
      </c>
      <c r="G105" s="26"/>
      <c r="H105" s="26"/>
      <c r="I105" s="34"/>
      <c r="J105" s="35"/>
      <c r="K105" s="26"/>
      <c r="L105" s="26"/>
      <c r="M105" s="26"/>
      <c r="N105" s="29">
        <f t="shared" si="36"/>
        <v>1</v>
      </c>
      <c r="O105" s="30" t="e">
        <f>VLOOKUP(E105,'LIBROS FNL '!E:N,2,0)</f>
        <v>#N/A</v>
      </c>
      <c r="P105" s="31">
        <f>IFERROR(VLOOKUP(E105,'LIBROS FNL '!E:Q,13,0),0)</f>
        <v>0</v>
      </c>
      <c r="Q105" s="31" t="e">
        <f>VLOOKUP(E105,'LIBROS FNL '!E:N,4,0)</f>
        <v>#N/A</v>
      </c>
      <c r="R105" s="31">
        <f t="shared" si="37"/>
        <v>0</v>
      </c>
      <c r="S105" s="32" t="str">
        <f t="shared" si="38"/>
        <v>OK CONCILIADO</v>
      </c>
      <c r="T105" s="29" t="str">
        <f t="shared" ca="1" si="39"/>
        <v>ok</v>
      </c>
      <c r="U105" s="29">
        <f t="shared" si="40"/>
        <v>1</v>
      </c>
      <c r="V105" s="29">
        <f t="shared" si="41"/>
        <v>0</v>
      </c>
      <c r="W105" s="29" t="str">
        <f t="shared" si="42"/>
        <v/>
      </c>
    </row>
    <row r="106" spans="1:23" x14ac:dyDescent="0.25">
      <c r="A106" s="27" t="str">
        <f t="shared" si="32"/>
        <v/>
      </c>
      <c r="B106" s="25">
        <f t="shared" si="33"/>
        <v>0</v>
      </c>
      <c r="C106" s="25" t="str">
        <f t="shared" si="34"/>
        <v>INGRESO</v>
      </c>
      <c r="D106" s="28" t="str">
        <f t="shared" si="35"/>
        <v>0INGRESO</v>
      </c>
      <c r="E106" s="28" t="str">
        <f>D106&amp;COUNTIF(D$2:D106,D106)</f>
        <v>0INGRESO105</v>
      </c>
      <c r="F106" s="28" t="e">
        <f>VLOOKUP(L106,BASE!A:B,2,0)</f>
        <v>#N/A</v>
      </c>
      <c r="G106" s="26"/>
      <c r="H106" s="26"/>
      <c r="I106" s="34"/>
      <c r="J106" s="35"/>
      <c r="K106" s="26"/>
      <c r="L106" s="26"/>
      <c r="M106" s="26"/>
      <c r="N106" s="29">
        <f t="shared" si="36"/>
        <v>1</v>
      </c>
      <c r="O106" s="30" t="e">
        <f>VLOOKUP(E106,'LIBROS FNL '!E:N,2,0)</f>
        <v>#N/A</v>
      </c>
      <c r="P106" s="31">
        <f>IFERROR(VLOOKUP(E106,'LIBROS FNL '!E:Q,13,0),0)</f>
        <v>0</v>
      </c>
      <c r="Q106" s="31" t="e">
        <f>VLOOKUP(E106,'LIBROS FNL '!E:N,4,0)</f>
        <v>#N/A</v>
      </c>
      <c r="R106" s="31">
        <f t="shared" si="37"/>
        <v>0</v>
      </c>
      <c r="S106" s="32" t="str">
        <f t="shared" si="38"/>
        <v>OK CONCILIADO</v>
      </c>
      <c r="T106" s="29" t="str">
        <f t="shared" ca="1" si="39"/>
        <v>ok</v>
      </c>
      <c r="U106" s="29">
        <f t="shared" si="40"/>
        <v>1</v>
      </c>
      <c r="V106" s="29">
        <f t="shared" si="41"/>
        <v>0</v>
      </c>
      <c r="W106" s="29" t="str">
        <f t="shared" si="42"/>
        <v/>
      </c>
    </row>
    <row r="107" spans="1:23" x14ac:dyDescent="0.25">
      <c r="A107" s="27" t="str">
        <f t="shared" si="32"/>
        <v/>
      </c>
      <c r="B107" s="25">
        <f t="shared" si="33"/>
        <v>0</v>
      </c>
      <c r="C107" s="25" t="str">
        <f t="shared" si="34"/>
        <v>INGRESO</v>
      </c>
      <c r="D107" s="28" t="str">
        <f t="shared" si="35"/>
        <v>0INGRESO</v>
      </c>
      <c r="E107" s="28" t="str">
        <f>D107&amp;COUNTIF(D$2:D107,D107)</f>
        <v>0INGRESO106</v>
      </c>
      <c r="F107" s="28" t="e">
        <f>VLOOKUP(L107,BASE!A:B,2,0)</f>
        <v>#N/A</v>
      </c>
      <c r="G107" s="26"/>
      <c r="H107" s="26"/>
      <c r="I107" s="34"/>
      <c r="J107" s="35"/>
      <c r="K107" s="26"/>
      <c r="L107" s="26"/>
      <c r="M107" s="26"/>
      <c r="N107" s="29">
        <f t="shared" si="36"/>
        <v>1</v>
      </c>
      <c r="O107" s="30" t="e">
        <f>VLOOKUP(E107,'LIBROS FNL '!E:N,2,0)</f>
        <v>#N/A</v>
      </c>
      <c r="P107" s="31">
        <f>IFERROR(VLOOKUP(E107,'LIBROS FNL '!E:Q,13,0),0)</f>
        <v>0</v>
      </c>
      <c r="Q107" s="31" t="e">
        <f>VLOOKUP(E107,'LIBROS FNL '!E:N,4,0)</f>
        <v>#N/A</v>
      </c>
      <c r="R107" s="31">
        <f t="shared" si="37"/>
        <v>0</v>
      </c>
      <c r="S107" s="32" t="str">
        <f t="shared" si="38"/>
        <v>OK CONCILIADO</v>
      </c>
      <c r="T107" s="29" t="str">
        <f t="shared" ca="1" si="39"/>
        <v>ok</v>
      </c>
      <c r="U107" s="29">
        <f t="shared" si="40"/>
        <v>1</v>
      </c>
      <c r="V107" s="29">
        <f t="shared" si="41"/>
        <v>0</v>
      </c>
      <c r="W107" s="29" t="str">
        <f t="shared" si="42"/>
        <v/>
      </c>
    </row>
    <row r="108" spans="1:23" x14ac:dyDescent="0.25">
      <c r="A108" s="27" t="str">
        <f t="shared" si="32"/>
        <v/>
      </c>
      <c r="B108" s="25">
        <f t="shared" si="33"/>
        <v>0</v>
      </c>
      <c r="C108" s="25" t="str">
        <f t="shared" si="34"/>
        <v>INGRESO</v>
      </c>
      <c r="D108" s="28" t="str">
        <f t="shared" si="35"/>
        <v>0INGRESO</v>
      </c>
      <c r="E108" s="28" t="str">
        <f>D108&amp;COUNTIF(D$2:D108,D108)</f>
        <v>0INGRESO107</v>
      </c>
      <c r="F108" s="28" t="e">
        <f>VLOOKUP(L108,BASE!A:B,2,0)</f>
        <v>#N/A</v>
      </c>
      <c r="G108" s="26"/>
      <c r="H108" s="26"/>
      <c r="I108" s="34"/>
      <c r="J108" s="41"/>
      <c r="K108" s="26"/>
      <c r="L108" s="26"/>
      <c r="M108" s="26"/>
      <c r="N108" s="29">
        <f t="shared" si="36"/>
        <v>1</v>
      </c>
      <c r="O108" s="30" t="e">
        <f>VLOOKUP(E108,'LIBROS FNL '!E:N,2,0)</f>
        <v>#N/A</v>
      </c>
      <c r="P108" s="31">
        <f>IFERROR(VLOOKUP(E108,'LIBROS FNL '!E:Q,13,0),0)</f>
        <v>0</v>
      </c>
      <c r="Q108" s="31" t="e">
        <f>VLOOKUP(E108,'LIBROS FNL '!E:N,4,0)</f>
        <v>#N/A</v>
      </c>
      <c r="R108" s="31">
        <f t="shared" si="37"/>
        <v>0</v>
      </c>
      <c r="S108" s="32" t="str">
        <f t="shared" si="38"/>
        <v>OK CONCILIADO</v>
      </c>
      <c r="T108" s="29" t="str">
        <f t="shared" ca="1" si="39"/>
        <v>ok</v>
      </c>
      <c r="U108" s="29">
        <f t="shared" si="40"/>
        <v>1</v>
      </c>
      <c r="V108" s="29">
        <f t="shared" si="41"/>
        <v>0</v>
      </c>
      <c r="W108" s="29" t="str">
        <f t="shared" si="42"/>
        <v/>
      </c>
    </row>
    <row r="109" spans="1:23" x14ac:dyDescent="0.25">
      <c r="A109" s="27" t="str">
        <f t="shared" si="32"/>
        <v/>
      </c>
      <c r="B109" s="25">
        <f t="shared" si="33"/>
        <v>0</v>
      </c>
      <c r="C109" s="25" t="str">
        <f t="shared" si="34"/>
        <v>INGRESO</v>
      </c>
      <c r="D109" s="28" t="str">
        <f t="shared" si="35"/>
        <v>0INGRESO</v>
      </c>
      <c r="E109" s="28" t="str">
        <f>D109&amp;COUNTIF(D$2:D109,D109)</f>
        <v>0INGRESO108</v>
      </c>
      <c r="F109" s="28" t="e">
        <f>VLOOKUP(L109,BASE!A:B,2,0)</f>
        <v>#N/A</v>
      </c>
      <c r="G109" s="26"/>
      <c r="H109" s="26"/>
      <c r="I109" s="34"/>
      <c r="J109" s="35"/>
      <c r="K109" s="26"/>
      <c r="L109" s="26"/>
      <c r="M109" s="26"/>
      <c r="N109" s="29">
        <f t="shared" si="36"/>
        <v>1</v>
      </c>
      <c r="O109" s="30" t="e">
        <f>VLOOKUP(E109,'LIBROS FNL '!E:N,2,0)</f>
        <v>#N/A</v>
      </c>
      <c r="P109" s="31">
        <f>IFERROR(VLOOKUP(E109,'LIBROS FNL '!E:Q,13,0),0)</f>
        <v>0</v>
      </c>
      <c r="Q109" s="31" t="e">
        <f>VLOOKUP(E109,'LIBROS FNL '!E:N,4,0)</f>
        <v>#N/A</v>
      </c>
      <c r="R109" s="31">
        <f t="shared" si="37"/>
        <v>0</v>
      </c>
      <c r="S109" s="32" t="str">
        <f t="shared" si="38"/>
        <v>OK CONCILIADO</v>
      </c>
      <c r="T109" s="29" t="str">
        <f t="shared" ca="1" si="39"/>
        <v>ok</v>
      </c>
      <c r="U109" s="29">
        <f t="shared" si="40"/>
        <v>1</v>
      </c>
      <c r="V109" s="29">
        <f t="shared" si="41"/>
        <v>0</v>
      </c>
      <c r="W109" s="29" t="str">
        <f t="shared" si="42"/>
        <v/>
      </c>
    </row>
    <row r="110" spans="1:23" x14ac:dyDescent="0.25">
      <c r="A110" s="27" t="str">
        <f t="shared" si="32"/>
        <v/>
      </c>
      <c r="B110" s="25">
        <f t="shared" si="33"/>
        <v>0</v>
      </c>
      <c r="C110" s="25" t="str">
        <f t="shared" si="34"/>
        <v>INGRESO</v>
      </c>
      <c r="D110" s="28" t="str">
        <f t="shared" si="35"/>
        <v>0INGRESO</v>
      </c>
      <c r="E110" s="28" t="str">
        <f>D110&amp;COUNTIF(D$2:D110,D110)</f>
        <v>0INGRESO109</v>
      </c>
      <c r="F110" s="28" t="e">
        <f>VLOOKUP(L110,BASE!A:B,2,0)</f>
        <v>#N/A</v>
      </c>
      <c r="G110" s="26"/>
      <c r="H110" s="26"/>
      <c r="I110" s="34"/>
      <c r="J110" s="35"/>
      <c r="K110" s="26"/>
      <c r="L110" s="26"/>
      <c r="M110" s="26"/>
      <c r="N110" s="29">
        <f t="shared" si="36"/>
        <v>1</v>
      </c>
      <c r="O110" s="30" t="e">
        <f>VLOOKUP(E110,'LIBROS FNL '!E:N,2,0)</f>
        <v>#N/A</v>
      </c>
      <c r="P110" s="31">
        <f>IFERROR(VLOOKUP(E110,'LIBROS FNL '!E:Q,13,0),0)</f>
        <v>0</v>
      </c>
      <c r="Q110" s="31" t="e">
        <f>VLOOKUP(E110,'LIBROS FNL '!E:N,4,0)</f>
        <v>#N/A</v>
      </c>
      <c r="R110" s="31">
        <f t="shared" si="37"/>
        <v>0</v>
      </c>
      <c r="S110" s="32" t="str">
        <f t="shared" si="38"/>
        <v>OK CONCILIADO</v>
      </c>
      <c r="T110" s="29" t="str">
        <f t="shared" ca="1" si="39"/>
        <v>ok</v>
      </c>
      <c r="U110" s="29">
        <f t="shared" si="40"/>
        <v>1</v>
      </c>
      <c r="V110" s="29">
        <f t="shared" si="41"/>
        <v>0</v>
      </c>
      <c r="W110" s="29" t="str">
        <f t="shared" si="42"/>
        <v/>
      </c>
    </row>
    <row r="111" spans="1:23" x14ac:dyDescent="0.25">
      <c r="A111" s="27" t="str">
        <f t="shared" si="32"/>
        <v/>
      </c>
      <c r="B111" s="25">
        <f t="shared" si="33"/>
        <v>0</v>
      </c>
      <c r="C111" s="25" t="str">
        <f t="shared" si="34"/>
        <v>INGRESO</v>
      </c>
      <c r="D111" s="28" t="str">
        <f t="shared" si="35"/>
        <v>0INGRESO</v>
      </c>
      <c r="E111" s="28" t="str">
        <f>D111&amp;COUNTIF(D$2:D111,D111)</f>
        <v>0INGRESO110</v>
      </c>
      <c r="F111" s="28" t="e">
        <f>VLOOKUP(L111,BASE!A:B,2,0)</f>
        <v>#N/A</v>
      </c>
      <c r="G111" s="26"/>
      <c r="H111" s="26"/>
      <c r="I111" s="34"/>
      <c r="J111" s="35"/>
      <c r="K111" s="26"/>
      <c r="L111" s="26"/>
      <c r="M111" s="26"/>
      <c r="N111" s="29">
        <f t="shared" si="36"/>
        <v>1</v>
      </c>
      <c r="O111" s="30" t="e">
        <f>VLOOKUP(E111,'LIBROS FNL '!E:N,2,0)</f>
        <v>#N/A</v>
      </c>
      <c r="P111" s="31">
        <f>IFERROR(VLOOKUP(E111,'LIBROS FNL '!E:Q,13,0),0)</f>
        <v>0</v>
      </c>
      <c r="Q111" s="31" t="e">
        <f>VLOOKUP(E111,'LIBROS FNL '!E:N,4,0)</f>
        <v>#N/A</v>
      </c>
      <c r="R111" s="31">
        <f t="shared" si="37"/>
        <v>0</v>
      </c>
      <c r="S111" s="32" t="str">
        <f t="shared" si="38"/>
        <v>OK CONCILIADO</v>
      </c>
      <c r="T111" s="29" t="str">
        <f t="shared" ca="1" si="39"/>
        <v>ok</v>
      </c>
      <c r="U111" s="29">
        <f t="shared" si="40"/>
        <v>1</v>
      </c>
      <c r="V111" s="29">
        <f t="shared" si="41"/>
        <v>0</v>
      </c>
      <c r="W111" s="29" t="str">
        <f t="shared" si="42"/>
        <v/>
      </c>
    </row>
    <row r="112" spans="1:23" x14ac:dyDescent="0.25">
      <c r="A112" s="27" t="str">
        <f t="shared" si="32"/>
        <v/>
      </c>
      <c r="B112" s="25">
        <f t="shared" si="33"/>
        <v>0</v>
      </c>
      <c r="C112" s="25" t="str">
        <f t="shared" si="34"/>
        <v>INGRESO</v>
      </c>
      <c r="D112" s="28" t="str">
        <f t="shared" si="35"/>
        <v>0INGRESO</v>
      </c>
      <c r="E112" s="28" t="str">
        <f>D112&amp;COUNTIF(D$2:D112,D112)</f>
        <v>0INGRESO111</v>
      </c>
      <c r="F112" s="28" t="e">
        <f>VLOOKUP(L112,BASE!A:B,2,0)</f>
        <v>#N/A</v>
      </c>
      <c r="G112" s="26"/>
      <c r="H112" s="26"/>
      <c r="I112" s="34"/>
      <c r="J112" s="35"/>
      <c r="K112" s="26"/>
      <c r="L112" s="26"/>
      <c r="M112" s="26"/>
      <c r="N112" s="29">
        <f t="shared" si="36"/>
        <v>1</v>
      </c>
      <c r="O112" s="30" t="e">
        <f>VLOOKUP(E112,'LIBROS FNL '!E:N,2,0)</f>
        <v>#N/A</v>
      </c>
      <c r="P112" s="31">
        <f>IFERROR(VLOOKUP(E112,'LIBROS FNL '!E:Q,13,0),0)</f>
        <v>0</v>
      </c>
      <c r="Q112" s="31" t="e">
        <f>VLOOKUP(E112,'LIBROS FNL '!E:N,4,0)</f>
        <v>#N/A</v>
      </c>
      <c r="R112" s="31">
        <f t="shared" si="37"/>
        <v>0</v>
      </c>
      <c r="S112" s="32" t="str">
        <f t="shared" si="38"/>
        <v>OK CONCILIADO</v>
      </c>
      <c r="T112" s="29" t="str">
        <f t="shared" ca="1" si="39"/>
        <v>ok</v>
      </c>
      <c r="U112" s="29">
        <f t="shared" si="40"/>
        <v>1</v>
      </c>
      <c r="V112" s="29">
        <f t="shared" si="41"/>
        <v>0</v>
      </c>
      <c r="W112" s="29" t="str">
        <f t="shared" si="42"/>
        <v/>
      </c>
    </row>
    <row r="113" spans="1:23" x14ac:dyDescent="0.25">
      <c r="A113" s="27" t="str">
        <f t="shared" si="32"/>
        <v/>
      </c>
      <c r="B113" s="25">
        <f t="shared" si="33"/>
        <v>0</v>
      </c>
      <c r="C113" s="25" t="str">
        <f t="shared" si="34"/>
        <v>INGRESO</v>
      </c>
      <c r="D113" s="28" t="str">
        <f t="shared" si="35"/>
        <v>0INGRESO</v>
      </c>
      <c r="E113" s="28" t="str">
        <f>D113&amp;COUNTIF(D$2:D113,D113)</f>
        <v>0INGRESO112</v>
      </c>
      <c r="F113" s="28" t="e">
        <f>VLOOKUP(L113,BASE!A:B,2,0)</f>
        <v>#N/A</v>
      </c>
      <c r="G113" s="26"/>
      <c r="H113" s="26"/>
      <c r="I113" s="34"/>
      <c r="J113" s="35"/>
      <c r="K113" s="26"/>
      <c r="L113" s="26"/>
      <c r="M113" s="26"/>
      <c r="N113" s="29">
        <f t="shared" si="36"/>
        <v>1</v>
      </c>
      <c r="O113" s="30" t="e">
        <f>VLOOKUP(E113,'LIBROS FNL '!E:N,2,0)</f>
        <v>#N/A</v>
      </c>
      <c r="P113" s="31">
        <f>IFERROR(VLOOKUP(E113,'LIBROS FNL '!E:Q,13,0),0)</f>
        <v>0</v>
      </c>
      <c r="Q113" s="31" t="e">
        <f>VLOOKUP(E113,'LIBROS FNL '!E:N,4,0)</f>
        <v>#N/A</v>
      </c>
      <c r="R113" s="31">
        <f t="shared" si="37"/>
        <v>0</v>
      </c>
      <c r="S113" s="32" t="str">
        <f t="shared" si="38"/>
        <v>OK CONCILIADO</v>
      </c>
      <c r="T113" s="29" t="str">
        <f t="shared" ca="1" si="39"/>
        <v>ok</v>
      </c>
      <c r="U113" s="29">
        <f t="shared" si="40"/>
        <v>1</v>
      </c>
      <c r="V113" s="29">
        <f t="shared" si="41"/>
        <v>0</v>
      </c>
      <c r="W113" s="29" t="str">
        <f t="shared" si="42"/>
        <v/>
      </c>
    </row>
    <row r="114" spans="1:23" x14ac:dyDescent="0.25">
      <c r="A114" s="27" t="str">
        <f t="shared" si="32"/>
        <v/>
      </c>
      <c r="B114" s="25">
        <f t="shared" si="33"/>
        <v>0</v>
      </c>
      <c r="C114" s="25" t="str">
        <f t="shared" si="34"/>
        <v>INGRESO</v>
      </c>
      <c r="D114" s="28" t="str">
        <f t="shared" si="35"/>
        <v>0INGRESO</v>
      </c>
      <c r="E114" s="28" t="str">
        <f>D114&amp;COUNTIF(D$2:D114,D114)</f>
        <v>0INGRESO113</v>
      </c>
      <c r="F114" s="28" t="e">
        <f>VLOOKUP(L114,BASE!A:B,2,0)</f>
        <v>#N/A</v>
      </c>
      <c r="G114" s="26"/>
      <c r="H114" s="26"/>
      <c r="I114" s="34"/>
      <c r="J114" s="35"/>
      <c r="K114" s="26"/>
      <c r="L114" s="26"/>
      <c r="M114" s="26"/>
      <c r="N114" s="29">
        <f t="shared" si="36"/>
        <v>1</v>
      </c>
      <c r="O114" s="30" t="e">
        <f>VLOOKUP(E114,'LIBROS FNL '!E:N,2,0)</f>
        <v>#N/A</v>
      </c>
      <c r="P114" s="31">
        <f>IFERROR(VLOOKUP(E114,'LIBROS FNL '!E:Q,13,0),0)</f>
        <v>0</v>
      </c>
      <c r="Q114" s="31" t="e">
        <f>VLOOKUP(E114,'LIBROS FNL '!E:N,4,0)</f>
        <v>#N/A</v>
      </c>
      <c r="R114" s="31">
        <f t="shared" si="37"/>
        <v>0</v>
      </c>
      <c r="S114" s="32" t="str">
        <f t="shared" si="38"/>
        <v>OK CONCILIADO</v>
      </c>
      <c r="T114" s="29" t="str">
        <f t="shared" ca="1" si="39"/>
        <v>ok</v>
      </c>
      <c r="U114" s="29">
        <f t="shared" si="40"/>
        <v>1</v>
      </c>
      <c r="V114" s="29">
        <f t="shared" si="41"/>
        <v>0</v>
      </c>
      <c r="W114" s="29" t="str">
        <f t="shared" si="42"/>
        <v/>
      </c>
    </row>
    <row r="115" spans="1:23" x14ac:dyDescent="0.25">
      <c r="A115" s="27" t="str">
        <f t="shared" si="32"/>
        <v/>
      </c>
      <c r="B115" s="25">
        <f t="shared" si="33"/>
        <v>0</v>
      </c>
      <c r="C115" s="25" t="str">
        <f t="shared" si="34"/>
        <v>INGRESO</v>
      </c>
      <c r="D115" s="28" t="str">
        <f t="shared" si="35"/>
        <v>0INGRESO</v>
      </c>
      <c r="E115" s="28" t="str">
        <f>D115&amp;COUNTIF(D$2:D115,D115)</f>
        <v>0INGRESO114</v>
      </c>
      <c r="F115" s="28" t="e">
        <f>VLOOKUP(L115,BASE!A:B,2,0)</f>
        <v>#N/A</v>
      </c>
      <c r="G115" s="26"/>
      <c r="H115" s="26"/>
      <c r="I115" s="34"/>
      <c r="J115" s="35"/>
      <c r="K115" s="26"/>
      <c r="L115" s="26"/>
      <c r="M115" s="26"/>
      <c r="N115" s="29">
        <f t="shared" si="36"/>
        <v>1</v>
      </c>
      <c r="O115" s="30" t="e">
        <f>VLOOKUP(E115,'LIBROS FNL '!E:N,2,0)</f>
        <v>#N/A</v>
      </c>
      <c r="P115" s="31">
        <f>IFERROR(VLOOKUP(E115,'LIBROS FNL '!E:Q,13,0),0)</f>
        <v>0</v>
      </c>
      <c r="Q115" s="31" t="e">
        <f>VLOOKUP(E115,'LIBROS FNL '!E:N,4,0)</f>
        <v>#N/A</v>
      </c>
      <c r="R115" s="31">
        <f t="shared" si="37"/>
        <v>0</v>
      </c>
      <c r="S115" s="32" t="str">
        <f t="shared" si="38"/>
        <v>OK CONCILIADO</v>
      </c>
      <c r="T115" s="29" t="str">
        <f t="shared" ca="1" si="39"/>
        <v>ok</v>
      </c>
      <c r="U115" s="29">
        <f t="shared" si="40"/>
        <v>1</v>
      </c>
      <c r="V115" s="29">
        <f t="shared" si="41"/>
        <v>0</v>
      </c>
      <c r="W115" s="29" t="str">
        <f t="shared" si="42"/>
        <v/>
      </c>
    </row>
    <row r="116" spans="1:23" x14ac:dyDescent="0.25">
      <c r="A116" s="27" t="str">
        <f t="shared" si="32"/>
        <v/>
      </c>
      <c r="B116" s="25">
        <f t="shared" si="33"/>
        <v>0</v>
      </c>
      <c r="C116" s="25" t="str">
        <f t="shared" si="34"/>
        <v>INGRESO</v>
      </c>
      <c r="D116" s="28" t="str">
        <f t="shared" si="35"/>
        <v>0INGRESO</v>
      </c>
      <c r="E116" s="28" t="str">
        <f>D116&amp;COUNTIF(D$2:D116,D116)</f>
        <v>0INGRESO115</v>
      </c>
      <c r="F116" s="28" t="e">
        <f>VLOOKUP(L116,BASE!A:B,2,0)</f>
        <v>#N/A</v>
      </c>
      <c r="G116" s="26"/>
      <c r="H116" s="26"/>
      <c r="I116" s="34"/>
      <c r="J116" s="35"/>
      <c r="K116" s="26"/>
      <c r="L116" s="26"/>
      <c r="M116" s="26"/>
      <c r="N116" s="29">
        <f t="shared" si="36"/>
        <v>1</v>
      </c>
      <c r="O116" s="30" t="e">
        <f>VLOOKUP(E116,'LIBROS FNL '!E:N,2,0)</f>
        <v>#N/A</v>
      </c>
      <c r="P116" s="31">
        <f>IFERROR(VLOOKUP(E116,'LIBROS FNL '!E:Q,13,0),0)</f>
        <v>0</v>
      </c>
      <c r="Q116" s="31" t="e">
        <f>VLOOKUP(E116,'LIBROS FNL '!E:N,4,0)</f>
        <v>#N/A</v>
      </c>
      <c r="R116" s="31">
        <f t="shared" si="37"/>
        <v>0</v>
      </c>
      <c r="S116" s="32" t="str">
        <f t="shared" si="38"/>
        <v>OK CONCILIADO</v>
      </c>
      <c r="T116" s="29" t="str">
        <f t="shared" ca="1" si="39"/>
        <v>ok</v>
      </c>
      <c r="U116" s="29">
        <f t="shared" si="40"/>
        <v>1</v>
      </c>
      <c r="V116" s="29">
        <f t="shared" si="41"/>
        <v>0</v>
      </c>
      <c r="W116" s="29" t="str">
        <f t="shared" si="42"/>
        <v/>
      </c>
    </row>
    <row r="117" spans="1:23" x14ac:dyDescent="0.25">
      <c r="A117" s="27" t="str">
        <f t="shared" si="32"/>
        <v/>
      </c>
      <c r="B117" s="25">
        <f t="shared" si="33"/>
        <v>0</v>
      </c>
      <c r="C117" s="25" t="str">
        <f t="shared" si="34"/>
        <v>INGRESO</v>
      </c>
      <c r="D117" s="28" t="str">
        <f t="shared" si="35"/>
        <v>0INGRESO</v>
      </c>
      <c r="E117" s="28" t="str">
        <f>D117&amp;COUNTIF(D$2:D117,D117)</f>
        <v>0INGRESO116</v>
      </c>
      <c r="F117" s="28" t="e">
        <f>VLOOKUP(L117,BASE!A:B,2,0)</f>
        <v>#N/A</v>
      </c>
      <c r="G117" s="26"/>
      <c r="H117" s="26"/>
      <c r="I117" s="34"/>
      <c r="J117" s="35"/>
      <c r="K117" s="26"/>
      <c r="L117" s="26"/>
      <c r="M117" s="26"/>
      <c r="N117" s="29">
        <f t="shared" si="36"/>
        <v>1</v>
      </c>
      <c r="O117" s="30" t="e">
        <f>VLOOKUP(E117,'LIBROS FNL '!E:N,2,0)</f>
        <v>#N/A</v>
      </c>
      <c r="P117" s="31">
        <f>IFERROR(VLOOKUP(E117,'LIBROS FNL '!E:Q,13,0),0)</f>
        <v>0</v>
      </c>
      <c r="Q117" s="31" t="e">
        <f>VLOOKUP(E117,'LIBROS FNL '!E:N,4,0)</f>
        <v>#N/A</v>
      </c>
      <c r="R117" s="31">
        <f t="shared" si="37"/>
        <v>0</v>
      </c>
      <c r="S117" s="32" t="str">
        <f t="shared" si="38"/>
        <v>OK CONCILIADO</v>
      </c>
      <c r="T117" s="29" t="str">
        <f t="shared" ca="1" si="39"/>
        <v>ok</v>
      </c>
      <c r="U117" s="29">
        <f t="shared" si="40"/>
        <v>1</v>
      </c>
      <c r="V117" s="29">
        <f t="shared" si="41"/>
        <v>0</v>
      </c>
      <c r="W117" s="29" t="str">
        <f t="shared" si="42"/>
        <v/>
      </c>
    </row>
    <row r="118" spans="1:23" x14ac:dyDescent="0.25">
      <c r="A118" s="27" t="str">
        <f t="shared" si="32"/>
        <v/>
      </c>
      <c r="B118" s="25">
        <f t="shared" si="33"/>
        <v>0</v>
      </c>
      <c r="C118" s="25" t="str">
        <f t="shared" si="34"/>
        <v>INGRESO</v>
      </c>
      <c r="D118" s="28" t="str">
        <f t="shared" si="35"/>
        <v>0INGRESO</v>
      </c>
      <c r="E118" s="28" t="str">
        <f>D118&amp;COUNTIF(D$2:D118,D118)</f>
        <v>0INGRESO117</v>
      </c>
      <c r="F118" s="28" t="e">
        <f>VLOOKUP(L118,BASE!A:B,2,0)</f>
        <v>#N/A</v>
      </c>
      <c r="G118" s="26"/>
      <c r="H118" s="26"/>
      <c r="I118" s="34"/>
      <c r="J118" s="35"/>
      <c r="K118" s="26"/>
      <c r="L118" s="26"/>
      <c r="M118" s="26"/>
      <c r="N118" s="29">
        <f t="shared" si="36"/>
        <v>1</v>
      </c>
      <c r="O118" s="30" t="e">
        <f>VLOOKUP(E118,'LIBROS FNL '!E:N,2,0)</f>
        <v>#N/A</v>
      </c>
      <c r="P118" s="31">
        <f>IFERROR(VLOOKUP(E118,'LIBROS FNL '!E:Q,13,0),0)</f>
        <v>0</v>
      </c>
      <c r="Q118" s="31" t="e">
        <f>VLOOKUP(E118,'LIBROS FNL '!E:N,4,0)</f>
        <v>#N/A</v>
      </c>
      <c r="R118" s="31">
        <f t="shared" si="37"/>
        <v>0</v>
      </c>
      <c r="S118" s="32" t="str">
        <f t="shared" si="38"/>
        <v>OK CONCILIADO</v>
      </c>
      <c r="T118" s="29" t="str">
        <f t="shared" ca="1" si="39"/>
        <v>ok</v>
      </c>
      <c r="U118" s="29">
        <f t="shared" si="40"/>
        <v>1</v>
      </c>
      <c r="V118" s="29">
        <f t="shared" si="41"/>
        <v>0</v>
      </c>
      <c r="W118" s="29" t="str">
        <f t="shared" si="42"/>
        <v/>
      </c>
    </row>
    <row r="119" spans="1:23" x14ac:dyDescent="0.25">
      <c r="A119" s="27" t="str">
        <f t="shared" si="32"/>
        <v/>
      </c>
      <c r="B119" s="25">
        <f t="shared" si="33"/>
        <v>0</v>
      </c>
      <c r="C119" s="25" t="str">
        <f t="shared" si="34"/>
        <v>INGRESO</v>
      </c>
      <c r="D119" s="28" t="str">
        <f t="shared" si="35"/>
        <v>0INGRESO</v>
      </c>
      <c r="E119" s="28" t="str">
        <f>D119&amp;COUNTIF(D$2:D119,D119)</f>
        <v>0INGRESO118</v>
      </c>
      <c r="F119" s="28" t="e">
        <f>VLOOKUP(L119,BASE!A:B,2,0)</f>
        <v>#N/A</v>
      </c>
      <c r="G119" s="26"/>
      <c r="H119" s="26"/>
      <c r="I119" s="34"/>
      <c r="J119" s="35"/>
      <c r="K119" s="26"/>
      <c r="L119" s="26"/>
      <c r="M119" s="26"/>
      <c r="N119" s="29">
        <f t="shared" si="36"/>
        <v>1</v>
      </c>
      <c r="O119" s="30" t="e">
        <f>VLOOKUP(E119,'LIBROS FNL '!E:N,2,0)</f>
        <v>#N/A</v>
      </c>
      <c r="P119" s="31">
        <f>IFERROR(VLOOKUP(E119,'LIBROS FNL '!E:Q,13,0),0)</f>
        <v>0</v>
      </c>
      <c r="Q119" s="31" t="e">
        <f>VLOOKUP(E119,'LIBROS FNL '!E:N,4,0)</f>
        <v>#N/A</v>
      </c>
      <c r="R119" s="31">
        <f t="shared" si="37"/>
        <v>0</v>
      </c>
      <c r="S119" s="32" t="str">
        <f t="shared" si="38"/>
        <v>OK CONCILIADO</v>
      </c>
      <c r="T119" s="29" t="str">
        <f t="shared" ca="1" si="39"/>
        <v>ok</v>
      </c>
      <c r="U119" s="29">
        <f t="shared" si="40"/>
        <v>1</v>
      </c>
      <c r="V119" s="29">
        <f t="shared" si="41"/>
        <v>0</v>
      </c>
      <c r="W119" s="29" t="str">
        <f t="shared" si="42"/>
        <v/>
      </c>
    </row>
    <row r="120" spans="1:23" x14ac:dyDescent="0.25">
      <c r="A120" s="27" t="str">
        <f t="shared" si="32"/>
        <v/>
      </c>
      <c r="B120" s="25">
        <f t="shared" si="33"/>
        <v>0</v>
      </c>
      <c r="C120" s="25" t="str">
        <f t="shared" si="34"/>
        <v>INGRESO</v>
      </c>
      <c r="D120" s="28" t="str">
        <f t="shared" si="35"/>
        <v>0INGRESO</v>
      </c>
      <c r="E120" s="28" t="str">
        <f>D120&amp;COUNTIF(D$2:D120,D120)</f>
        <v>0INGRESO119</v>
      </c>
      <c r="F120" s="28" t="e">
        <f>VLOOKUP(L120,BASE!A:B,2,0)</f>
        <v>#N/A</v>
      </c>
      <c r="G120" s="26"/>
      <c r="H120" s="26"/>
      <c r="I120" s="34"/>
      <c r="J120" s="35"/>
      <c r="K120" s="26"/>
      <c r="L120" s="26"/>
      <c r="M120" s="26"/>
      <c r="N120" s="29">
        <f t="shared" si="36"/>
        <v>1</v>
      </c>
      <c r="O120" s="30" t="e">
        <f>VLOOKUP(E120,'LIBROS FNL '!E:N,2,0)</f>
        <v>#N/A</v>
      </c>
      <c r="P120" s="31">
        <f>IFERROR(VLOOKUP(E120,'LIBROS FNL '!E:Q,13,0),0)</f>
        <v>0</v>
      </c>
      <c r="Q120" s="31" t="e">
        <f>VLOOKUP(E120,'LIBROS FNL '!E:N,4,0)</f>
        <v>#N/A</v>
      </c>
      <c r="R120" s="31">
        <f t="shared" si="37"/>
        <v>0</v>
      </c>
      <c r="S120" s="32" t="str">
        <f t="shared" si="38"/>
        <v>OK CONCILIADO</v>
      </c>
      <c r="T120" s="29" t="str">
        <f t="shared" ca="1" si="39"/>
        <v>ok</v>
      </c>
      <c r="U120" s="29">
        <f t="shared" si="40"/>
        <v>1</v>
      </c>
      <c r="V120" s="29">
        <f t="shared" si="41"/>
        <v>0</v>
      </c>
      <c r="W120" s="29" t="str">
        <f t="shared" si="42"/>
        <v/>
      </c>
    </row>
    <row r="121" spans="1:23" x14ac:dyDescent="0.25">
      <c r="A121" s="27" t="str">
        <f t="shared" si="32"/>
        <v/>
      </c>
      <c r="B121" s="25">
        <f t="shared" si="33"/>
        <v>0</v>
      </c>
      <c r="C121" s="25" t="str">
        <f t="shared" si="34"/>
        <v>INGRESO</v>
      </c>
      <c r="D121" s="28" t="str">
        <f t="shared" si="35"/>
        <v>0INGRESO</v>
      </c>
      <c r="E121" s="28" t="str">
        <f>D121&amp;COUNTIF(D$2:D121,D121)</f>
        <v>0INGRESO120</v>
      </c>
      <c r="F121" s="28" t="e">
        <f>VLOOKUP(L121,BASE!A:B,2,0)</f>
        <v>#N/A</v>
      </c>
      <c r="G121" s="26"/>
      <c r="H121" s="26"/>
      <c r="I121" s="34"/>
      <c r="J121" s="35"/>
      <c r="K121" s="26"/>
      <c r="L121" s="26"/>
      <c r="M121" s="26"/>
      <c r="N121" s="29">
        <f t="shared" si="36"/>
        <v>1</v>
      </c>
      <c r="O121" s="30" t="e">
        <f>VLOOKUP(E121,'LIBROS FNL '!E:N,2,0)</f>
        <v>#N/A</v>
      </c>
      <c r="P121" s="31">
        <f>IFERROR(VLOOKUP(E121,'LIBROS FNL '!E:Q,13,0),0)</f>
        <v>0</v>
      </c>
      <c r="Q121" s="31" t="e">
        <f>VLOOKUP(E121,'LIBROS FNL '!E:N,4,0)</f>
        <v>#N/A</v>
      </c>
      <c r="R121" s="31">
        <f t="shared" si="37"/>
        <v>0</v>
      </c>
      <c r="S121" s="32" t="str">
        <f t="shared" si="38"/>
        <v>OK CONCILIADO</v>
      </c>
      <c r="T121" s="29" t="str">
        <f t="shared" ca="1" si="39"/>
        <v>ok</v>
      </c>
      <c r="U121" s="29">
        <f t="shared" si="40"/>
        <v>1</v>
      </c>
      <c r="V121" s="29">
        <f t="shared" si="41"/>
        <v>0</v>
      </c>
      <c r="W121" s="29" t="str">
        <f t="shared" si="42"/>
        <v/>
      </c>
    </row>
    <row r="122" spans="1:23" x14ac:dyDescent="0.25">
      <c r="A122" s="27" t="str">
        <f t="shared" si="32"/>
        <v/>
      </c>
      <c r="B122" s="25">
        <f t="shared" si="33"/>
        <v>0</v>
      </c>
      <c r="C122" s="25" t="str">
        <f t="shared" si="34"/>
        <v>INGRESO</v>
      </c>
      <c r="D122" s="28" t="str">
        <f t="shared" si="35"/>
        <v>0INGRESO</v>
      </c>
      <c r="E122" s="28" t="str">
        <f>D122&amp;COUNTIF(D$2:D122,D122)</f>
        <v>0INGRESO121</v>
      </c>
      <c r="F122" s="28" t="e">
        <f>VLOOKUP(L122,BASE!A:B,2,0)</f>
        <v>#N/A</v>
      </c>
      <c r="G122" s="26"/>
      <c r="H122" s="26"/>
      <c r="I122" s="34"/>
      <c r="J122" s="35"/>
      <c r="K122" s="26"/>
      <c r="L122" s="26"/>
      <c r="M122" s="26"/>
      <c r="N122" s="29">
        <f t="shared" si="36"/>
        <v>1</v>
      </c>
      <c r="O122" s="30" t="e">
        <f>VLOOKUP(E122,'LIBROS FNL '!E:N,2,0)</f>
        <v>#N/A</v>
      </c>
      <c r="P122" s="31">
        <f>IFERROR(VLOOKUP(E122,'LIBROS FNL '!E:Q,13,0),0)</f>
        <v>0</v>
      </c>
      <c r="Q122" s="31" t="e">
        <f>VLOOKUP(E122,'LIBROS FNL '!E:N,4,0)</f>
        <v>#N/A</v>
      </c>
      <c r="R122" s="31">
        <f t="shared" si="37"/>
        <v>0</v>
      </c>
      <c r="S122" s="32" t="str">
        <f t="shared" si="38"/>
        <v>OK CONCILIADO</v>
      </c>
      <c r="T122" s="29" t="str">
        <f t="shared" ca="1" si="39"/>
        <v>ok</v>
      </c>
      <c r="U122" s="29">
        <f t="shared" si="40"/>
        <v>1</v>
      </c>
      <c r="V122" s="29">
        <f t="shared" si="41"/>
        <v>0</v>
      </c>
      <c r="W122" s="29" t="str">
        <f t="shared" si="42"/>
        <v/>
      </c>
    </row>
    <row r="123" spans="1:23" x14ac:dyDescent="0.25">
      <c r="A123" s="27" t="str">
        <f t="shared" si="32"/>
        <v/>
      </c>
      <c r="B123" s="25">
        <f t="shared" si="33"/>
        <v>0</v>
      </c>
      <c r="C123" s="25" t="str">
        <f t="shared" si="34"/>
        <v>INGRESO</v>
      </c>
      <c r="D123" s="28" t="str">
        <f t="shared" si="35"/>
        <v>0INGRESO</v>
      </c>
      <c r="E123" s="28" t="str">
        <f>D123&amp;COUNTIF(D$2:D123,D123)</f>
        <v>0INGRESO122</v>
      </c>
      <c r="F123" s="28" t="e">
        <f>VLOOKUP(L123,BASE!A:B,2,0)</f>
        <v>#N/A</v>
      </c>
      <c r="G123" s="26"/>
      <c r="H123" s="26"/>
      <c r="I123" s="34"/>
      <c r="J123" s="35"/>
      <c r="K123" s="26"/>
      <c r="L123" s="26"/>
      <c r="M123" s="26"/>
      <c r="N123" s="29">
        <f t="shared" si="36"/>
        <v>1</v>
      </c>
      <c r="O123" s="30" t="e">
        <f>VLOOKUP(E123,'LIBROS FNL '!E:N,2,0)</f>
        <v>#N/A</v>
      </c>
      <c r="P123" s="31">
        <f>IFERROR(VLOOKUP(E123,'LIBROS FNL '!E:Q,13,0),0)</f>
        <v>0</v>
      </c>
      <c r="Q123" s="31" t="e">
        <f>VLOOKUP(E123,'LIBROS FNL '!E:N,4,0)</f>
        <v>#N/A</v>
      </c>
      <c r="R123" s="31">
        <f t="shared" si="37"/>
        <v>0</v>
      </c>
      <c r="S123" s="32" t="str">
        <f t="shared" si="38"/>
        <v>OK CONCILIADO</v>
      </c>
      <c r="T123" s="29" t="str">
        <f t="shared" ca="1" si="39"/>
        <v>ok</v>
      </c>
      <c r="U123" s="29">
        <f t="shared" si="40"/>
        <v>1</v>
      </c>
      <c r="V123" s="29">
        <f t="shared" si="41"/>
        <v>0</v>
      </c>
      <c r="W123" s="29" t="str">
        <f t="shared" si="42"/>
        <v/>
      </c>
    </row>
    <row r="124" spans="1:23" x14ac:dyDescent="0.25">
      <c r="A124" s="27" t="str">
        <f t="shared" si="32"/>
        <v/>
      </c>
      <c r="B124" s="25">
        <f t="shared" si="33"/>
        <v>0</v>
      </c>
      <c r="C124" s="25" t="str">
        <f t="shared" si="34"/>
        <v>INGRESO</v>
      </c>
      <c r="D124" s="28" t="str">
        <f t="shared" si="35"/>
        <v>0INGRESO</v>
      </c>
      <c r="E124" s="28" t="str">
        <f>D124&amp;COUNTIF(D$2:D124,D124)</f>
        <v>0INGRESO123</v>
      </c>
      <c r="F124" s="28" t="e">
        <f>VLOOKUP(L124,BASE!A:B,2,0)</f>
        <v>#N/A</v>
      </c>
      <c r="G124" s="26"/>
      <c r="H124" s="26"/>
      <c r="I124" s="34"/>
      <c r="J124" s="35"/>
      <c r="K124" s="26"/>
      <c r="L124" s="26"/>
      <c r="M124" s="26"/>
      <c r="N124" s="29">
        <f t="shared" si="36"/>
        <v>1</v>
      </c>
      <c r="O124" s="30" t="e">
        <f>VLOOKUP(E124,'LIBROS FNL '!E:N,2,0)</f>
        <v>#N/A</v>
      </c>
      <c r="P124" s="31">
        <f>IFERROR(VLOOKUP(E124,'LIBROS FNL '!E:Q,13,0),0)</f>
        <v>0</v>
      </c>
      <c r="Q124" s="31" t="e">
        <f>VLOOKUP(E124,'LIBROS FNL '!E:N,4,0)</f>
        <v>#N/A</v>
      </c>
      <c r="R124" s="31">
        <f t="shared" si="37"/>
        <v>0</v>
      </c>
      <c r="S124" s="32" t="str">
        <f t="shared" si="38"/>
        <v>OK CONCILIADO</v>
      </c>
      <c r="T124" s="29" t="str">
        <f t="shared" ca="1" si="39"/>
        <v>ok</v>
      </c>
      <c r="U124" s="29">
        <f t="shared" si="40"/>
        <v>1</v>
      </c>
      <c r="V124" s="29">
        <f t="shared" si="41"/>
        <v>0</v>
      </c>
      <c r="W124" s="29" t="str">
        <f t="shared" si="42"/>
        <v/>
      </c>
    </row>
    <row r="125" spans="1:23" x14ac:dyDescent="0.25">
      <c r="A125" s="27" t="str">
        <f t="shared" si="32"/>
        <v/>
      </c>
      <c r="B125" s="25">
        <f t="shared" si="33"/>
        <v>0</v>
      </c>
      <c r="C125" s="25" t="str">
        <f t="shared" si="34"/>
        <v>INGRESO</v>
      </c>
      <c r="D125" s="28" t="str">
        <f t="shared" si="35"/>
        <v>0INGRESO</v>
      </c>
      <c r="E125" s="28" t="str">
        <f>D125&amp;COUNTIF(D$2:D125,D125)</f>
        <v>0INGRESO124</v>
      </c>
      <c r="F125" s="28" t="e">
        <f>VLOOKUP(L125,BASE!A:B,2,0)</f>
        <v>#N/A</v>
      </c>
      <c r="G125" s="26"/>
      <c r="H125" s="26"/>
      <c r="I125" s="34"/>
      <c r="J125" s="35"/>
      <c r="K125" s="26"/>
      <c r="L125" s="26"/>
      <c r="M125" s="26"/>
      <c r="N125" s="29">
        <f t="shared" si="36"/>
        <v>1</v>
      </c>
      <c r="O125" s="30" t="e">
        <f>VLOOKUP(E125,'LIBROS FNL '!E:N,2,0)</f>
        <v>#N/A</v>
      </c>
      <c r="P125" s="31">
        <f>IFERROR(VLOOKUP(E125,'LIBROS FNL '!E:Q,13,0),0)</f>
        <v>0</v>
      </c>
      <c r="Q125" s="31" t="e">
        <f>VLOOKUP(E125,'LIBROS FNL '!E:N,4,0)</f>
        <v>#N/A</v>
      </c>
      <c r="R125" s="31">
        <f t="shared" si="37"/>
        <v>0</v>
      </c>
      <c r="S125" s="32" t="str">
        <f t="shared" si="38"/>
        <v>OK CONCILIADO</v>
      </c>
      <c r="T125" s="29" t="str">
        <f t="shared" ca="1" si="39"/>
        <v>ok</v>
      </c>
      <c r="U125" s="29">
        <f t="shared" si="40"/>
        <v>1</v>
      </c>
      <c r="V125" s="29">
        <f t="shared" si="41"/>
        <v>0</v>
      </c>
      <c r="W125" s="29" t="str">
        <f t="shared" si="42"/>
        <v/>
      </c>
    </row>
    <row r="126" spans="1:23" x14ac:dyDescent="0.25">
      <c r="A126" s="27" t="str">
        <f t="shared" si="32"/>
        <v/>
      </c>
      <c r="B126" s="25">
        <f t="shared" si="33"/>
        <v>0</v>
      </c>
      <c r="C126" s="25" t="str">
        <f t="shared" si="34"/>
        <v>INGRESO</v>
      </c>
      <c r="D126" s="28" t="str">
        <f t="shared" si="35"/>
        <v>0INGRESO</v>
      </c>
      <c r="E126" s="28" t="str">
        <f>D126&amp;COUNTIF(D$2:D126,D126)</f>
        <v>0INGRESO125</v>
      </c>
      <c r="F126" s="28" t="e">
        <f>VLOOKUP(L126,BASE!A:B,2,0)</f>
        <v>#N/A</v>
      </c>
      <c r="G126" s="26"/>
      <c r="H126" s="26"/>
      <c r="I126" s="34"/>
      <c r="J126" s="35"/>
      <c r="K126" s="26"/>
      <c r="L126" s="26"/>
      <c r="M126" s="26"/>
      <c r="N126" s="29">
        <f t="shared" si="36"/>
        <v>1</v>
      </c>
      <c r="O126" s="30" t="e">
        <f>VLOOKUP(E126,'LIBROS FNL '!E:N,2,0)</f>
        <v>#N/A</v>
      </c>
      <c r="P126" s="31">
        <f>IFERROR(VLOOKUP(E126,'LIBROS FNL '!E:Q,13,0),0)</f>
        <v>0</v>
      </c>
      <c r="Q126" s="31" t="e">
        <f>VLOOKUP(E126,'LIBROS FNL '!E:N,4,0)</f>
        <v>#N/A</v>
      </c>
      <c r="R126" s="31">
        <f t="shared" si="37"/>
        <v>0</v>
      </c>
      <c r="S126" s="32" t="str">
        <f t="shared" si="38"/>
        <v>OK CONCILIADO</v>
      </c>
      <c r="T126" s="29" t="str">
        <f t="shared" ca="1" si="39"/>
        <v>ok</v>
      </c>
      <c r="U126" s="29">
        <f t="shared" si="40"/>
        <v>1</v>
      </c>
      <c r="V126" s="29">
        <f t="shared" si="41"/>
        <v>0</v>
      </c>
      <c r="W126" s="29" t="str">
        <f t="shared" si="42"/>
        <v/>
      </c>
    </row>
    <row r="127" spans="1:23" x14ac:dyDescent="0.25">
      <c r="A127" s="27" t="str">
        <f t="shared" si="32"/>
        <v/>
      </c>
      <c r="B127" s="25">
        <f t="shared" si="33"/>
        <v>0</v>
      </c>
      <c r="C127" s="25" t="str">
        <f t="shared" si="34"/>
        <v>INGRESO</v>
      </c>
      <c r="D127" s="28" t="str">
        <f t="shared" si="35"/>
        <v>0INGRESO</v>
      </c>
      <c r="E127" s="28" t="str">
        <f>D127&amp;COUNTIF(D$2:D127,D127)</f>
        <v>0INGRESO126</v>
      </c>
      <c r="F127" s="28" t="e">
        <f>VLOOKUP(L127,BASE!A:B,2,0)</f>
        <v>#N/A</v>
      </c>
      <c r="G127" s="26"/>
      <c r="H127" s="26"/>
      <c r="I127" s="34"/>
      <c r="J127" s="35"/>
      <c r="K127" s="26"/>
      <c r="L127" s="26"/>
      <c r="M127" s="26"/>
      <c r="N127" s="29">
        <f t="shared" si="36"/>
        <v>1</v>
      </c>
      <c r="O127" s="30" t="e">
        <f>VLOOKUP(E127,'LIBROS FNL '!E:N,2,0)</f>
        <v>#N/A</v>
      </c>
      <c r="P127" s="31">
        <f>IFERROR(VLOOKUP(E127,'LIBROS FNL '!E:Q,13,0),0)</f>
        <v>0</v>
      </c>
      <c r="Q127" s="31" t="e">
        <f>VLOOKUP(E127,'LIBROS FNL '!E:N,4,0)</f>
        <v>#N/A</v>
      </c>
      <c r="R127" s="31">
        <f t="shared" si="37"/>
        <v>0</v>
      </c>
      <c r="S127" s="32" t="str">
        <f t="shared" si="38"/>
        <v>OK CONCILIADO</v>
      </c>
      <c r="T127" s="29" t="str">
        <f t="shared" ca="1" si="39"/>
        <v>ok</v>
      </c>
      <c r="U127" s="29">
        <f t="shared" si="40"/>
        <v>1</v>
      </c>
      <c r="V127" s="29">
        <f t="shared" si="41"/>
        <v>0</v>
      </c>
      <c r="W127" s="29" t="str">
        <f t="shared" si="42"/>
        <v/>
      </c>
    </row>
    <row r="128" spans="1:23" x14ac:dyDescent="0.25">
      <c r="A128" s="27" t="str">
        <f t="shared" si="32"/>
        <v/>
      </c>
      <c r="B128" s="25">
        <f t="shared" si="33"/>
        <v>0</v>
      </c>
      <c r="C128" s="25" t="str">
        <f t="shared" si="34"/>
        <v>INGRESO</v>
      </c>
      <c r="D128" s="28" t="str">
        <f t="shared" si="35"/>
        <v>0INGRESO</v>
      </c>
      <c r="E128" s="28" t="str">
        <f>D128&amp;COUNTIF(D$2:D128,D128)</f>
        <v>0INGRESO127</v>
      </c>
      <c r="F128" s="28" t="e">
        <f>VLOOKUP(L128,BASE!A:B,2,0)</f>
        <v>#N/A</v>
      </c>
      <c r="G128" s="26"/>
      <c r="H128" s="26"/>
      <c r="I128" s="34"/>
      <c r="J128" s="35"/>
      <c r="K128" s="26"/>
      <c r="L128" s="26"/>
      <c r="M128" s="26"/>
      <c r="N128" s="29">
        <f t="shared" si="36"/>
        <v>1</v>
      </c>
      <c r="O128" s="30" t="e">
        <f>VLOOKUP(E128,'LIBROS FNL '!E:N,2,0)</f>
        <v>#N/A</v>
      </c>
      <c r="P128" s="31">
        <f>IFERROR(VLOOKUP(E128,'LIBROS FNL '!E:Q,13,0),0)</f>
        <v>0</v>
      </c>
      <c r="Q128" s="31" t="e">
        <f>VLOOKUP(E128,'LIBROS FNL '!E:N,4,0)</f>
        <v>#N/A</v>
      </c>
      <c r="R128" s="31">
        <f t="shared" si="37"/>
        <v>0</v>
      </c>
      <c r="S128" s="32" t="str">
        <f t="shared" si="38"/>
        <v>OK CONCILIADO</v>
      </c>
      <c r="T128" s="29" t="str">
        <f t="shared" ca="1" si="39"/>
        <v>ok</v>
      </c>
      <c r="U128" s="29">
        <f t="shared" si="40"/>
        <v>1</v>
      </c>
      <c r="V128" s="29">
        <f t="shared" si="41"/>
        <v>0</v>
      </c>
      <c r="W128" s="29" t="str">
        <f t="shared" si="42"/>
        <v/>
      </c>
    </row>
    <row r="129" spans="1:23" x14ac:dyDescent="0.25">
      <c r="A129" s="27" t="str">
        <f t="shared" si="32"/>
        <v/>
      </c>
      <c r="B129" s="25">
        <f t="shared" si="33"/>
        <v>0</v>
      </c>
      <c r="C129" s="25" t="str">
        <f t="shared" si="34"/>
        <v>INGRESO</v>
      </c>
      <c r="D129" s="28" t="str">
        <f t="shared" si="35"/>
        <v>0INGRESO</v>
      </c>
      <c r="E129" s="28" t="str">
        <f>D129&amp;COUNTIF(D$2:D129,D129)</f>
        <v>0INGRESO128</v>
      </c>
      <c r="F129" s="28" t="e">
        <f>VLOOKUP(L129,BASE!A:B,2,0)</f>
        <v>#N/A</v>
      </c>
      <c r="G129" s="26"/>
      <c r="H129" s="26"/>
      <c r="I129" s="34"/>
      <c r="J129" s="35"/>
      <c r="K129" s="26"/>
      <c r="L129" s="26"/>
      <c r="M129" s="26"/>
      <c r="N129" s="29">
        <f t="shared" si="36"/>
        <v>1</v>
      </c>
      <c r="O129" s="30" t="e">
        <f>VLOOKUP(E129,'LIBROS FNL '!E:N,2,0)</f>
        <v>#N/A</v>
      </c>
      <c r="P129" s="31">
        <f>IFERROR(VLOOKUP(E129,'LIBROS FNL '!E:Q,13,0),0)</f>
        <v>0</v>
      </c>
      <c r="Q129" s="31" t="e">
        <f>VLOOKUP(E129,'LIBROS FNL '!E:N,4,0)</f>
        <v>#N/A</v>
      </c>
      <c r="R129" s="31">
        <f t="shared" si="37"/>
        <v>0</v>
      </c>
      <c r="S129" s="32" t="str">
        <f t="shared" si="38"/>
        <v>OK CONCILIADO</v>
      </c>
      <c r="T129" s="29" t="str">
        <f t="shared" ca="1" si="39"/>
        <v>ok</v>
      </c>
      <c r="U129" s="29">
        <f t="shared" si="40"/>
        <v>1</v>
      </c>
      <c r="V129" s="29">
        <f t="shared" si="41"/>
        <v>0</v>
      </c>
      <c r="W129" s="29" t="str">
        <f t="shared" si="42"/>
        <v/>
      </c>
    </row>
    <row r="130" spans="1:23" x14ac:dyDescent="0.25">
      <c r="A130" s="27" t="str">
        <f t="shared" si="32"/>
        <v/>
      </c>
      <c r="B130" s="25">
        <f t="shared" si="33"/>
        <v>0</v>
      </c>
      <c r="C130" s="25" t="str">
        <f t="shared" si="34"/>
        <v>INGRESO</v>
      </c>
      <c r="D130" s="28" t="str">
        <f t="shared" si="35"/>
        <v>0INGRESO</v>
      </c>
      <c r="E130" s="28" t="str">
        <f>D130&amp;COUNTIF(D$2:D130,D130)</f>
        <v>0INGRESO129</v>
      </c>
      <c r="F130" s="28" t="e">
        <f>VLOOKUP(L130,BASE!A:B,2,0)</f>
        <v>#N/A</v>
      </c>
      <c r="G130" s="26"/>
      <c r="H130" s="26"/>
      <c r="I130" s="34"/>
      <c r="J130" s="35"/>
      <c r="K130" s="26"/>
      <c r="L130" s="26"/>
      <c r="M130" s="26"/>
      <c r="N130" s="29">
        <f t="shared" si="36"/>
        <v>1</v>
      </c>
      <c r="O130" s="30" t="e">
        <f>VLOOKUP(E130,'LIBROS FNL '!E:N,2,0)</f>
        <v>#N/A</v>
      </c>
      <c r="P130" s="31">
        <f>IFERROR(VLOOKUP(E130,'LIBROS FNL '!E:Q,13,0),0)</f>
        <v>0</v>
      </c>
      <c r="Q130" s="31" t="e">
        <f>VLOOKUP(E130,'LIBROS FNL '!E:N,4,0)</f>
        <v>#N/A</v>
      </c>
      <c r="R130" s="31">
        <f t="shared" si="37"/>
        <v>0</v>
      </c>
      <c r="S130" s="32" t="str">
        <f t="shared" si="38"/>
        <v>OK CONCILIADO</v>
      </c>
      <c r="T130" s="29" t="str">
        <f t="shared" ca="1" si="39"/>
        <v>ok</v>
      </c>
      <c r="U130" s="29">
        <f t="shared" si="40"/>
        <v>1</v>
      </c>
      <c r="V130" s="29">
        <f t="shared" si="41"/>
        <v>0</v>
      </c>
      <c r="W130" s="29" t="str">
        <f t="shared" si="42"/>
        <v/>
      </c>
    </row>
    <row r="131" spans="1:23" x14ac:dyDescent="0.25">
      <c r="A131" s="27" t="str">
        <f t="shared" si="32"/>
        <v/>
      </c>
      <c r="B131" s="25">
        <f t="shared" si="33"/>
        <v>0</v>
      </c>
      <c r="C131" s="25" t="str">
        <f t="shared" si="34"/>
        <v>INGRESO</v>
      </c>
      <c r="D131" s="28" t="str">
        <f t="shared" si="35"/>
        <v>0INGRESO</v>
      </c>
      <c r="E131" s="28" t="str">
        <f>D131&amp;COUNTIF(D$2:D131,D131)</f>
        <v>0INGRESO130</v>
      </c>
      <c r="F131" s="28" t="e">
        <f>VLOOKUP(L131,BASE!A:B,2,0)</f>
        <v>#N/A</v>
      </c>
      <c r="G131" s="26"/>
      <c r="H131" s="26"/>
      <c r="I131" s="34"/>
      <c r="J131" s="35"/>
      <c r="K131" s="26"/>
      <c r="L131" s="26"/>
      <c r="M131" s="26"/>
      <c r="N131" s="29">
        <f t="shared" si="36"/>
        <v>1</v>
      </c>
      <c r="O131" s="30" t="e">
        <f>VLOOKUP(E131,'LIBROS FNL '!E:N,2,0)</f>
        <v>#N/A</v>
      </c>
      <c r="P131" s="31">
        <f>IFERROR(VLOOKUP(E131,'LIBROS FNL '!E:Q,13,0),0)</f>
        <v>0</v>
      </c>
      <c r="Q131" s="31" t="e">
        <f>VLOOKUP(E131,'LIBROS FNL '!E:N,4,0)</f>
        <v>#N/A</v>
      </c>
      <c r="R131" s="31">
        <f t="shared" si="37"/>
        <v>0</v>
      </c>
      <c r="S131" s="32" t="str">
        <f t="shared" si="38"/>
        <v>OK CONCILIADO</v>
      </c>
      <c r="T131" s="29" t="str">
        <f t="shared" ca="1" si="39"/>
        <v>ok</v>
      </c>
      <c r="U131" s="29">
        <f t="shared" si="40"/>
        <v>1</v>
      </c>
      <c r="V131" s="29">
        <f t="shared" si="41"/>
        <v>0</v>
      </c>
      <c r="W131" s="29" t="str">
        <f t="shared" si="42"/>
        <v/>
      </c>
    </row>
    <row r="132" spans="1:23" x14ac:dyDescent="0.25">
      <c r="A132" s="27" t="str">
        <f t="shared" si="32"/>
        <v/>
      </c>
      <c r="B132" s="25">
        <f t="shared" si="33"/>
        <v>0</v>
      </c>
      <c r="C132" s="25" t="str">
        <f t="shared" si="34"/>
        <v>INGRESO</v>
      </c>
      <c r="D132" s="28" t="str">
        <f t="shared" si="35"/>
        <v>0INGRESO</v>
      </c>
      <c r="E132" s="28" t="str">
        <f>D132&amp;COUNTIF(D$2:D132,D132)</f>
        <v>0INGRESO131</v>
      </c>
      <c r="F132" s="28" t="e">
        <f>VLOOKUP(L132,BASE!A:B,2,0)</f>
        <v>#N/A</v>
      </c>
      <c r="G132" s="26"/>
      <c r="H132" s="26"/>
      <c r="I132" s="34"/>
      <c r="J132" s="35"/>
      <c r="K132" s="26"/>
      <c r="L132" s="26"/>
      <c r="M132" s="26"/>
      <c r="N132" s="29">
        <f t="shared" si="36"/>
        <v>1</v>
      </c>
      <c r="O132" s="30" t="e">
        <f>VLOOKUP(E132,'LIBROS FNL '!E:N,2,0)</f>
        <v>#N/A</v>
      </c>
      <c r="P132" s="31">
        <f>IFERROR(VLOOKUP(E132,'LIBROS FNL '!E:Q,13,0),0)</f>
        <v>0</v>
      </c>
      <c r="Q132" s="31" t="e">
        <f>VLOOKUP(E132,'LIBROS FNL '!E:N,4,0)</f>
        <v>#N/A</v>
      </c>
      <c r="R132" s="31">
        <f t="shared" si="37"/>
        <v>0</v>
      </c>
      <c r="S132" s="32" t="str">
        <f t="shared" si="38"/>
        <v>OK CONCILIADO</v>
      </c>
      <c r="T132" s="29" t="str">
        <f t="shared" ca="1" si="39"/>
        <v>ok</v>
      </c>
      <c r="U132" s="29">
        <f t="shared" si="40"/>
        <v>1</v>
      </c>
      <c r="V132" s="29">
        <f t="shared" si="41"/>
        <v>0</v>
      </c>
      <c r="W132" s="29" t="str">
        <f t="shared" si="42"/>
        <v/>
      </c>
    </row>
    <row r="133" spans="1:23" x14ac:dyDescent="0.25">
      <c r="A133" s="27" t="str">
        <f t="shared" si="32"/>
        <v/>
      </c>
      <c r="B133" s="25">
        <f t="shared" si="33"/>
        <v>0</v>
      </c>
      <c r="C133" s="25" t="str">
        <f t="shared" si="34"/>
        <v>INGRESO</v>
      </c>
      <c r="D133" s="28" t="str">
        <f t="shared" si="35"/>
        <v>0INGRESO</v>
      </c>
      <c r="E133" s="28" t="str">
        <f>D133&amp;COUNTIF(D$2:D133,D133)</f>
        <v>0INGRESO132</v>
      </c>
      <c r="F133" s="28" t="e">
        <f>VLOOKUP(L133,BASE!A:B,2,0)</f>
        <v>#N/A</v>
      </c>
      <c r="G133" s="26"/>
      <c r="H133" s="26"/>
      <c r="I133" s="34"/>
      <c r="J133" s="35"/>
      <c r="K133" s="26"/>
      <c r="L133" s="26"/>
      <c r="M133" s="26"/>
      <c r="N133" s="29">
        <f t="shared" si="36"/>
        <v>1</v>
      </c>
      <c r="O133" s="30" t="e">
        <f>VLOOKUP(E133,'LIBROS FNL '!E:N,2,0)</f>
        <v>#N/A</v>
      </c>
      <c r="P133" s="31">
        <f>IFERROR(VLOOKUP(E133,'LIBROS FNL '!E:Q,13,0),0)</f>
        <v>0</v>
      </c>
      <c r="Q133" s="31" t="e">
        <f>VLOOKUP(E133,'LIBROS FNL '!E:N,4,0)</f>
        <v>#N/A</v>
      </c>
      <c r="R133" s="31">
        <f t="shared" si="37"/>
        <v>0</v>
      </c>
      <c r="S133" s="32" t="str">
        <f t="shared" si="38"/>
        <v>OK CONCILIADO</v>
      </c>
      <c r="T133" s="29" t="str">
        <f t="shared" ca="1" si="39"/>
        <v>ok</v>
      </c>
      <c r="U133" s="29">
        <f t="shared" si="40"/>
        <v>1</v>
      </c>
      <c r="V133" s="29">
        <f t="shared" si="41"/>
        <v>0</v>
      </c>
      <c r="W133" s="29" t="str">
        <f t="shared" si="42"/>
        <v/>
      </c>
    </row>
    <row r="134" spans="1:23" x14ac:dyDescent="0.25">
      <c r="A134" s="27" t="str">
        <f t="shared" si="32"/>
        <v/>
      </c>
      <c r="B134" s="25">
        <f t="shared" si="33"/>
        <v>0</v>
      </c>
      <c r="C134" s="25" t="str">
        <f t="shared" si="34"/>
        <v>INGRESO</v>
      </c>
      <c r="D134" s="28" t="str">
        <f t="shared" si="35"/>
        <v>0INGRESO</v>
      </c>
      <c r="E134" s="28" t="str">
        <f>D134&amp;COUNTIF(D$2:D134,D134)</f>
        <v>0INGRESO133</v>
      </c>
      <c r="F134" s="28" t="e">
        <f>VLOOKUP(L134,BASE!A:B,2,0)</f>
        <v>#N/A</v>
      </c>
      <c r="G134" s="26"/>
      <c r="H134" s="26"/>
      <c r="I134" s="34"/>
      <c r="J134" s="35"/>
      <c r="K134" s="26"/>
      <c r="L134" s="26"/>
      <c r="M134" s="26"/>
      <c r="N134" s="29">
        <f t="shared" si="36"/>
        <v>1</v>
      </c>
      <c r="O134" s="30" t="e">
        <f>VLOOKUP(E134,'LIBROS FNL '!E:N,2,0)</f>
        <v>#N/A</v>
      </c>
      <c r="P134" s="31">
        <f>IFERROR(VLOOKUP(E134,'LIBROS FNL '!E:Q,13,0),0)</f>
        <v>0</v>
      </c>
      <c r="Q134" s="31" t="e">
        <f>VLOOKUP(E134,'LIBROS FNL '!E:N,4,0)</f>
        <v>#N/A</v>
      </c>
      <c r="R134" s="31">
        <f t="shared" si="37"/>
        <v>0</v>
      </c>
      <c r="S134" s="32" t="str">
        <f t="shared" si="38"/>
        <v>OK CONCILIADO</v>
      </c>
      <c r="T134" s="29" t="str">
        <f t="shared" ca="1" si="39"/>
        <v>ok</v>
      </c>
      <c r="U134" s="29">
        <f t="shared" si="40"/>
        <v>1</v>
      </c>
      <c r="V134" s="29">
        <f t="shared" si="41"/>
        <v>0</v>
      </c>
      <c r="W134" s="29" t="str">
        <f t="shared" si="42"/>
        <v/>
      </c>
    </row>
    <row r="135" spans="1:23" x14ac:dyDescent="0.25">
      <c r="A135" s="27" t="str">
        <f t="shared" si="32"/>
        <v/>
      </c>
      <c r="B135" s="25">
        <f t="shared" si="33"/>
        <v>0</v>
      </c>
      <c r="C135" s="25" t="str">
        <f t="shared" si="34"/>
        <v>INGRESO</v>
      </c>
      <c r="D135" s="28" t="str">
        <f t="shared" si="35"/>
        <v>0INGRESO</v>
      </c>
      <c r="E135" s="28" t="str">
        <f>D135&amp;COUNTIF(D$2:D135,D135)</f>
        <v>0INGRESO134</v>
      </c>
      <c r="F135" s="28" t="e">
        <f>VLOOKUP(L135,BASE!A:B,2,0)</f>
        <v>#N/A</v>
      </c>
      <c r="G135" s="26"/>
      <c r="H135" s="26"/>
      <c r="I135" s="34"/>
      <c r="J135" s="35"/>
      <c r="K135" s="26"/>
      <c r="L135" s="26"/>
      <c r="M135" s="26"/>
      <c r="N135" s="29">
        <f t="shared" si="36"/>
        <v>1</v>
      </c>
      <c r="O135" s="30" t="e">
        <f>VLOOKUP(E135,'LIBROS FNL '!E:N,2,0)</f>
        <v>#N/A</v>
      </c>
      <c r="P135" s="31">
        <f>IFERROR(VLOOKUP(E135,'LIBROS FNL '!E:Q,13,0),0)</f>
        <v>0</v>
      </c>
      <c r="Q135" s="31" t="e">
        <f>VLOOKUP(E135,'LIBROS FNL '!E:N,4,0)</f>
        <v>#N/A</v>
      </c>
      <c r="R135" s="31">
        <f t="shared" si="37"/>
        <v>0</v>
      </c>
      <c r="S135" s="32" t="str">
        <f t="shared" si="38"/>
        <v>OK CONCILIADO</v>
      </c>
      <c r="T135" s="29" t="str">
        <f t="shared" ca="1" si="39"/>
        <v>ok</v>
      </c>
      <c r="U135" s="29">
        <f t="shared" si="40"/>
        <v>1</v>
      </c>
      <c r="V135" s="29">
        <f t="shared" si="41"/>
        <v>0</v>
      </c>
      <c r="W135" s="29" t="str">
        <f t="shared" si="42"/>
        <v/>
      </c>
    </row>
    <row r="136" spans="1:23" x14ac:dyDescent="0.25">
      <c r="A136" s="27" t="str">
        <f t="shared" si="32"/>
        <v/>
      </c>
      <c r="B136" s="25">
        <f t="shared" si="33"/>
        <v>0</v>
      </c>
      <c r="C136" s="25" t="str">
        <f t="shared" si="34"/>
        <v>INGRESO</v>
      </c>
      <c r="D136" s="28" t="str">
        <f t="shared" si="35"/>
        <v>0INGRESO</v>
      </c>
      <c r="E136" s="28" t="str">
        <f>D136&amp;COUNTIF(D$2:D136,D136)</f>
        <v>0INGRESO135</v>
      </c>
      <c r="F136" s="28" t="e">
        <f>VLOOKUP(L136,BASE!A:B,2,0)</f>
        <v>#N/A</v>
      </c>
      <c r="G136" s="26"/>
      <c r="H136" s="26"/>
      <c r="I136" s="34"/>
      <c r="J136" s="35"/>
      <c r="K136" s="26"/>
      <c r="L136" s="26"/>
      <c r="M136" s="26"/>
      <c r="N136" s="29">
        <f t="shared" si="36"/>
        <v>1</v>
      </c>
      <c r="O136" s="30" t="e">
        <f>VLOOKUP(E136,'LIBROS FNL '!E:N,2,0)</f>
        <v>#N/A</v>
      </c>
      <c r="P136" s="31">
        <f>IFERROR(VLOOKUP(E136,'LIBROS FNL '!E:Q,13,0),0)</f>
        <v>0</v>
      </c>
      <c r="Q136" s="31" t="e">
        <f>VLOOKUP(E136,'LIBROS FNL '!E:N,4,0)</f>
        <v>#N/A</v>
      </c>
      <c r="R136" s="31">
        <f t="shared" si="37"/>
        <v>0</v>
      </c>
      <c r="S136" s="32" t="str">
        <f t="shared" si="38"/>
        <v>OK CONCILIADO</v>
      </c>
      <c r="T136" s="29" t="str">
        <f t="shared" ca="1" si="39"/>
        <v>ok</v>
      </c>
      <c r="U136" s="29">
        <f t="shared" si="40"/>
        <v>1</v>
      </c>
      <c r="V136" s="29">
        <f t="shared" si="41"/>
        <v>0</v>
      </c>
      <c r="W136" s="29" t="str">
        <f t="shared" si="42"/>
        <v/>
      </c>
    </row>
    <row r="137" spans="1:23" x14ac:dyDescent="0.25">
      <c r="A137" s="27" t="str">
        <f t="shared" si="32"/>
        <v/>
      </c>
      <c r="B137" s="25">
        <f t="shared" si="33"/>
        <v>0</v>
      </c>
      <c r="C137" s="25" t="str">
        <f t="shared" si="34"/>
        <v>INGRESO</v>
      </c>
      <c r="D137" s="28" t="str">
        <f t="shared" si="35"/>
        <v>0INGRESO</v>
      </c>
      <c r="E137" s="28" t="str">
        <f>D137&amp;COUNTIF(D$2:D137,D137)</f>
        <v>0INGRESO136</v>
      </c>
      <c r="F137" s="28" t="e">
        <f>VLOOKUP(L137,BASE!A:B,2,0)</f>
        <v>#N/A</v>
      </c>
      <c r="G137" s="26"/>
      <c r="H137" s="26"/>
      <c r="I137" s="34"/>
      <c r="J137" s="35"/>
      <c r="K137" s="26"/>
      <c r="L137" s="26"/>
      <c r="M137" s="26"/>
      <c r="N137" s="29">
        <f t="shared" si="36"/>
        <v>1</v>
      </c>
      <c r="O137" s="30" t="e">
        <f>VLOOKUP(E137,'LIBROS FNL '!E:N,2,0)</f>
        <v>#N/A</v>
      </c>
      <c r="P137" s="31">
        <f>IFERROR(VLOOKUP(E137,'LIBROS FNL '!E:Q,13,0),0)</f>
        <v>0</v>
      </c>
      <c r="Q137" s="31" t="e">
        <f>VLOOKUP(E137,'LIBROS FNL '!E:N,4,0)</f>
        <v>#N/A</v>
      </c>
      <c r="R137" s="31">
        <f t="shared" si="37"/>
        <v>0</v>
      </c>
      <c r="S137" s="32" t="str">
        <f t="shared" si="38"/>
        <v>OK CONCILIADO</v>
      </c>
      <c r="T137" s="29" t="str">
        <f t="shared" ca="1" si="39"/>
        <v>ok</v>
      </c>
      <c r="U137" s="29">
        <f t="shared" si="40"/>
        <v>1</v>
      </c>
      <c r="V137" s="29">
        <f t="shared" si="41"/>
        <v>0</v>
      </c>
      <c r="W137" s="29" t="str">
        <f t="shared" si="42"/>
        <v/>
      </c>
    </row>
    <row r="138" spans="1:23" x14ac:dyDescent="0.25">
      <c r="A138" s="27" t="str">
        <f t="shared" si="32"/>
        <v/>
      </c>
      <c r="B138" s="25">
        <f t="shared" si="33"/>
        <v>0</v>
      </c>
      <c r="C138" s="25" t="str">
        <f t="shared" si="34"/>
        <v>INGRESO</v>
      </c>
      <c r="D138" s="28" t="str">
        <f t="shared" si="35"/>
        <v>0INGRESO</v>
      </c>
      <c r="E138" s="28" t="str">
        <f>D138&amp;COUNTIF(D$2:D138,D138)</f>
        <v>0INGRESO137</v>
      </c>
      <c r="F138" s="28" t="e">
        <f>VLOOKUP(L138,BASE!A:B,2,0)</f>
        <v>#N/A</v>
      </c>
      <c r="G138" s="26"/>
      <c r="H138" s="26"/>
      <c r="I138" s="34"/>
      <c r="J138" s="35"/>
      <c r="K138" s="26"/>
      <c r="L138" s="26"/>
      <c r="M138" s="26"/>
      <c r="N138" s="29">
        <f t="shared" si="36"/>
        <v>1</v>
      </c>
      <c r="O138" s="30" t="e">
        <f>VLOOKUP(E138,'LIBROS FNL '!E:N,2,0)</f>
        <v>#N/A</v>
      </c>
      <c r="P138" s="31">
        <f>IFERROR(VLOOKUP(E138,'LIBROS FNL '!E:Q,13,0),0)</f>
        <v>0</v>
      </c>
      <c r="Q138" s="31" t="e">
        <f>VLOOKUP(E138,'LIBROS FNL '!E:N,4,0)</f>
        <v>#N/A</v>
      </c>
      <c r="R138" s="31">
        <f t="shared" si="37"/>
        <v>0</v>
      </c>
      <c r="S138" s="32" t="str">
        <f t="shared" si="38"/>
        <v>OK CONCILIADO</v>
      </c>
      <c r="T138" s="29" t="str">
        <f t="shared" ca="1" si="39"/>
        <v>ok</v>
      </c>
      <c r="U138" s="29">
        <f t="shared" si="40"/>
        <v>1</v>
      </c>
      <c r="V138" s="29">
        <f t="shared" si="41"/>
        <v>0</v>
      </c>
      <c r="W138" s="29" t="str">
        <f t="shared" si="42"/>
        <v/>
      </c>
    </row>
    <row r="139" spans="1:23" x14ac:dyDescent="0.25">
      <c r="A139" s="27" t="str">
        <f t="shared" si="32"/>
        <v/>
      </c>
      <c r="B139" s="25">
        <f t="shared" si="33"/>
        <v>0</v>
      </c>
      <c r="C139" s="25" t="str">
        <f t="shared" si="34"/>
        <v>INGRESO</v>
      </c>
      <c r="D139" s="28" t="str">
        <f t="shared" si="35"/>
        <v>0INGRESO</v>
      </c>
      <c r="E139" s="28" t="str">
        <f>D139&amp;COUNTIF(D$2:D139,D139)</f>
        <v>0INGRESO138</v>
      </c>
      <c r="F139" s="28" t="e">
        <f>VLOOKUP(L139,BASE!A:B,2,0)</f>
        <v>#N/A</v>
      </c>
      <c r="G139" s="26"/>
      <c r="H139" s="26"/>
      <c r="I139" s="34"/>
      <c r="J139" s="35"/>
      <c r="K139" s="26"/>
      <c r="L139" s="26"/>
      <c r="M139" s="26"/>
      <c r="N139" s="29">
        <f t="shared" si="36"/>
        <v>1</v>
      </c>
      <c r="O139" s="30" t="e">
        <f>VLOOKUP(E139,'LIBROS FNL '!E:N,2,0)</f>
        <v>#N/A</v>
      </c>
      <c r="P139" s="31">
        <f>IFERROR(VLOOKUP(E139,'LIBROS FNL '!E:Q,13,0),0)</f>
        <v>0</v>
      </c>
      <c r="Q139" s="31" t="e">
        <f>VLOOKUP(E139,'LIBROS FNL '!E:N,4,0)</f>
        <v>#N/A</v>
      </c>
      <c r="R139" s="31">
        <f t="shared" si="37"/>
        <v>0</v>
      </c>
      <c r="S139" s="32" t="str">
        <f t="shared" si="38"/>
        <v>OK CONCILIADO</v>
      </c>
      <c r="T139" s="29" t="str">
        <f t="shared" ca="1" si="39"/>
        <v>ok</v>
      </c>
      <c r="U139" s="29">
        <f t="shared" si="40"/>
        <v>1</v>
      </c>
      <c r="V139" s="29">
        <f t="shared" si="41"/>
        <v>0</v>
      </c>
      <c r="W139" s="29" t="str">
        <f t="shared" si="42"/>
        <v/>
      </c>
    </row>
    <row r="140" spans="1:23" x14ac:dyDescent="0.25">
      <c r="A140" s="27" t="str">
        <f t="shared" si="32"/>
        <v/>
      </c>
      <c r="B140" s="25">
        <f t="shared" si="33"/>
        <v>0</v>
      </c>
      <c r="C140" s="25" t="str">
        <f t="shared" si="34"/>
        <v>INGRESO</v>
      </c>
      <c r="D140" s="28" t="str">
        <f t="shared" si="35"/>
        <v>0INGRESO</v>
      </c>
      <c r="E140" s="28" t="str">
        <f>D140&amp;COUNTIF(D$2:D140,D140)</f>
        <v>0INGRESO139</v>
      </c>
      <c r="F140" s="28" t="e">
        <f>VLOOKUP(L140,BASE!A:B,2,0)</f>
        <v>#N/A</v>
      </c>
      <c r="G140" s="26"/>
      <c r="H140" s="26"/>
      <c r="I140" s="34"/>
      <c r="J140" s="35"/>
      <c r="K140" s="26"/>
      <c r="L140" s="26"/>
      <c r="M140" s="26"/>
      <c r="N140" s="29">
        <f t="shared" si="36"/>
        <v>1</v>
      </c>
      <c r="O140" s="30" t="e">
        <f>VLOOKUP(E140,'LIBROS FNL '!E:N,2,0)</f>
        <v>#N/A</v>
      </c>
      <c r="P140" s="31">
        <f>IFERROR(VLOOKUP(E140,'LIBROS FNL '!E:Q,13,0),0)</f>
        <v>0</v>
      </c>
      <c r="Q140" s="31" t="e">
        <f>VLOOKUP(E140,'LIBROS FNL '!E:N,4,0)</f>
        <v>#N/A</v>
      </c>
      <c r="R140" s="31">
        <f t="shared" si="37"/>
        <v>0</v>
      </c>
      <c r="S140" s="32" t="str">
        <f t="shared" si="38"/>
        <v>OK CONCILIADO</v>
      </c>
      <c r="T140" s="29" t="str">
        <f t="shared" ca="1" si="39"/>
        <v>ok</v>
      </c>
      <c r="U140" s="29">
        <f t="shared" si="40"/>
        <v>1</v>
      </c>
      <c r="V140" s="29">
        <f t="shared" si="41"/>
        <v>0</v>
      </c>
      <c r="W140" s="29" t="str">
        <f t="shared" si="42"/>
        <v/>
      </c>
    </row>
    <row r="141" spans="1:23" x14ac:dyDescent="0.25">
      <c r="A141" s="27" t="str">
        <f t="shared" si="32"/>
        <v/>
      </c>
      <c r="B141" s="25">
        <f t="shared" si="33"/>
        <v>0</v>
      </c>
      <c r="C141" s="25" t="str">
        <f t="shared" si="34"/>
        <v>INGRESO</v>
      </c>
      <c r="D141" s="28" t="str">
        <f t="shared" si="35"/>
        <v>0INGRESO</v>
      </c>
      <c r="E141" s="28" t="str">
        <f>D141&amp;COUNTIF(D$2:D141,D141)</f>
        <v>0INGRESO140</v>
      </c>
      <c r="F141" s="28" t="e">
        <f>VLOOKUP(L141,BASE!A:B,2,0)</f>
        <v>#N/A</v>
      </c>
      <c r="G141" s="26"/>
      <c r="H141" s="26"/>
      <c r="I141" s="34"/>
      <c r="J141" s="35"/>
      <c r="K141" s="26"/>
      <c r="L141" s="26"/>
      <c r="M141" s="26"/>
      <c r="N141" s="29">
        <f t="shared" si="36"/>
        <v>1</v>
      </c>
      <c r="O141" s="30" t="e">
        <f>VLOOKUP(E141,'LIBROS FNL '!E:N,2,0)</f>
        <v>#N/A</v>
      </c>
      <c r="P141" s="31">
        <f>IFERROR(VLOOKUP(E141,'LIBROS FNL '!E:Q,13,0),0)</f>
        <v>0</v>
      </c>
      <c r="Q141" s="31" t="e">
        <f>VLOOKUP(E141,'LIBROS FNL '!E:N,4,0)</f>
        <v>#N/A</v>
      </c>
      <c r="R141" s="31">
        <f t="shared" si="37"/>
        <v>0</v>
      </c>
      <c r="S141" s="32" t="str">
        <f t="shared" si="38"/>
        <v>OK CONCILIADO</v>
      </c>
      <c r="T141" s="29" t="str">
        <f t="shared" ca="1" si="39"/>
        <v>ok</v>
      </c>
      <c r="U141" s="29">
        <f t="shared" si="40"/>
        <v>1</v>
      </c>
      <c r="V141" s="29">
        <f t="shared" si="41"/>
        <v>0</v>
      </c>
      <c r="W141" s="29" t="str">
        <f t="shared" si="42"/>
        <v/>
      </c>
    </row>
    <row r="142" spans="1:23" x14ac:dyDescent="0.25">
      <c r="A142" s="27" t="str">
        <f t="shared" si="32"/>
        <v/>
      </c>
      <c r="B142" s="25">
        <f t="shared" si="33"/>
        <v>0</v>
      </c>
      <c r="C142" s="25" t="str">
        <f t="shared" si="34"/>
        <v>INGRESO</v>
      </c>
      <c r="D142" s="28" t="str">
        <f t="shared" si="35"/>
        <v>0INGRESO</v>
      </c>
      <c r="E142" s="28" t="str">
        <f>D142&amp;COUNTIF(D$2:D142,D142)</f>
        <v>0INGRESO141</v>
      </c>
      <c r="F142" s="28" t="e">
        <f>VLOOKUP(L142,BASE!A:B,2,0)</f>
        <v>#N/A</v>
      </c>
      <c r="G142" s="26"/>
      <c r="H142" s="26"/>
      <c r="I142" s="34"/>
      <c r="J142" s="35"/>
      <c r="K142" s="26"/>
      <c r="L142" s="26"/>
      <c r="M142" s="26"/>
      <c r="N142" s="29">
        <f t="shared" si="36"/>
        <v>1</v>
      </c>
      <c r="O142" s="30" t="e">
        <f>VLOOKUP(E142,'LIBROS FNL '!E:N,2,0)</f>
        <v>#N/A</v>
      </c>
      <c r="P142" s="31">
        <f>IFERROR(VLOOKUP(E142,'LIBROS FNL '!E:Q,13,0),0)</f>
        <v>0</v>
      </c>
      <c r="Q142" s="31" t="e">
        <f>VLOOKUP(E142,'LIBROS FNL '!E:N,4,0)</f>
        <v>#N/A</v>
      </c>
      <c r="R142" s="31">
        <f t="shared" si="37"/>
        <v>0</v>
      </c>
      <c r="S142" s="32" t="str">
        <f t="shared" si="38"/>
        <v>OK CONCILIADO</v>
      </c>
      <c r="T142" s="29" t="str">
        <f t="shared" ca="1" si="39"/>
        <v>ok</v>
      </c>
      <c r="U142" s="29">
        <f t="shared" si="40"/>
        <v>1</v>
      </c>
      <c r="V142" s="29">
        <f t="shared" si="41"/>
        <v>0</v>
      </c>
      <c r="W142" s="29" t="str">
        <f t="shared" si="42"/>
        <v/>
      </c>
    </row>
    <row r="143" spans="1:23" x14ac:dyDescent="0.25">
      <c r="A143" s="27" t="str">
        <f t="shared" si="32"/>
        <v/>
      </c>
      <c r="B143" s="25">
        <f t="shared" si="33"/>
        <v>0</v>
      </c>
      <c r="C143" s="25" t="str">
        <f t="shared" si="34"/>
        <v>INGRESO</v>
      </c>
      <c r="D143" s="28" t="str">
        <f t="shared" si="35"/>
        <v>0INGRESO</v>
      </c>
      <c r="E143" s="28" t="str">
        <f>D143&amp;COUNTIF(D$2:D143,D143)</f>
        <v>0INGRESO142</v>
      </c>
      <c r="F143" s="28" t="e">
        <f>VLOOKUP(L143,BASE!A:B,2,0)</f>
        <v>#N/A</v>
      </c>
      <c r="G143" s="26"/>
      <c r="H143" s="26"/>
      <c r="I143" s="34"/>
      <c r="J143" s="35"/>
      <c r="K143" s="26"/>
      <c r="L143" s="26"/>
      <c r="M143" s="26"/>
      <c r="N143" s="29">
        <f t="shared" si="36"/>
        <v>1</v>
      </c>
      <c r="O143" s="30" t="e">
        <f>VLOOKUP(E143,'LIBROS FNL '!E:N,2,0)</f>
        <v>#N/A</v>
      </c>
      <c r="P143" s="31">
        <f>IFERROR(VLOOKUP(E143,'LIBROS FNL '!E:Q,13,0),0)</f>
        <v>0</v>
      </c>
      <c r="Q143" s="31" t="e">
        <f>VLOOKUP(E143,'LIBROS FNL '!E:N,4,0)</f>
        <v>#N/A</v>
      </c>
      <c r="R143" s="31">
        <f t="shared" si="37"/>
        <v>0</v>
      </c>
      <c r="S143" s="32" t="str">
        <f t="shared" si="38"/>
        <v>OK CONCILIADO</v>
      </c>
      <c r="T143" s="29" t="str">
        <f t="shared" ca="1" si="39"/>
        <v>ok</v>
      </c>
      <c r="U143" s="29">
        <f t="shared" si="40"/>
        <v>1</v>
      </c>
      <c r="V143" s="29">
        <f t="shared" si="41"/>
        <v>0</v>
      </c>
      <c r="W143" s="29" t="str">
        <f t="shared" si="42"/>
        <v/>
      </c>
    </row>
    <row r="144" spans="1:23" x14ac:dyDescent="0.25">
      <c r="A144" s="27" t="str">
        <f t="shared" si="32"/>
        <v/>
      </c>
      <c r="B144" s="25">
        <f t="shared" si="33"/>
        <v>0</v>
      </c>
      <c r="C144" s="25" t="str">
        <f t="shared" si="34"/>
        <v>INGRESO</v>
      </c>
      <c r="D144" s="28" t="str">
        <f t="shared" si="35"/>
        <v>0INGRESO</v>
      </c>
      <c r="E144" s="28" t="str">
        <f>D144&amp;COUNTIF(D$2:D144,D144)</f>
        <v>0INGRESO143</v>
      </c>
      <c r="F144" s="28" t="e">
        <f>VLOOKUP(L144,BASE!A:B,2,0)</f>
        <v>#N/A</v>
      </c>
      <c r="G144" s="26"/>
      <c r="H144" s="26"/>
      <c r="I144" s="34"/>
      <c r="J144" s="35"/>
      <c r="K144" s="26"/>
      <c r="L144" s="26"/>
      <c r="M144" s="26"/>
      <c r="N144" s="29">
        <f t="shared" si="36"/>
        <v>1</v>
      </c>
      <c r="O144" s="30" t="e">
        <f>VLOOKUP(E144,'LIBROS FNL '!E:N,2,0)</f>
        <v>#N/A</v>
      </c>
      <c r="P144" s="31">
        <f>IFERROR(VLOOKUP(E144,'LIBROS FNL '!E:Q,13,0),0)</f>
        <v>0</v>
      </c>
      <c r="Q144" s="31" t="e">
        <f>VLOOKUP(E144,'LIBROS FNL '!E:N,4,0)</f>
        <v>#N/A</v>
      </c>
      <c r="R144" s="31">
        <f t="shared" si="37"/>
        <v>0</v>
      </c>
      <c r="S144" s="32" t="str">
        <f t="shared" si="38"/>
        <v>OK CONCILIADO</v>
      </c>
      <c r="T144" s="29" t="str">
        <f t="shared" ca="1" si="39"/>
        <v>ok</v>
      </c>
      <c r="U144" s="29">
        <f t="shared" si="40"/>
        <v>1</v>
      </c>
      <c r="V144" s="29">
        <f t="shared" si="41"/>
        <v>0</v>
      </c>
      <c r="W144" s="29" t="str">
        <f t="shared" si="42"/>
        <v/>
      </c>
    </row>
    <row r="145" spans="1:23" x14ac:dyDescent="0.25">
      <c r="A145" s="27" t="str">
        <f t="shared" si="32"/>
        <v/>
      </c>
      <c r="B145" s="25">
        <f t="shared" si="33"/>
        <v>0</v>
      </c>
      <c r="C145" s="25" t="str">
        <f t="shared" si="34"/>
        <v>INGRESO</v>
      </c>
      <c r="D145" s="28" t="str">
        <f t="shared" si="35"/>
        <v>0INGRESO</v>
      </c>
      <c r="E145" s="28" t="str">
        <f>D145&amp;COUNTIF(D$2:D145,D145)</f>
        <v>0INGRESO144</v>
      </c>
      <c r="F145" s="28" t="e">
        <f>VLOOKUP(L145,BASE!A:B,2,0)</f>
        <v>#N/A</v>
      </c>
      <c r="G145" s="26"/>
      <c r="H145" s="26"/>
      <c r="I145" s="34"/>
      <c r="J145" s="35"/>
      <c r="K145" s="26"/>
      <c r="L145" s="26"/>
      <c r="M145" s="26"/>
      <c r="N145" s="29">
        <f t="shared" si="36"/>
        <v>1</v>
      </c>
      <c r="O145" s="30" t="e">
        <f>VLOOKUP(E145,'LIBROS FNL '!E:N,2,0)</f>
        <v>#N/A</v>
      </c>
      <c r="P145" s="31">
        <f>IFERROR(VLOOKUP(E145,'LIBROS FNL '!E:Q,13,0),0)</f>
        <v>0</v>
      </c>
      <c r="Q145" s="31" t="e">
        <f>VLOOKUP(E145,'LIBROS FNL '!E:N,4,0)</f>
        <v>#N/A</v>
      </c>
      <c r="R145" s="31">
        <f t="shared" si="37"/>
        <v>0</v>
      </c>
      <c r="S145" s="32" t="str">
        <f t="shared" si="38"/>
        <v>OK CONCILIADO</v>
      </c>
      <c r="T145" s="29" t="str">
        <f t="shared" ca="1" si="39"/>
        <v>ok</v>
      </c>
      <c r="U145" s="29">
        <f t="shared" si="40"/>
        <v>1</v>
      </c>
      <c r="V145" s="29">
        <f t="shared" si="41"/>
        <v>0</v>
      </c>
      <c r="W145" s="29" t="str">
        <f t="shared" si="42"/>
        <v/>
      </c>
    </row>
    <row r="146" spans="1:23" x14ac:dyDescent="0.25">
      <c r="A146" s="27" t="str">
        <f t="shared" si="32"/>
        <v/>
      </c>
      <c r="B146" s="25">
        <f t="shared" si="33"/>
        <v>0</v>
      </c>
      <c r="C146" s="25" t="str">
        <f t="shared" si="34"/>
        <v>INGRESO</v>
      </c>
      <c r="D146" s="28" t="str">
        <f t="shared" si="35"/>
        <v>0INGRESO</v>
      </c>
      <c r="E146" s="28" t="str">
        <f>D146&amp;COUNTIF(D$2:D146,D146)</f>
        <v>0INGRESO145</v>
      </c>
      <c r="F146" s="28" t="e">
        <f>VLOOKUP(L146,BASE!A:B,2,0)</f>
        <v>#N/A</v>
      </c>
      <c r="G146" s="26"/>
      <c r="H146" s="26"/>
      <c r="I146" s="34"/>
      <c r="J146" s="35"/>
      <c r="K146" s="26"/>
      <c r="L146" s="26"/>
      <c r="M146" s="26"/>
      <c r="N146" s="29">
        <f t="shared" si="36"/>
        <v>1</v>
      </c>
      <c r="O146" s="30" t="e">
        <f>VLOOKUP(E146,'LIBROS FNL '!E:N,2,0)</f>
        <v>#N/A</v>
      </c>
      <c r="P146" s="31">
        <f>IFERROR(VLOOKUP(E146,'LIBROS FNL '!E:Q,13,0),0)</f>
        <v>0</v>
      </c>
      <c r="Q146" s="31" t="e">
        <f>VLOOKUP(E146,'LIBROS FNL '!E:N,4,0)</f>
        <v>#N/A</v>
      </c>
      <c r="R146" s="31">
        <f t="shared" si="37"/>
        <v>0</v>
      </c>
      <c r="S146" s="32" t="str">
        <f t="shared" si="38"/>
        <v>OK CONCILIADO</v>
      </c>
      <c r="T146" s="29" t="str">
        <f t="shared" ca="1" si="39"/>
        <v>ok</v>
      </c>
      <c r="U146" s="29">
        <f t="shared" si="40"/>
        <v>1</v>
      </c>
      <c r="V146" s="29">
        <f t="shared" si="41"/>
        <v>0</v>
      </c>
      <c r="W146" s="29" t="str">
        <f t="shared" si="42"/>
        <v/>
      </c>
    </row>
    <row r="147" spans="1:23" x14ac:dyDescent="0.25">
      <c r="A147" s="27" t="str">
        <f t="shared" si="32"/>
        <v/>
      </c>
      <c r="B147" s="25">
        <f t="shared" si="33"/>
        <v>0</v>
      </c>
      <c r="C147" s="25" t="str">
        <f t="shared" si="34"/>
        <v>INGRESO</v>
      </c>
      <c r="D147" s="28" t="str">
        <f t="shared" si="35"/>
        <v>0INGRESO</v>
      </c>
      <c r="E147" s="28" t="str">
        <f>D147&amp;COUNTIF(D$2:D147,D147)</f>
        <v>0INGRESO146</v>
      </c>
      <c r="F147" s="28" t="e">
        <f>VLOOKUP(L147,BASE!A:B,2,0)</f>
        <v>#N/A</v>
      </c>
      <c r="G147" s="26"/>
      <c r="H147" s="26"/>
      <c r="I147" s="34"/>
      <c r="J147" s="35"/>
      <c r="K147" s="26"/>
      <c r="L147" s="26"/>
      <c r="M147" s="26"/>
      <c r="N147" s="29">
        <f t="shared" si="36"/>
        <v>1</v>
      </c>
      <c r="O147" s="30" t="e">
        <f>VLOOKUP(E147,'LIBROS FNL '!E:N,2,0)</f>
        <v>#N/A</v>
      </c>
      <c r="P147" s="31">
        <f>IFERROR(VLOOKUP(E147,'LIBROS FNL '!E:Q,13,0),0)</f>
        <v>0</v>
      </c>
      <c r="Q147" s="31" t="e">
        <f>VLOOKUP(E147,'LIBROS FNL '!E:N,4,0)</f>
        <v>#N/A</v>
      </c>
      <c r="R147" s="31">
        <f t="shared" si="37"/>
        <v>0</v>
      </c>
      <c r="S147" s="32" t="str">
        <f t="shared" si="38"/>
        <v>OK CONCILIADO</v>
      </c>
      <c r="T147" s="29" t="str">
        <f t="shared" ca="1" si="39"/>
        <v>ok</v>
      </c>
      <c r="U147" s="29">
        <f t="shared" si="40"/>
        <v>1</v>
      </c>
      <c r="V147" s="29">
        <f t="shared" si="41"/>
        <v>0</v>
      </c>
      <c r="W147" s="29" t="str">
        <f t="shared" si="42"/>
        <v/>
      </c>
    </row>
    <row r="148" spans="1:23" x14ac:dyDescent="0.25">
      <c r="A148" s="27" t="str">
        <f t="shared" si="32"/>
        <v/>
      </c>
      <c r="B148" s="25">
        <f t="shared" si="33"/>
        <v>0</v>
      </c>
      <c r="C148" s="25" t="str">
        <f t="shared" si="34"/>
        <v>INGRESO</v>
      </c>
      <c r="D148" s="28" t="str">
        <f t="shared" si="35"/>
        <v>0INGRESO</v>
      </c>
      <c r="E148" s="28" t="str">
        <f>D148&amp;COUNTIF(D$2:D148,D148)</f>
        <v>0INGRESO147</v>
      </c>
      <c r="F148" s="28" t="e">
        <f>VLOOKUP(L148,BASE!A:B,2,0)</f>
        <v>#N/A</v>
      </c>
      <c r="G148" s="26"/>
      <c r="H148" s="26"/>
      <c r="I148" s="34"/>
      <c r="J148" s="35"/>
      <c r="K148" s="26"/>
      <c r="L148" s="26"/>
      <c r="M148" s="26"/>
      <c r="N148" s="29">
        <f t="shared" si="36"/>
        <v>1</v>
      </c>
      <c r="O148" s="30" t="e">
        <f>VLOOKUP(E148,'LIBROS FNL '!E:N,2,0)</f>
        <v>#N/A</v>
      </c>
      <c r="P148" s="31">
        <f>IFERROR(VLOOKUP(E148,'LIBROS FNL '!E:Q,13,0),0)</f>
        <v>0</v>
      </c>
      <c r="Q148" s="31" t="e">
        <f>VLOOKUP(E148,'LIBROS FNL '!E:N,4,0)</f>
        <v>#N/A</v>
      </c>
      <c r="R148" s="31">
        <f t="shared" si="37"/>
        <v>0</v>
      </c>
      <c r="S148" s="32" t="str">
        <f t="shared" si="38"/>
        <v>OK CONCILIADO</v>
      </c>
      <c r="T148" s="29" t="str">
        <f t="shared" ca="1" si="39"/>
        <v>ok</v>
      </c>
      <c r="U148" s="29">
        <f t="shared" si="40"/>
        <v>1</v>
      </c>
      <c r="V148" s="29">
        <f t="shared" si="41"/>
        <v>0</v>
      </c>
      <c r="W148" s="29" t="str">
        <f t="shared" si="42"/>
        <v/>
      </c>
    </row>
    <row r="149" spans="1:23" x14ac:dyDescent="0.25">
      <c r="A149" s="27" t="str">
        <f t="shared" si="32"/>
        <v/>
      </c>
      <c r="B149" s="25">
        <f t="shared" si="33"/>
        <v>0</v>
      </c>
      <c r="C149" s="25" t="str">
        <f t="shared" si="34"/>
        <v>INGRESO</v>
      </c>
      <c r="D149" s="28" t="str">
        <f t="shared" si="35"/>
        <v>0INGRESO</v>
      </c>
      <c r="E149" s="28" t="str">
        <f>D149&amp;COUNTIF(D$2:D149,D149)</f>
        <v>0INGRESO148</v>
      </c>
      <c r="F149" s="28" t="e">
        <f>VLOOKUP(L149,BASE!A:B,2,0)</f>
        <v>#N/A</v>
      </c>
      <c r="G149" s="26"/>
      <c r="H149" s="26"/>
      <c r="I149" s="34"/>
      <c r="J149" s="35"/>
      <c r="K149" s="26"/>
      <c r="L149" s="26"/>
      <c r="M149" s="26"/>
      <c r="N149" s="29">
        <f t="shared" si="36"/>
        <v>1</v>
      </c>
      <c r="O149" s="30" t="e">
        <f>VLOOKUP(E149,'LIBROS FNL '!E:N,2,0)</f>
        <v>#N/A</v>
      </c>
      <c r="P149" s="31">
        <f>IFERROR(VLOOKUP(E149,'LIBROS FNL '!E:Q,13,0),0)</f>
        <v>0</v>
      </c>
      <c r="Q149" s="31" t="e">
        <f>VLOOKUP(E149,'LIBROS FNL '!E:N,4,0)</f>
        <v>#N/A</v>
      </c>
      <c r="R149" s="31">
        <f t="shared" si="37"/>
        <v>0</v>
      </c>
      <c r="S149" s="32" t="str">
        <f t="shared" si="38"/>
        <v>OK CONCILIADO</v>
      </c>
      <c r="T149" s="29" t="str">
        <f t="shared" ca="1" si="39"/>
        <v>ok</v>
      </c>
      <c r="U149" s="29">
        <f t="shared" si="40"/>
        <v>1</v>
      </c>
      <c r="V149" s="29">
        <f t="shared" si="41"/>
        <v>0</v>
      </c>
      <c r="W149" s="29" t="str">
        <f t="shared" si="42"/>
        <v/>
      </c>
    </row>
    <row r="150" spans="1:23" x14ac:dyDescent="0.25">
      <c r="A150" s="27" t="str">
        <f t="shared" si="32"/>
        <v/>
      </c>
      <c r="B150" s="25">
        <f t="shared" si="33"/>
        <v>0</v>
      </c>
      <c r="C150" s="25" t="str">
        <f t="shared" si="34"/>
        <v>INGRESO</v>
      </c>
      <c r="D150" s="28" t="str">
        <f t="shared" si="35"/>
        <v>0INGRESO</v>
      </c>
      <c r="E150" s="28" t="str">
        <f>D150&amp;COUNTIF(D$2:D150,D150)</f>
        <v>0INGRESO149</v>
      </c>
      <c r="F150" s="28" t="e">
        <f>VLOOKUP(L150,BASE!A:B,2,0)</f>
        <v>#N/A</v>
      </c>
      <c r="G150" s="26"/>
      <c r="H150" s="26"/>
      <c r="I150" s="34"/>
      <c r="J150" s="35"/>
      <c r="K150" s="26"/>
      <c r="L150" s="26"/>
      <c r="M150" s="26"/>
      <c r="N150" s="29">
        <f t="shared" si="36"/>
        <v>1</v>
      </c>
      <c r="O150" s="30" t="e">
        <f>VLOOKUP(E150,'LIBROS FNL '!E:N,2,0)</f>
        <v>#N/A</v>
      </c>
      <c r="P150" s="31">
        <f>IFERROR(VLOOKUP(E150,'LIBROS FNL '!E:Q,13,0),0)</f>
        <v>0</v>
      </c>
      <c r="Q150" s="31" t="e">
        <f>VLOOKUP(E150,'LIBROS FNL '!E:N,4,0)</f>
        <v>#N/A</v>
      </c>
      <c r="R150" s="31">
        <f t="shared" si="37"/>
        <v>0</v>
      </c>
      <c r="S150" s="32" t="str">
        <f t="shared" si="38"/>
        <v>OK CONCILIADO</v>
      </c>
      <c r="T150" s="29" t="str">
        <f t="shared" ca="1" si="39"/>
        <v>ok</v>
      </c>
      <c r="U150" s="29">
        <f t="shared" si="40"/>
        <v>1</v>
      </c>
      <c r="V150" s="29">
        <f t="shared" si="41"/>
        <v>0</v>
      </c>
      <c r="W150" s="29" t="str">
        <f t="shared" si="42"/>
        <v/>
      </c>
    </row>
    <row r="151" spans="1:23" x14ac:dyDescent="0.25">
      <c r="A151" s="27" t="str">
        <f t="shared" si="32"/>
        <v/>
      </c>
      <c r="B151" s="25">
        <f t="shared" si="33"/>
        <v>0</v>
      </c>
      <c r="C151" s="25" t="str">
        <f t="shared" si="34"/>
        <v>INGRESO</v>
      </c>
      <c r="D151" s="28" t="str">
        <f t="shared" si="35"/>
        <v>0INGRESO</v>
      </c>
      <c r="E151" s="28" t="str">
        <f>D151&amp;COUNTIF(D$2:D151,D151)</f>
        <v>0INGRESO150</v>
      </c>
      <c r="F151" s="28" t="e">
        <f>VLOOKUP(L151,BASE!A:B,2,0)</f>
        <v>#N/A</v>
      </c>
      <c r="G151" s="26"/>
      <c r="H151" s="26"/>
      <c r="I151" s="34"/>
      <c r="J151" s="35"/>
      <c r="K151" s="26"/>
      <c r="L151" s="26"/>
      <c r="M151" s="26"/>
      <c r="N151" s="29">
        <f t="shared" si="36"/>
        <v>1</v>
      </c>
      <c r="O151" s="30" t="e">
        <f>VLOOKUP(E151,'LIBROS FNL '!E:N,2,0)</f>
        <v>#N/A</v>
      </c>
      <c r="P151" s="31">
        <f>IFERROR(VLOOKUP(E151,'LIBROS FNL '!E:Q,13,0),0)</f>
        <v>0</v>
      </c>
      <c r="Q151" s="31" t="e">
        <f>VLOOKUP(E151,'LIBROS FNL '!E:N,4,0)</f>
        <v>#N/A</v>
      </c>
      <c r="R151" s="31">
        <f t="shared" si="37"/>
        <v>0</v>
      </c>
      <c r="S151" s="32" t="str">
        <f t="shared" si="38"/>
        <v>OK CONCILIADO</v>
      </c>
      <c r="T151" s="29" t="str">
        <f t="shared" ca="1" si="39"/>
        <v>ok</v>
      </c>
      <c r="U151" s="29">
        <f t="shared" si="40"/>
        <v>1</v>
      </c>
      <c r="V151" s="29">
        <f t="shared" si="41"/>
        <v>0</v>
      </c>
      <c r="W151" s="29" t="str">
        <f t="shared" si="42"/>
        <v/>
      </c>
    </row>
    <row r="152" spans="1:23" x14ac:dyDescent="0.25">
      <c r="A152" s="27" t="str">
        <f t="shared" si="32"/>
        <v/>
      </c>
      <c r="B152" s="25">
        <f t="shared" si="33"/>
        <v>0</v>
      </c>
      <c r="C152" s="25" t="str">
        <f t="shared" si="34"/>
        <v>INGRESO</v>
      </c>
      <c r="D152" s="28" t="str">
        <f t="shared" si="35"/>
        <v>0INGRESO</v>
      </c>
      <c r="E152" s="28" t="str">
        <f>D152&amp;COUNTIF(D$2:D152,D152)</f>
        <v>0INGRESO151</v>
      </c>
      <c r="F152" s="28" t="e">
        <f>VLOOKUP(L152,BASE!A:B,2,0)</f>
        <v>#N/A</v>
      </c>
      <c r="G152" s="26"/>
      <c r="H152" s="26"/>
      <c r="I152" s="34"/>
      <c r="J152" s="35"/>
      <c r="K152" s="26"/>
      <c r="L152" s="26"/>
      <c r="M152" s="26"/>
      <c r="N152" s="29">
        <f t="shared" si="36"/>
        <v>1</v>
      </c>
      <c r="O152" s="30" t="e">
        <f>VLOOKUP(E152,'LIBROS FNL '!E:N,2,0)</f>
        <v>#N/A</v>
      </c>
      <c r="P152" s="31">
        <f>IFERROR(VLOOKUP(E152,'LIBROS FNL '!E:Q,13,0),0)</f>
        <v>0</v>
      </c>
      <c r="Q152" s="31" t="e">
        <f>VLOOKUP(E152,'LIBROS FNL '!E:N,4,0)</f>
        <v>#N/A</v>
      </c>
      <c r="R152" s="31">
        <f t="shared" si="37"/>
        <v>0</v>
      </c>
      <c r="S152" s="32" t="str">
        <f t="shared" si="38"/>
        <v>OK CONCILIADO</v>
      </c>
      <c r="T152" s="29" t="str">
        <f t="shared" ca="1" si="39"/>
        <v>ok</v>
      </c>
      <c r="U152" s="29">
        <f t="shared" si="40"/>
        <v>1</v>
      </c>
      <c r="V152" s="29">
        <f t="shared" si="41"/>
        <v>0</v>
      </c>
      <c r="W152" s="29" t="str">
        <f t="shared" si="42"/>
        <v/>
      </c>
    </row>
    <row r="153" spans="1:23" x14ac:dyDescent="0.25">
      <c r="A153" s="27" t="str">
        <f t="shared" si="32"/>
        <v/>
      </c>
      <c r="B153" s="25">
        <f t="shared" si="33"/>
        <v>0</v>
      </c>
      <c r="C153" s="25" t="str">
        <f t="shared" si="34"/>
        <v>INGRESO</v>
      </c>
      <c r="D153" s="28" t="str">
        <f t="shared" si="35"/>
        <v>0INGRESO</v>
      </c>
      <c r="E153" s="28" t="str">
        <f>D153&amp;COUNTIF(D$2:D153,D153)</f>
        <v>0INGRESO152</v>
      </c>
      <c r="F153" s="28" t="e">
        <f>VLOOKUP(L153,BASE!A:B,2,0)</f>
        <v>#N/A</v>
      </c>
      <c r="G153" s="26"/>
      <c r="H153" s="26"/>
      <c r="I153" s="34"/>
      <c r="J153" s="35"/>
      <c r="K153" s="26"/>
      <c r="L153" s="26"/>
      <c r="M153" s="26"/>
      <c r="N153" s="29">
        <f t="shared" si="36"/>
        <v>1</v>
      </c>
      <c r="O153" s="30" t="e">
        <f>VLOOKUP(E153,'LIBROS FNL '!E:N,2,0)</f>
        <v>#N/A</v>
      </c>
      <c r="P153" s="31">
        <f>IFERROR(VLOOKUP(E153,'LIBROS FNL '!E:Q,13,0),0)</f>
        <v>0</v>
      </c>
      <c r="Q153" s="31" t="e">
        <f>VLOOKUP(E153,'LIBROS FNL '!E:N,4,0)</f>
        <v>#N/A</v>
      </c>
      <c r="R153" s="31">
        <f t="shared" si="37"/>
        <v>0</v>
      </c>
      <c r="S153" s="32" t="str">
        <f t="shared" si="38"/>
        <v>OK CONCILIADO</v>
      </c>
      <c r="T153" s="29" t="str">
        <f t="shared" ca="1" si="39"/>
        <v>ok</v>
      </c>
      <c r="U153" s="29">
        <f t="shared" si="40"/>
        <v>1</v>
      </c>
      <c r="V153" s="29">
        <f t="shared" si="41"/>
        <v>0</v>
      </c>
      <c r="W153" s="29" t="str">
        <f t="shared" si="42"/>
        <v/>
      </c>
    </row>
    <row r="154" spans="1:23" x14ac:dyDescent="0.25">
      <c r="A154" s="27" t="str">
        <f t="shared" si="32"/>
        <v/>
      </c>
      <c r="B154" s="25">
        <f t="shared" si="33"/>
        <v>0</v>
      </c>
      <c r="C154" s="25" t="str">
        <f t="shared" si="34"/>
        <v>INGRESO</v>
      </c>
      <c r="D154" s="28" t="str">
        <f t="shared" si="35"/>
        <v>0INGRESO</v>
      </c>
      <c r="E154" s="28" t="str">
        <f>D154&amp;COUNTIF(D$2:D154,D154)</f>
        <v>0INGRESO153</v>
      </c>
      <c r="F154" s="28" t="e">
        <f>VLOOKUP(L154,BASE!A:B,2,0)</f>
        <v>#N/A</v>
      </c>
      <c r="G154" s="26"/>
      <c r="H154" s="26"/>
      <c r="I154" s="34"/>
      <c r="J154" s="35"/>
      <c r="K154" s="26"/>
      <c r="L154" s="26"/>
      <c r="M154" s="26"/>
      <c r="N154" s="29">
        <f t="shared" si="36"/>
        <v>1</v>
      </c>
      <c r="O154" s="30" t="e">
        <f>VLOOKUP(E154,'LIBROS FNL '!E:N,2,0)</f>
        <v>#N/A</v>
      </c>
      <c r="P154" s="31">
        <f>IFERROR(VLOOKUP(E154,'LIBROS FNL '!E:Q,13,0),0)</f>
        <v>0</v>
      </c>
      <c r="Q154" s="31" t="e">
        <f>VLOOKUP(E154,'LIBROS FNL '!E:N,4,0)</f>
        <v>#N/A</v>
      </c>
      <c r="R154" s="31">
        <f t="shared" si="37"/>
        <v>0</v>
      </c>
      <c r="S154" s="32" t="str">
        <f t="shared" si="38"/>
        <v>OK CONCILIADO</v>
      </c>
      <c r="T154" s="29" t="str">
        <f t="shared" ca="1" si="39"/>
        <v>ok</v>
      </c>
      <c r="U154" s="29">
        <f t="shared" si="40"/>
        <v>1</v>
      </c>
      <c r="V154" s="29">
        <f t="shared" si="41"/>
        <v>0</v>
      </c>
      <c r="W154" s="29" t="str">
        <f t="shared" si="42"/>
        <v/>
      </c>
    </row>
    <row r="155" spans="1:23" x14ac:dyDescent="0.25">
      <c r="A155" s="27" t="str">
        <f t="shared" si="32"/>
        <v/>
      </c>
      <c r="B155" s="25">
        <f t="shared" si="33"/>
        <v>0</v>
      </c>
      <c r="C155" s="25" t="str">
        <f t="shared" si="34"/>
        <v>INGRESO</v>
      </c>
      <c r="D155" s="28" t="str">
        <f t="shared" si="35"/>
        <v>0INGRESO</v>
      </c>
      <c r="E155" s="28" t="str">
        <f>D155&amp;COUNTIF(D$2:D155,D155)</f>
        <v>0INGRESO154</v>
      </c>
      <c r="F155" s="28" t="e">
        <f>VLOOKUP(L155,BASE!A:B,2,0)</f>
        <v>#N/A</v>
      </c>
      <c r="G155" s="26"/>
      <c r="H155" s="26"/>
      <c r="I155" s="34"/>
      <c r="J155" s="35"/>
      <c r="K155" s="26"/>
      <c r="L155" s="26"/>
      <c r="M155" s="26"/>
      <c r="N155" s="29">
        <f t="shared" si="36"/>
        <v>1</v>
      </c>
      <c r="O155" s="30" t="e">
        <f>VLOOKUP(E155,'LIBROS FNL '!E:N,2,0)</f>
        <v>#N/A</v>
      </c>
      <c r="P155" s="31">
        <f>IFERROR(VLOOKUP(E155,'LIBROS FNL '!E:Q,13,0),0)</f>
        <v>0</v>
      </c>
      <c r="Q155" s="31" t="e">
        <f>VLOOKUP(E155,'LIBROS FNL '!E:N,4,0)</f>
        <v>#N/A</v>
      </c>
      <c r="R155" s="31">
        <f t="shared" si="37"/>
        <v>0</v>
      </c>
      <c r="S155" s="32" t="str">
        <f t="shared" si="38"/>
        <v>OK CONCILIADO</v>
      </c>
      <c r="T155" s="29" t="str">
        <f t="shared" ca="1" si="39"/>
        <v>ok</v>
      </c>
      <c r="U155" s="29">
        <f t="shared" si="40"/>
        <v>1</v>
      </c>
      <c r="V155" s="29">
        <f t="shared" si="41"/>
        <v>0</v>
      </c>
      <c r="W155" s="29" t="str">
        <f t="shared" si="42"/>
        <v/>
      </c>
    </row>
    <row r="156" spans="1:23" x14ac:dyDescent="0.25">
      <c r="A156" s="27" t="str">
        <f t="shared" si="32"/>
        <v/>
      </c>
      <c r="B156" s="25">
        <f t="shared" si="33"/>
        <v>0</v>
      </c>
      <c r="C156" s="25" t="str">
        <f t="shared" si="34"/>
        <v>INGRESO</v>
      </c>
      <c r="D156" s="28" t="str">
        <f t="shared" si="35"/>
        <v>0INGRESO</v>
      </c>
      <c r="E156" s="28" t="str">
        <f>D156&amp;COUNTIF(D$2:D156,D156)</f>
        <v>0INGRESO155</v>
      </c>
      <c r="F156" s="28" t="e">
        <f>VLOOKUP(L156,BASE!A:B,2,0)</f>
        <v>#N/A</v>
      </c>
      <c r="G156" s="26"/>
      <c r="H156" s="26"/>
      <c r="I156" s="34"/>
      <c r="J156" s="35"/>
      <c r="K156" s="26"/>
      <c r="L156" s="26"/>
      <c r="M156" s="26"/>
      <c r="N156" s="29">
        <f t="shared" si="36"/>
        <v>1</v>
      </c>
      <c r="O156" s="30" t="e">
        <f>VLOOKUP(E156,'LIBROS FNL '!E:N,2,0)</f>
        <v>#N/A</v>
      </c>
      <c r="P156" s="31">
        <f>IFERROR(VLOOKUP(E156,'LIBROS FNL '!E:Q,13,0),0)</f>
        <v>0</v>
      </c>
      <c r="Q156" s="31" t="e">
        <f>VLOOKUP(E156,'LIBROS FNL '!E:N,4,0)</f>
        <v>#N/A</v>
      </c>
      <c r="R156" s="31">
        <f t="shared" si="37"/>
        <v>0</v>
      </c>
      <c r="S156" s="32" t="str">
        <f t="shared" si="38"/>
        <v>OK CONCILIADO</v>
      </c>
      <c r="T156" s="29" t="str">
        <f t="shared" ca="1" si="39"/>
        <v>ok</v>
      </c>
      <c r="U156" s="29">
        <f t="shared" si="40"/>
        <v>1</v>
      </c>
      <c r="V156" s="29">
        <f t="shared" si="41"/>
        <v>0</v>
      </c>
      <c r="W156" s="29" t="str">
        <f t="shared" si="42"/>
        <v/>
      </c>
    </row>
    <row r="157" spans="1:23" x14ac:dyDescent="0.25">
      <c r="A157" s="27" t="str">
        <f t="shared" si="32"/>
        <v/>
      </c>
      <c r="B157" s="25">
        <f t="shared" si="33"/>
        <v>0</v>
      </c>
      <c r="C157" s="25" t="str">
        <f t="shared" si="34"/>
        <v>INGRESO</v>
      </c>
      <c r="D157" s="28" t="str">
        <f t="shared" si="35"/>
        <v>0INGRESO</v>
      </c>
      <c r="E157" s="28" t="str">
        <f>D157&amp;COUNTIF(D$2:D157,D157)</f>
        <v>0INGRESO156</v>
      </c>
      <c r="F157" s="28" t="e">
        <f>VLOOKUP(L157,BASE!A:B,2,0)</f>
        <v>#N/A</v>
      </c>
      <c r="G157" s="26"/>
      <c r="H157" s="26"/>
      <c r="I157" s="34"/>
      <c r="J157" s="35"/>
      <c r="K157" s="26"/>
      <c r="L157" s="26"/>
      <c r="M157" s="26"/>
      <c r="N157" s="29">
        <f t="shared" si="36"/>
        <v>1</v>
      </c>
      <c r="O157" s="30" t="e">
        <f>VLOOKUP(E157,'LIBROS FNL '!E:N,2,0)</f>
        <v>#N/A</v>
      </c>
      <c r="P157" s="31">
        <f>IFERROR(VLOOKUP(E157,'LIBROS FNL '!E:Q,13,0),0)</f>
        <v>0</v>
      </c>
      <c r="Q157" s="31" t="e">
        <f>VLOOKUP(E157,'LIBROS FNL '!E:N,4,0)</f>
        <v>#N/A</v>
      </c>
      <c r="R157" s="31">
        <f t="shared" si="37"/>
        <v>0</v>
      </c>
      <c r="S157" s="32" t="str">
        <f t="shared" si="38"/>
        <v>OK CONCILIADO</v>
      </c>
      <c r="T157" s="29" t="str">
        <f t="shared" ca="1" si="39"/>
        <v>ok</v>
      </c>
      <c r="U157" s="29">
        <f t="shared" si="40"/>
        <v>1</v>
      </c>
      <c r="V157" s="29">
        <f t="shared" si="41"/>
        <v>0</v>
      </c>
      <c r="W157" s="29" t="str">
        <f t="shared" si="42"/>
        <v/>
      </c>
    </row>
    <row r="158" spans="1:23" x14ac:dyDescent="0.25">
      <c r="A158" s="27" t="str">
        <f t="shared" si="32"/>
        <v/>
      </c>
      <c r="B158" s="25">
        <f t="shared" si="33"/>
        <v>0</v>
      </c>
      <c r="C158" s="25" t="str">
        <f t="shared" si="34"/>
        <v>INGRESO</v>
      </c>
      <c r="D158" s="28" t="str">
        <f t="shared" si="35"/>
        <v>0INGRESO</v>
      </c>
      <c r="E158" s="28" t="str">
        <f>D158&amp;COUNTIF(D$2:D158,D158)</f>
        <v>0INGRESO157</v>
      </c>
      <c r="F158" s="28" t="e">
        <f>VLOOKUP(L158,BASE!A:B,2,0)</f>
        <v>#N/A</v>
      </c>
      <c r="G158" s="26"/>
      <c r="H158" s="26"/>
      <c r="I158" s="34"/>
      <c r="J158" s="35"/>
      <c r="K158" s="26"/>
      <c r="L158" s="26"/>
      <c r="M158" s="26"/>
      <c r="N158" s="29">
        <f t="shared" si="36"/>
        <v>1</v>
      </c>
      <c r="O158" s="30" t="e">
        <f>VLOOKUP(E158,'LIBROS FNL '!E:N,2,0)</f>
        <v>#N/A</v>
      </c>
      <c r="P158" s="31">
        <f>IFERROR(VLOOKUP(E158,'LIBROS FNL '!E:Q,13,0),0)</f>
        <v>0</v>
      </c>
      <c r="Q158" s="31" t="e">
        <f>VLOOKUP(E158,'LIBROS FNL '!E:N,4,0)</f>
        <v>#N/A</v>
      </c>
      <c r="R158" s="31">
        <f t="shared" si="37"/>
        <v>0</v>
      </c>
      <c r="S158" s="32" t="str">
        <f t="shared" si="38"/>
        <v>OK CONCILIADO</v>
      </c>
      <c r="T158" s="29" t="str">
        <f t="shared" ca="1" si="39"/>
        <v>ok</v>
      </c>
      <c r="U158" s="29">
        <f t="shared" si="40"/>
        <v>1</v>
      </c>
      <c r="V158" s="29">
        <f t="shared" si="41"/>
        <v>0</v>
      </c>
      <c r="W158" s="29" t="str">
        <f t="shared" si="42"/>
        <v/>
      </c>
    </row>
    <row r="159" spans="1:23" x14ac:dyDescent="0.25">
      <c r="A159" s="27" t="str">
        <f t="shared" si="32"/>
        <v/>
      </c>
      <c r="B159" s="25">
        <f t="shared" si="33"/>
        <v>0</v>
      </c>
      <c r="C159" s="25" t="str">
        <f t="shared" si="34"/>
        <v>INGRESO</v>
      </c>
      <c r="D159" s="28" t="str">
        <f t="shared" si="35"/>
        <v>0INGRESO</v>
      </c>
      <c r="E159" s="28" t="str">
        <f>D159&amp;COUNTIF(D$2:D159,D159)</f>
        <v>0INGRESO158</v>
      </c>
      <c r="F159" s="28" t="e">
        <f>VLOOKUP(L159,BASE!A:B,2,0)</f>
        <v>#N/A</v>
      </c>
      <c r="G159" s="26"/>
      <c r="H159" s="26"/>
      <c r="I159" s="34"/>
      <c r="J159" s="35"/>
      <c r="K159" s="26"/>
      <c r="L159" s="26"/>
      <c r="M159" s="26"/>
      <c r="N159" s="29">
        <f t="shared" si="36"/>
        <v>1</v>
      </c>
      <c r="O159" s="30" t="e">
        <f>VLOOKUP(E159,'LIBROS FNL '!E:N,2,0)</f>
        <v>#N/A</v>
      </c>
      <c r="P159" s="31">
        <f>IFERROR(VLOOKUP(E159,'LIBROS FNL '!E:Q,13,0),0)</f>
        <v>0</v>
      </c>
      <c r="Q159" s="31" t="e">
        <f>VLOOKUP(E159,'LIBROS FNL '!E:N,4,0)</f>
        <v>#N/A</v>
      </c>
      <c r="R159" s="31">
        <f t="shared" si="37"/>
        <v>0</v>
      </c>
      <c r="S159" s="32" t="str">
        <f t="shared" si="38"/>
        <v>OK CONCILIADO</v>
      </c>
      <c r="T159" s="29" t="str">
        <f t="shared" ca="1" si="39"/>
        <v>ok</v>
      </c>
      <c r="U159" s="29">
        <f t="shared" si="40"/>
        <v>1</v>
      </c>
      <c r="V159" s="29">
        <f t="shared" si="41"/>
        <v>0</v>
      </c>
      <c r="W159" s="29" t="str">
        <f t="shared" si="42"/>
        <v/>
      </c>
    </row>
    <row r="160" spans="1:23" x14ac:dyDescent="0.25">
      <c r="A160" s="27" t="str">
        <f t="shared" ref="A160:A223" si="43">RIGHT(G160,4)</f>
        <v/>
      </c>
      <c r="B160" s="25">
        <f t="shared" ref="B160:B223" si="44">J160*1</f>
        <v>0</v>
      </c>
      <c r="C160" s="25" t="str">
        <f t="shared" ref="C160:C223" si="45">IF(J160&gt;=0,"INGRESO","EGRESO")</f>
        <v>INGRESO</v>
      </c>
      <c r="D160" s="28" t="str">
        <f t="shared" ref="D160:D223" si="46">+CONCATENATE(A160,B160,C160)</f>
        <v>0INGRESO</v>
      </c>
      <c r="E160" s="28" t="str">
        <f>D160&amp;COUNTIF(D$2:D160,D160)</f>
        <v>0INGRESO159</v>
      </c>
      <c r="F160" s="28" t="e">
        <f>VLOOKUP(L160,BASE!A:B,2,0)</f>
        <v>#N/A</v>
      </c>
      <c r="G160" s="26"/>
      <c r="H160" s="26"/>
      <c r="I160" s="34"/>
      <c r="J160" s="35"/>
      <c r="K160" s="26"/>
      <c r="L160" s="26"/>
      <c r="M160" s="26"/>
      <c r="N160" s="29">
        <f t="shared" ref="N160:N223" si="47">COUNTBLANK(M160)</f>
        <v>1</v>
      </c>
      <c r="O160" s="30" t="e">
        <f>VLOOKUP(E160,'LIBROS FNL '!E:N,2,0)</f>
        <v>#N/A</v>
      </c>
      <c r="P160" s="31">
        <f>IFERROR(VLOOKUP(E160,'LIBROS FNL '!E:Q,13,0),0)</f>
        <v>0</v>
      </c>
      <c r="Q160" s="31" t="e">
        <f>VLOOKUP(E160,'LIBROS FNL '!E:N,4,0)</f>
        <v>#N/A</v>
      </c>
      <c r="R160" s="31">
        <f t="shared" ref="R160:R223" si="48">P160-J160</f>
        <v>0</v>
      </c>
      <c r="S160" s="32" t="str">
        <f t="shared" ref="S160:S223" si="49">IF(AND(N160=0),"OK",IF(R160&lt;&gt;0,"SIN CONCILIAR","OK CONCILIADO"))</f>
        <v>OK CONCILIADO</v>
      </c>
      <c r="T160" s="29" t="str">
        <f t="shared" ref="T160:T223" ca="1" si="50">IF(S160="SIN CONCILIAR",+TODAY()-I160,"ok")</f>
        <v>ok</v>
      </c>
      <c r="U160" s="29">
        <f t="shared" ref="U160:U223" si="51">COUNTA(S160)</f>
        <v>1</v>
      </c>
      <c r="V160" s="29">
        <f t="shared" ref="V160:V223" si="52">WEEKNUM(I160)</f>
        <v>0</v>
      </c>
      <c r="W160" s="29" t="str">
        <f t="shared" ref="W160:W223" si="53">MID(L160,1,16)</f>
        <v/>
      </c>
    </row>
    <row r="161" spans="1:23" x14ac:dyDescent="0.25">
      <c r="A161" s="27" t="str">
        <f t="shared" si="43"/>
        <v/>
      </c>
      <c r="B161" s="25">
        <f t="shared" si="44"/>
        <v>0</v>
      </c>
      <c r="C161" s="25" t="str">
        <f t="shared" si="45"/>
        <v>INGRESO</v>
      </c>
      <c r="D161" s="28" t="str">
        <f t="shared" si="46"/>
        <v>0INGRESO</v>
      </c>
      <c r="E161" s="28" t="str">
        <f>D161&amp;COUNTIF(D$2:D161,D161)</f>
        <v>0INGRESO160</v>
      </c>
      <c r="F161" s="28" t="e">
        <f>VLOOKUP(L161,BASE!A:B,2,0)</f>
        <v>#N/A</v>
      </c>
      <c r="G161" s="26"/>
      <c r="H161" s="26"/>
      <c r="I161" s="34"/>
      <c r="J161" s="35"/>
      <c r="K161" s="26"/>
      <c r="L161" s="26"/>
      <c r="M161" s="26"/>
      <c r="N161" s="29">
        <f t="shared" si="47"/>
        <v>1</v>
      </c>
      <c r="O161" s="30" t="e">
        <f>VLOOKUP(E161,'LIBROS FNL '!E:N,2,0)</f>
        <v>#N/A</v>
      </c>
      <c r="P161" s="31">
        <f>IFERROR(VLOOKUP(E161,'LIBROS FNL '!E:Q,13,0),0)</f>
        <v>0</v>
      </c>
      <c r="Q161" s="31" t="e">
        <f>VLOOKUP(E161,'LIBROS FNL '!E:N,4,0)</f>
        <v>#N/A</v>
      </c>
      <c r="R161" s="31">
        <f t="shared" si="48"/>
        <v>0</v>
      </c>
      <c r="S161" s="32" t="str">
        <f t="shared" si="49"/>
        <v>OK CONCILIADO</v>
      </c>
      <c r="T161" s="29" t="str">
        <f t="shared" ca="1" si="50"/>
        <v>ok</v>
      </c>
      <c r="U161" s="29">
        <f t="shared" si="51"/>
        <v>1</v>
      </c>
      <c r="V161" s="29">
        <f t="shared" si="52"/>
        <v>0</v>
      </c>
      <c r="W161" s="29" t="str">
        <f t="shared" si="53"/>
        <v/>
      </c>
    </row>
    <row r="162" spans="1:23" x14ac:dyDescent="0.25">
      <c r="A162" s="27" t="str">
        <f t="shared" si="43"/>
        <v/>
      </c>
      <c r="B162" s="25">
        <f t="shared" si="44"/>
        <v>0</v>
      </c>
      <c r="C162" s="25" t="str">
        <f t="shared" si="45"/>
        <v>INGRESO</v>
      </c>
      <c r="D162" s="28" t="str">
        <f t="shared" si="46"/>
        <v>0INGRESO</v>
      </c>
      <c r="E162" s="28" t="str">
        <f>D162&amp;COUNTIF(D$2:D162,D162)</f>
        <v>0INGRESO161</v>
      </c>
      <c r="F162" s="28" t="e">
        <f>VLOOKUP(L162,BASE!A:B,2,0)</f>
        <v>#N/A</v>
      </c>
      <c r="G162" s="26"/>
      <c r="H162" s="26"/>
      <c r="I162" s="34"/>
      <c r="J162" s="35"/>
      <c r="K162" s="26"/>
      <c r="L162" s="26"/>
      <c r="M162" s="26"/>
      <c r="N162" s="29">
        <f t="shared" si="47"/>
        <v>1</v>
      </c>
      <c r="O162" s="30" t="e">
        <f>VLOOKUP(E162,'LIBROS FNL '!E:N,2,0)</f>
        <v>#N/A</v>
      </c>
      <c r="P162" s="31">
        <f>IFERROR(VLOOKUP(E162,'LIBROS FNL '!E:Q,13,0),0)</f>
        <v>0</v>
      </c>
      <c r="Q162" s="31" t="e">
        <f>VLOOKUP(E162,'LIBROS FNL '!E:N,4,0)</f>
        <v>#N/A</v>
      </c>
      <c r="R162" s="31">
        <f t="shared" si="48"/>
        <v>0</v>
      </c>
      <c r="S162" s="32" t="str">
        <f t="shared" si="49"/>
        <v>OK CONCILIADO</v>
      </c>
      <c r="T162" s="29" t="str">
        <f t="shared" ca="1" si="50"/>
        <v>ok</v>
      </c>
      <c r="U162" s="29">
        <f t="shared" si="51"/>
        <v>1</v>
      </c>
      <c r="V162" s="29">
        <f t="shared" si="52"/>
        <v>0</v>
      </c>
      <c r="W162" s="29" t="str">
        <f t="shared" si="53"/>
        <v/>
      </c>
    </row>
    <row r="163" spans="1:23" x14ac:dyDescent="0.25">
      <c r="A163" s="27" t="str">
        <f t="shared" si="43"/>
        <v/>
      </c>
      <c r="B163" s="25">
        <f t="shared" si="44"/>
        <v>0</v>
      </c>
      <c r="C163" s="25" t="str">
        <f t="shared" si="45"/>
        <v>INGRESO</v>
      </c>
      <c r="D163" s="28" t="str">
        <f t="shared" si="46"/>
        <v>0INGRESO</v>
      </c>
      <c r="E163" s="28" t="str">
        <f>D163&amp;COUNTIF(D$2:D163,D163)</f>
        <v>0INGRESO162</v>
      </c>
      <c r="F163" s="28" t="e">
        <f>VLOOKUP(L163,BASE!A:B,2,0)</f>
        <v>#N/A</v>
      </c>
      <c r="G163" s="26"/>
      <c r="H163" s="26"/>
      <c r="I163" s="34"/>
      <c r="J163" s="35"/>
      <c r="K163" s="26"/>
      <c r="L163" s="26"/>
      <c r="M163" s="26"/>
      <c r="N163" s="29">
        <f t="shared" si="47"/>
        <v>1</v>
      </c>
      <c r="O163" s="30" t="e">
        <f>VLOOKUP(E163,'LIBROS FNL '!E:N,2,0)</f>
        <v>#N/A</v>
      </c>
      <c r="P163" s="31">
        <f>IFERROR(VLOOKUP(E163,'LIBROS FNL '!E:Q,13,0),0)</f>
        <v>0</v>
      </c>
      <c r="Q163" s="31" t="e">
        <f>VLOOKUP(E163,'LIBROS FNL '!E:N,4,0)</f>
        <v>#N/A</v>
      </c>
      <c r="R163" s="31">
        <f t="shared" si="48"/>
        <v>0</v>
      </c>
      <c r="S163" s="32" t="str">
        <f t="shared" si="49"/>
        <v>OK CONCILIADO</v>
      </c>
      <c r="T163" s="29" t="str">
        <f t="shared" ca="1" si="50"/>
        <v>ok</v>
      </c>
      <c r="U163" s="29">
        <f t="shared" si="51"/>
        <v>1</v>
      </c>
      <c r="V163" s="29">
        <f t="shared" si="52"/>
        <v>0</v>
      </c>
      <c r="W163" s="29" t="str">
        <f t="shared" si="53"/>
        <v/>
      </c>
    </row>
    <row r="164" spans="1:23" x14ac:dyDescent="0.25">
      <c r="A164" s="27" t="str">
        <f t="shared" si="43"/>
        <v/>
      </c>
      <c r="B164" s="25">
        <f t="shared" si="44"/>
        <v>0</v>
      </c>
      <c r="C164" s="25" t="str">
        <f t="shared" si="45"/>
        <v>INGRESO</v>
      </c>
      <c r="D164" s="28" t="str">
        <f t="shared" si="46"/>
        <v>0INGRESO</v>
      </c>
      <c r="E164" s="28" t="str">
        <f>D164&amp;COUNTIF(D$2:D164,D164)</f>
        <v>0INGRESO163</v>
      </c>
      <c r="F164" s="28" t="e">
        <f>VLOOKUP(L164,BASE!A:B,2,0)</f>
        <v>#N/A</v>
      </c>
      <c r="G164" s="26"/>
      <c r="H164" s="26"/>
      <c r="I164" s="34"/>
      <c r="J164" s="35"/>
      <c r="K164" s="26"/>
      <c r="L164" s="26"/>
      <c r="M164" s="26"/>
      <c r="N164" s="29">
        <f t="shared" si="47"/>
        <v>1</v>
      </c>
      <c r="O164" s="30" t="e">
        <f>VLOOKUP(E164,'LIBROS FNL '!E:N,2,0)</f>
        <v>#N/A</v>
      </c>
      <c r="P164" s="31">
        <f>IFERROR(VLOOKUP(E164,'LIBROS FNL '!E:Q,13,0),0)</f>
        <v>0</v>
      </c>
      <c r="Q164" s="31" t="e">
        <f>VLOOKUP(E164,'LIBROS FNL '!E:N,4,0)</f>
        <v>#N/A</v>
      </c>
      <c r="R164" s="31">
        <f t="shared" si="48"/>
        <v>0</v>
      </c>
      <c r="S164" s="32" t="str">
        <f t="shared" si="49"/>
        <v>OK CONCILIADO</v>
      </c>
      <c r="T164" s="29" t="str">
        <f t="shared" ca="1" si="50"/>
        <v>ok</v>
      </c>
      <c r="U164" s="29">
        <f t="shared" si="51"/>
        <v>1</v>
      </c>
      <c r="V164" s="29">
        <f t="shared" si="52"/>
        <v>0</v>
      </c>
      <c r="W164" s="29" t="str">
        <f t="shared" si="53"/>
        <v/>
      </c>
    </row>
    <row r="165" spans="1:23" x14ac:dyDescent="0.25">
      <c r="A165" s="27" t="str">
        <f t="shared" si="43"/>
        <v/>
      </c>
      <c r="B165" s="25">
        <f t="shared" si="44"/>
        <v>0</v>
      </c>
      <c r="C165" s="25" t="str">
        <f t="shared" si="45"/>
        <v>INGRESO</v>
      </c>
      <c r="D165" s="28" t="str">
        <f t="shared" si="46"/>
        <v>0INGRESO</v>
      </c>
      <c r="E165" s="28" t="str">
        <f>D165&amp;COUNTIF(D$2:D165,D165)</f>
        <v>0INGRESO164</v>
      </c>
      <c r="F165" s="28" t="e">
        <f>VLOOKUP(L165,BASE!A:B,2,0)</f>
        <v>#N/A</v>
      </c>
      <c r="G165" s="26"/>
      <c r="H165" s="26"/>
      <c r="I165" s="34"/>
      <c r="J165" s="35"/>
      <c r="K165" s="26"/>
      <c r="L165" s="26"/>
      <c r="M165" s="26"/>
      <c r="N165" s="29">
        <f t="shared" si="47"/>
        <v>1</v>
      </c>
      <c r="O165" s="30" t="e">
        <f>VLOOKUP(E165,'LIBROS FNL '!E:N,2,0)</f>
        <v>#N/A</v>
      </c>
      <c r="P165" s="31">
        <f>IFERROR(VLOOKUP(E165,'LIBROS FNL '!E:Q,13,0),0)</f>
        <v>0</v>
      </c>
      <c r="Q165" s="31" t="e">
        <f>VLOOKUP(E165,'LIBROS FNL '!E:N,4,0)</f>
        <v>#N/A</v>
      </c>
      <c r="R165" s="31">
        <f t="shared" si="48"/>
        <v>0</v>
      </c>
      <c r="S165" s="32" t="str">
        <f t="shared" si="49"/>
        <v>OK CONCILIADO</v>
      </c>
      <c r="T165" s="29" t="str">
        <f t="shared" ca="1" si="50"/>
        <v>ok</v>
      </c>
      <c r="U165" s="29">
        <f t="shared" si="51"/>
        <v>1</v>
      </c>
      <c r="V165" s="29">
        <f t="shared" si="52"/>
        <v>0</v>
      </c>
      <c r="W165" s="29" t="str">
        <f t="shared" si="53"/>
        <v/>
      </c>
    </row>
    <row r="166" spans="1:23" x14ac:dyDescent="0.25">
      <c r="A166" s="27" t="str">
        <f t="shared" si="43"/>
        <v/>
      </c>
      <c r="B166" s="25">
        <f t="shared" si="44"/>
        <v>0</v>
      </c>
      <c r="C166" s="25" t="str">
        <f t="shared" si="45"/>
        <v>INGRESO</v>
      </c>
      <c r="D166" s="28" t="str">
        <f t="shared" si="46"/>
        <v>0INGRESO</v>
      </c>
      <c r="E166" s="28" t="str">
        <f>D166&amp;COUNTIF(D$2:D166,D166)</f>
        <v>0INGRESO165</v>
      </c>
      <c r="F166" s="28" t="e">
        <f>VLOOKUP(L166,BASE!A:B,2,0)</f>
        <v>#N/A</v>
      </c>
      <c r="G166" s="26"/>
      <c r="H166" s="26"/>
      <c r="I166" s="34"/>
      <c r="J166" s="35"/>
      <c r="K166" s="26"/>
      <c r="L166" s="26"/>
      <c r="M166" s="26"/>
      <c r="N166" s="29">
        <f t="shared" si="47"/>
        <v>1</v>
      </c>
      <c r="O166" s="30" t="e">
        <f>VLOOKUP(E166,'LIBROS FNL '!E:N,2,0)</f>
        <v>#N/A</v>
      </c>
      <c r="P166" s="31">
        <f>IFERROR(VLOOKUP(E166,'LIBROS FNL '!E:Q,13,0),0)</f>
        <v>0</v>
      </c>
      <c r="Q166" s="31" t="e">
        <f>VLOOKUP(E166,'LIBROS FNL '!E:N,4,0)</f>
        <v>#N/A</v>
      </c>
      <c r="R166" s="31">
        <f t="shared" si="48"/>
        <v>0</v>
      </c>
      <c r="S166" s="32" t="str">
        <f t="shared" si="49"/>
        <v>OK CONCILIADO</v>
      </c>
      <c r="T166" s="29" t="str">
        <f t="shared" ca="1" si="50"/>
        <v>ok</v>
      </c>
      <c r="U166" s="29">
        <f t="shared" si="51"/>
        <v>1</v>
      </c>
      <c r="V166" s="29">
        <f t="shared" si="52"/>
        <v>0</v>
      </c>
      <c r="W166" s="29" t="str">
        <f t="shared" si="53"/>
        <v/>
      </c>
    </row>
    <row r="167" spans="1:23" x14ac:dyDescent="0.25">
      <c r="A167" s="27" t="str">
        <f t="shared" si="43"/>
        <v/>
      </c>
      <c r="B167" s="25">
        <f t="shared" si="44"/>
        <v>0</v>
      </c>
      <c r="C167" s="25" t="str">
        <f t="shared" si="45"/>
        <v>INGRESO</v>
      </c>
      <c r="D167" s="28" t="str">
        <f t="shared" si="46"/>
        <v>0INGRESO</v>
      </c>
      <c r="E167" s="28" t="str">
        <f>D167&amp;COUNTIF(D$2:D167,D167)</f>
        <v>0INGRESO166</v>
      </c>
      <c r="F167" s="28" t="e">
        <f>VLOOKUP(L167,BASE!A:B,2,0)</f>
        <v>#N/A</v>
      </c>
      <c r="G167" s="26"/>
      <c r="H167" s="26"/>
      <c r="I167" s="34"/>
      <c r="J167" s="35"/>
      <c r="K167" s="26"/>
      <c r="L167" s="26"/>
      <c r="M167" s="26"/>
      <c r="N167" s="29">
        <f t="shared" si="47"/>
        <v>1</v>
      </c>
      <c r="O167" s="30" t="e">
        <f>VLOOKUP(E167,'LIBROS FNL '!E:N,2,0)</f>
        <v>#N/A</v>
      </c>
      <c r="P167" s="31">
        <f>IFERROR(VLOOKUP(E167,'LIBROS FNL '!E:Q,13,0),0)</f>
        <v>0</v>
      </c>
      <c r="Q167" s="31" t="e">
        <f>VLOOKUP(E167,'LIBROS FNL '!E:N,4,0)</f>
        <v>#N/A</v>
      </c>
      <c r="R167" s="31">
        <f t="shared" si="48"/>
        <v>0</v>
      </c>
      <c r="S167" s="32" t="str">
        <f t="shared" si="49"/>
        <v>OK CONCILIADO</v>
      </c>
      <c r="T167" s="29" t="str">
        <f t="shared" ca="1" si="50"/>
        <v>ok</v>
      </c>
      <c r="U167" s="29">
        <f t="shared" si="51"/>
        <v>1</v>
      </c>
      <c r="V167" s="29">
        <f t="shared" si="52"/>
        <v>0</v>
      </c>
      <c r="W167" s="29" t="str">
        <f t="shared" si="53"/>
        <v/>
      </c>
    </row>
    <row r="168" spans="1:23" x14ac:dyDescent="0.25">
      <c r="A168" s="27" t="str">
        <f t="shared" si="43"/>
        <v/>
      </c>
      <c r="B168" s="25">
        <f t="shared" si="44"/>
        <v>0</v>
      </c>
      <c r="C168" s="25" t="str">
        <f t="shared" si="45"/>
        <v>INGRESO</v>
      </c>
      <c r="D168" s="28" t="str">
        <f t="shared" si="46"/>
        <v>0INGRESO</v>
      </c>
      <c r="E168" s="28" t="str">
        <f>D168&amp;COUNTIF(D$2:D168,D168)</f>
        <v>0INGRESO167</v>
      </c>
      <c r="F168" s="28" t="e">
        <f>VLOOKUP(L168,BASE!A:B,2,0)</f>
        <v>#N/A</v>
      </c>
      <c r="G168" s="26"/>
      <c r="H168" s="26"/>
      <c r="I168" s="34"/>
      <c r="J168" s="35"/>
      <c r="K168" s="26"/>
      <c r="L168" s="26"/>
      <c r="M168" s="26"/>
      <c r="N168" s="29">
        <f t="shared" si="47"/>
        <v>1</v>
      </c>
      <c r="O168" s="30" t="e">
        <f>VLOOKUP(E168,'LIBROS FNL '!E:N,2,0)</f>
        <v>#N/A</v>
      </c>
      <c r="P168" s="31">
        <f>IFERROR(VLOOKUP(E168,'LIBROS FNL '!E:Q,13,0),0)</f>
        <v>0</v>
      </c>
      <c r="Q168" s="31" t="e">
        <f>VLOOKUP(E168,'LIBROS FNL '!E:N,4,0)</f>
        <v>#N/A</v>
      </c>
      <c r="R168" s="31">
        <f t="shared" si="48"/>
        <v>0</v>
      </c>
      <c r="S168" s="32" t="str">
        <f t="shared" si="49"/>
        <v>OK CONCILIADO</v>
      </c>
      <c r="T168" s="29" t="str">
        <f t="shared" ca="1" si="50"/>
        <v>ok</v>
      </c>
      <c r="U168" s="29">
        <f t="shared" si="51"/>
        <v>1</v>
      </c>
      <c r="V168" s="29">
        <f t="shared" si="52"/>
        <v>0</v>
      </c>
      <c r="W168" s="29" t="str">
        <f t="shared" si="53"/>
        <v/>
      </c>
    </row>
    <row r="169" spans="1:23" x14ac:dyDescent="0.25">
      <c r="A169" s="27" t="str">
        <f t="shared" si="43"/>
        <v/>
      </c>
      <c r="B169" s="25">
        <f t="shared" si="44"/>
        <v>0</v>
      </c>
      <c r="C169" s="25" t="str">
        <f t="shared" si="45"/>
        <v>INGRESO</v>
      </c>
      <c r="D169" s="28" t="str">
        <f t="shared" si="46"/>
        <v>0INGRESO</v>
      </c>
      <c r="E169" s="28" t="str">
        <f>D169&amp;COUNTIF(D$2:D169,D169)</f>
        <v>0INGRESO168</v>
      </c>
      <c r="F169" s="28" t="e">
        <f>VLOOKUP(L169,BASE!A:B,2,0)</f>
        <v>#N/A</v>
      </c>
      <c r="G169" s="26"/>
      <c r="H169" s="26"/>
      <c r="I169" s="34"/>
      <c r="J169" s="35"/>
      <c r="K169" s="26"/>
      <c r="L169" s="26"/>
      <c r="M169" s="26"/>
      <c r="N169" s="29">
        <f t="shared" si="47"/>
        <v>1</v>
      </c>
      <c r="O169" s="30" t="e">
        <f>VLOOKUP(E169,'LIBROS FNL '!E:N,2,0)</f>
        <v>#N/A</v>
      </c>
      <c r="P169" s="31">
        <f>IFERROR(VLOOKUP(E169,'LIBROS FNL '!E:Q,13,0),0)</f>
        <v>0</v>
      </c>
      <c r="Q169" s="31" t="e">
        <f>VLOOKUP(E169,'LIBROS FNL '!E:N,4,0)</f>
        <v>#N/A</v>
      </c>
      <c r="R169" s="31">
        <f t="shared" si="48"/>
        <v>0</v>
      </c>
      <c r="S169" s="32" t="str">
        <f t="shared" si="49"/>
        <v>OK CONCILIADO</v>
      </c>
      <c r="T169" s="29" t="str">
        <f t="shared" ca="1" si="50"/>
        <v>ok</v>
      </c>
      <c r="U169" s="29">
        <f t="shared" si="51"/>
        <v>1</v>
      </c>
      <c r="V169" s="29">
        <f t="shared" si="52"/>
        <v>0</v>
      </c>
      <c r="W169" s="29" t="str">
        <f t="shared" si="53"/>
        <v/>
      </c>
    </row>
    <row r="170" spans="1:23" x14ac:dyDescent="0.25">
      <c r="A170" s="27" t="str">
        <f t="shared" si="43"/>
        <v/>
      </c>
      <c r="B170" s="25">
        <f t="shared" si="44"/>
        <v>0</v>
      </c>
      <c r="C170" s="25" t="str">
        <f t="shared" si="45"/>
        <v>INGRESO</v>
      </c>
      <c r="D170" s="28" t="str">
        <f t="shared" si="46"/>
        <v>0INGRESO</v>
      </c>
      <c r="E170" s="28" t="str">
        <f>D170&amp;COUNTIF(D$2:D170,D170)</f>
        <v>0INGRESO169</v>
      </c>
      <c r="F170" s="28" t="e">
        <f>VLOOKUP(L170,BASE!A:B,2,0)</f>
        <v>#N/A</v>
      </c>
      <c r="G170" s="26"/>
      <c r="H170" s="26"/>
      <c r="I170" s="34"/>
      <c r="J170" s="35"/>
      <c r="K170" s="26"/>
      <c r="L170" s="26"/>
      <c r="M170" s="26"/>
      <c r="N170" s="29">
        <f t="shared" si="47"/>
        <v>1</v>
      </c>
      <c r="O170" s="30" t="e">
        <f>VLOOKUP(E170,'LIBROS FNL '!E:N,2,0)</f>
        <v>#N/A</v>
      </c>
      <c r="P170" s="31">
        <f>IFERROR(VLOOKUP(E170,'LIBROS FNL '!E:Q,13,0),0)</f>
        <v>0</v>
      </c>
      <c r="Q170" s="31" t="e">
        <f>VLOOKUP(E170,'LIBROS FNL '!E:N,4,0)</f>
        <v>#N/A</v>
      </c>
      <c r="R170" s="31">
        <f t="shared" si="48"/>
        <v>0</v>
      </c>
      <c r="S170" s="32" t="str">
        <f t="shared" si="49"/>
        <v>OK CONCILIADO</v>
      </c>
      <c r="T170" s="29" t="str">
        <f t="shared" ca="1" si="50"/>
        <v>ok</v>
      </c>
      <c r="U170" s="29">
        <f t="shared" si="51"/>
        <v>1</v>
      </c>
      <c r="V170" s="29">
        <f t="shared" si="52"/>
        <v>0</v>
      </c>
      <c r="W170" s="29" t="str">
        <f t="shared" si="53"/>
        <v/>
      </c>
    </row>
    <row r="171" spans="1:23" x14ac:dyDescent="0.25">
      <c r="A171" s="27" t="str">
        <f t="shared" si="43"/>
        <v/>
      </c>
      <c r="B171" s="25">
        <f t="shared" si="44"/>
        <v>0</v>
      </c>
      <c r="C171" s="25" t="str">
        <f t="shared" si="45"/>
        <v>INGRESO</v>
      </c>
      <c r="D171" s="28" t="str">
        <f t="shared" si="46"/>
        <v>0INGRESO</v>
      </c>
      <c r="E171" s="28" t="str">
        <f>D171&amp;COUNTIF(D$2:D171,D171)</f>
        <v>0INGRESO170</v>
      </c>
      <c r="F171" s="28" t="e">
        <f>VLOOKUP(L171,BASE!A:B,2,0)</f>
        <v>#N/A</v>
      </c>
      <c r="G171" s="26"/>
      <c r="H171" s="26"/>
      <c r="I171" s="34"/>
      <c r="J171" s="35"/>
      <c r="K171" s="26"/>
      <c r="L171" s="26"/>
      <c r="M171" s="26"/>
      <c r="N171" s="29">
        <f t="shared" si="47"/>
        <v>1</v>
      </c>
      <c r="O171" s="30" t="e">
        <f>VLOOKUP(E171,'LIBROS FNL '!E:N,2,0)</f>
        <v>#N/A</v>
      </c>
      <c r="P171" s="31">
        <f>IFERROR(VLOOKUP(E171,'LIBROS FNL '!E:Q,13,0),0)</f>
        <v>0</v>
      </c>
      <c r="Q171" s="31" t="e">
        <f>VLOOKUP(E171,'LIBROS FNL '!E:N,4,0)</f>
        <v>#N/A</v>
      </c>
      <c r="R171" s="31">
        <f t="shared" si="48"/>
        <v>0</v>
      </c>
      <c r="S171" s="32" t="str">
        <f t="shared" si="49"/>
        <v>OK CONCILIADO</v>
      </c>
      <c r="T171" s="29" t="str">
        <f t="shared" ca="1" si="50"/>
        <v>ok</v>
      </c>
      <c r="U171" s="29">
        <f t="shared" si="51"/>
        <v>1</v>
      </c>
      <c r="V171" s="29">
        <f t="shared" si="52"/>
        <v>0</v>
      </c>
      <c r="W171" s="29" t="str">
        <f t="shared" si="53"/>
        <v/>
      </c>
    </row>
    <row r="172" spans="1:23" x14ac:dyDescent="0.25">
      <c r="A172" s="27" t="str">
        <f t="shared" si="43"/>
        <v/>
      </c>
      <c r="B172" s="25">
        <f t="shared" si="44"/>
        <v>0</v>
      </c>
      <c r="C172" s="25" t="str">
        <f t="shared" si="45"/>
        <v>INGRESO</v>
      </c>
      <c r="D172" s="28" t="str">
        <f t="shared" si="46"/>
        <v>0INGRESO</v>
      </c>
      <c r="E172" s="28" t="str">
        <f>D172&amp;COUNTIF(D$2:D172,D172)</f>
        <v>0INGRESO171</v>
      </c>
      <c r="F172" s="28" t="e">
        <f>VLOOKUP(L172,BASE!A:B,2,0)</f>
        <v>#N/A</v>
      </c>
      <c r="G172" s="26"/>
      <c r="H172" s="26"/>
      <c r="I172" s="34"/>
      <c r="J172" s="35"/>
      <c r="K172" s="26"/>
      <c r="L172" s="26"/>
      <c r="M172" s="26"/>
      <c r="N172" s="29">
        <f t="shared" si="47"/>
        <v>1</v>
      </c>
      <c r="O172" s="30" t="e">
        <f>VLOOKUP(E172,'LIBROS FNL '!E:N,2,0)</f>
        <v>#N/A</v>
      </c>
      <c r="P172" s="31">
        <f>IFERROR(VLOOKUP(E172,'LIBROS FNL '!E:Q,13,0),0)</f>
        <v>0</v>
      </c>
      <c r="Q172" s="31" t="e">
        <f>VLOOKUP(E172,'LIBROS FNL '!E:N,4,0)</f>
        <v>#N/A</v>
      </c>
      <c r="R172" s="31">
        <f t="shared" si="48"/>
        <v>0</v>
      </c>
      <c r="S172" s="32" t="str">
        <f t="shared" si="49"/>
        <v>OK CONCILIADO</v>
      </c>
      <c r="T172" s="29" t="str">
        <f t="shared" ca="1" si="50"/>
        <v>ok</v>
      </c>
      <c r="U172" s="29">
        <f t="shared" si="51"/>
        <v>1</v>
      </c>
      <c r="V172" s="29">
        <f t="shared" si="52"/>
        <v>0</v>
      </c>
      <c r="W172" s="29" t="str">
        <f t="shared" si="53"/>
        <v/>
      </c>
    </row>
    <row r="173" spans="1:23" x14ac:dyDescent="0.25">
      <c r="A173" s="27" t="str">
        <f t="shared" si="43"/>
        <v/>
      </c>
      <c r="B173" s="25">
        <f t="shared" si="44"/>
        <v>0</v>
      </c>
      <c r="C173" s="25" t="str">
        <f t="shared" si="45"/>
        <v>INGRESO</v>
      </c>
      <c r="D173" s="28" t="str">
        <f t="shared" si="46"/>
        <v>0INGRESO</v>
      </c>
      <c r="E173" s="28" t="str">
        <f>D173&amp;COUNTIF(D$2:D173,D173)</f>
        <v>0INGRESO172</v>
      </c>
      <c r="F173" s="28" t="e">
        <f>VLOOKUP(L173,BASE!A:B,2,0)</f>
        <v>#N/A</v>
      </c>
      <c r="G173" s="26"/>
      <c r="H173" s="26"/>
      <c r="I173" s="34"/>
      <c r="J173" s="35"/>
      <c r="K173" s="26"/>
      <c r="L173" s="26"/>
      <c r="M173" s="26"/>
      <c r="N173" s="29">
        <f t="shared" si="47"/>
        <v>1</v>
      </c>
      <c r="O173" s="30" t="e">
        <f>VLOOKUP(E173,'LIBROS FNL '!E:N,2,0)</f>
        <v>#N/A</v>
      </c>
      <c r="P173" s="31">
        <f>IFERROR(VLOOKUP(E173,'LIBROS FNL '!E:Q,13,0),0)</f>
        <v>0</v>
      </c>
      <c r="Q173" s="31" t="e">
        <f>VLOOKUP(E173,'LIBROS FNL '!E:N,4,0)</f>
        <v>#N/A</v>
      </c>
      <c r="R173" s="31">
        <f t="shared" si="48"/>
        <v>0</v>
      </c>
      <c r="S173" s="32" t="str">
        <f t="shared" si="49"/>
        <v>OK CONCILIADO</v>
      </c>
      <c r="T173" s="29" t="str">
        <f t="shared" ca="1" si="50"/>
        <v>ok</v>
      </c>
      <c r="U173" s="29">
        <f t="shared" si="51"/>
        <v>1</v>
      </c>
      <c r="V173" s="29">
        <f t="shared" si="52"/>
        <v>0</v>
      </c>
      <c r="W173" s="29" t="str">
        <f t="shared" si="53"/>
        <v/>
      </c>
    </row>
    <row r="174" spans="1:23" x14ac:dyDescent="0.25">
      <c r="A174" s="27" t="str">
        <f t="shared" si="43"/>
        <v/>
      </c>
      <c r="B174" s="25">
        <f t="shared" si="44"/>
        <v>0</v>
      </c>
      <c r="C174" s="25" t="str">
        <f t="shared" si="45"/>
        <v>INGRESO</v>
      </c>
      <c r="D174" s="28" t="str">
        <f t="shared" si="46"/>
        <v>0INGRESO</v>
      </c>
      <c r="E174" s="28" t="str">
        <f>D174&amp;COUNTIF(D$2:D174,D174)</f>
        <v>0INGRESO173</v>
      </c>
      <c r="F174" s="28" t="e">
        <f>VLOOKUP(L174,BASE!A:B,2,0)</f>
        <v>#N/A</v>
      </c>
      <c r="G174" s="26"/>
      <c r="H174" s="26"/>
      <c r="I174" s="34"/>
      <c r="J174" s="35"/>
      <c r="K174" s="26"/>
      <c r="L174" s="26"/>
      <c r="M174" s="26"/>
      <c r="N174" s="29">
        <f t="shared" si="47"/>
        <v>1</v>
      </c>
      <c r="O174" s="30" t="e">
        <f>VLOOKUP(E174,'LIBROS FNL '!E:N,2,0)</f>
        <v>#N/A</v>
      </c>
      <c r="P174" s="31">
        <f>IFERROR(VLOOKUP(E174,'LIBROS FNL '!E:Q,13,0),0)</f>
        <v>0</v>
      </c>
      <c r="Q174" s="31" t="e">
        <f>VLOOKUP(E174,'LIBROS FNL '!E:N,4,0)</f>
        <v>#N/A</v>
      </c>
      <c r="R174" s="31">
        <f t="shared" si="48"/>
        <v>0</v>
      </c>
      <c r="S174" s="32" t="str">
        <f t="shared" si="49"/>
        <v>OK CONCILIADO</v>
      </c>
      <c r="T174" s="29" t="str">
        <f t="shared" ca="1" si="50"/>
        <v>ok</v>
      </c>
      <c r="U174" s="29">
        <f t="shared" si="51"/>
        <v>1</v>
      </c>
      <c r="V174" s="29">
        <f t="shared" si="52"/>
        <v>0</v>
      </c>
      <c r="W174" s="29" t="str">
        <f t="shared" si="53"/>
        <v/>
      </c>
    </row>
    <row r="175" spans="1:23" x14ac:dyDescent="0.25">
      <c r="A175" s="27" t="str">
        <f t="shared" si="43"/>
        <v/>
      </c>
      <c r="B175" s="25">
        <f t="shared" si="44"/>
        <v>0</v>
      </c>
      <c r="C175" s="25" t="str">
        <f t="shared" si="45"/>
        <v>INGRESO</v>
      </c>
      <c r="D175" s="28" t="str">
        <f t="shared" si="46"/>
        <v>0INGRESO</v>
      </c>
      <c r="E175" s="28" t="str">
        <f>D175&amp;COUNTIF(D$2:D175,D175)</f>
        <v>0INGRESO174</v>
      </c>
      <c r="F175" s="28" t="e">
        <f>VLOOKUP(L175,BASE!A:B,2,0)</f>
        <v>#N/A</v>
      </c>
      <c r="G175" s="26"/>
      <c r="H175" s="26"/>
      <c r="I175" s="34"/>
      <c r="J175" s="35"/>
      <c r="K175" s="26"/>
      <c r="L175" s="26"/>
      <c r="M175" s="26"/>
      <c r="N175" s="29">
        <f t="shared" si="47"/>
        <v>1</v>
      </c>
      <c r="O175" s="30" t="e">
        <f>VLOOKUP(E175,'LIBROS FNL '!E:N,2,0)</f>
        <v>#N/A</v>
      </c>
      <c r="P175" s="31">
        <f>IFERROR(VLOOKUP(E175,'LIBROS FNL '!E:Q,13,0),0)</f>
        <v>0</v>
      </c>
      <c r="Q175" s="31" t="e">
        <f>VLOOKUP(E175,'LIBROS FNL '!E:N,4,0)</f>
        <v>#N/A</v>
      </c>
      <c r="R175" s="31">
        <f t="shared" si="48"/>
        <v>0</v>
      </c>
      <c r="S175" s="32" t="str">
        <f t="shared" si="49"/>
        <v>OK CONCILIADO</v>
      </c>
      <c r="T175" s="29" t="str">
        <f t="shared" ca="1" si="50"/>
        <v>ok</v>
      </c>
      <c r="U175" s="29">
        <f t="shared" si="51"/>
        <v>1</v>
      </c>
      <c r="V175" s="29">
        <f t="shared" si="52"/>
        <v>0</v>
      </c>
      <c r="W175" s="29" t="str">
        <f t="shared" si="53"/>
        <v/>
      </c>
    </row>
    <row r="176" spans="1:23" x14ac:dyDescent="0.25">
      <c r="A176" s="27" t="str">
        <f t="shared" si="43"/>
        <v/>
      </c>
      <c r="B176" s="25">
        <f t="shared" si="44"/>
        <v>0</v>
      </c>
      <c r="C176" s="25" t="str">
        <f t="shared" si="45"/>
        <v>INGRESO</v>
      </c>
      <c r="D176" s="28" t="str">
        <f t="shared" si="46"/>
        <v>0INGRESO</v>
      </c>
      <c r="E176" s="28" t="str">
        <f>D176&amp;COUNTIF(D$2:D176,D176)</f>
        <v>0INGRESO175</v>
      </c>
      <c r="F176" s="28" t="e">
        <f>VLOOKUP(L176,BASE!A:B,2,0)</f>
        <v>#N/A</v>
      </c>
      <c r="G176" s="26"/>
      <c r="H176" s="26"/>
      <c r="I176" s="34"/>
      <c r="J176" s="35"/>
      <c r="K176" s="26"/>
      <c r="L176" s="26"/>
      <c r="M176" s="26"/>
      <c r="N176" s="29">
        <f t="shared" si="47"/>
        <v>1</v>
      </c>
      <c r="O176" s="30" t="e">
        <f>VLOOKUP(E176,'LIBROS FNL '!E:N,2,0)</f>
        <v>#N/A</v>
      </c>
      <c r="P176" s="31">
        <f>IFERROR(VLOOKUP(E176,'LIBROS FNL '!E:Q,13,0),0)</f>
        <v>0</v>
      </c>
      <c r="Q176" s="31" t="e">
        <f>VLOOKUP(E176,'LIBROS FNL '!E:N,4,0)</f>
        <v>#N/A</v>
      </c>
      <c r="R176" s="31">
        <f t="shared" si="48"/>
        <v>0</v>
      </c>
      <c r="S176" s="32" t="str">
        <f t="shared" si="49"/>
        <v>OK CONCILIADO</v>
      </c>
      <c r="T176" s="29" t="str">
        <f t="shared" ca="1" si="50"/>
        <v>ok</v>
      </c>
      <c r="U176" s="29">
        <f t="shared" si="51"/>
        <v>1</v>
      </c>
      <c r="V176" s="29">
        <f t="shared" si="52"/>
        <v>0</v>
      </c>
      <c r="W176" s="29" t="str">
        <f t="shared" si="53"/>
        <v/>
      </c>
    </row>
    <row r="177" spans="1:23" x14ac:dyDescent="0.25">
      <c r="A177" s="27" t="str">
        <f t="shared" si="43"/>
        <v/>
      </c>
      <c r="B177" s="25">
        <f t="shared" si="44"/>
        <v>0</v>
      </c>
      <c r="C177" s="25" t="str">
        <f t="shared" si="45"/>
        <v>INGRESO</v>
      </c>
      <c r="D177" s="28" t="str">
        <f t="shared" si="46"/>
        <v>0INGRESO</v>
      </c>
      <c r="E177" s="28" t="str">
        <f>D177&amp;COUNTIF(D$2:D177,D177)</f>
        <v>0INGRESO176</v>
      </c>
      <c r="F177" s="28" t="e">
        <f>VLOOKUP(L177,BASE!A:B,2,0)</f>
        <v>#N/A</v>
      </c>
      <c r="G177" s="26"/>
      <c r="H177" s="26"/>
      <c r="I177" s="34"/>
      <c r="J177" s="35"/>
      <c r="K177" s="26"/>
      <c r="L177" s="26"/>
      <c r="M177" s="26"/>
      <c r="N177" s="29">
        <f t="shared" si="47"/>
        <v>1</v>
      </c>
      <c r="O177" s="30" t="e">
        <f>VLOOKUP(E177,'LIBROS FNL '!E:N,2,0)</f>
        <v>#N/A</v>
      </c>
      <c r="P177" s="31">
        <f>IFERROR(VLOOKUP(E177,'LIBROS FNL '!E:Q,13,0),0)</f>
        <v>0</v>
      </c>
      <c r="Q177" s="31" t="e">
        <f>VLOOKUP(E177,'LIBROS FNL '!E:N,4,0)</f>
        <v>#N/A</v>
      </c>
      <c r="R177" s="31">
        <f t="shared" si="48"/>
        <v>0</v>
      </c>
      <c r="S177" s="32" t="str">
        <f t="shared" si="49"/>
        <v>OK CONCILIADO</v>
      </c>
      <c r="T177" s="29" t="str">
        <f t="shared" ca="1" si="50"/>
        <v>ok</v>
      </c>
      <c r="U177" s="29">
        <f t="shared" si="51"/>
        <v>1</v>
      </c>
      <c r="V177" s="29">
        <f t="shared" si="52"/>
        <v>0</v>
      </c>
      <c r="W177" s="29" t="str">
        <f t="shared" si="53"/>
        <v/>
      </c>
    </row>
    <row r="178" spans="1:23" x14ac:dyDescent="0.25">
      <c r="A178" s="27" t="str">
        <f t="shared" si="43"/>
        <v/>
      </c>
      <c r="B178" s="25">
        <f t="shared" si="44"/>
        <v>0</v>
      </c>
      <c r="C178" s="25" t="str">
        <f t="shared" si="45"/>
        <v>INGRESO</v>
      </c>
      <c r="D178" s="28" t="str">
        <f t="shared" si="46"/>
        <v>0INGRESO</v>
      </c>
      <c r="E178" s="28" t="str">
        <f>D178&amp;COUNTIF(D$2:D178,D178)</f>
        <v>0INGRESO177</v>
      </c>
      <c r="F178" s="28" t="e">
        <f>VLOOKUP(L178,BASE!A:B,2,0)</f>
        <v>#N/A</v>
      </c>
      <c r="G178" s="26"/>
      <c r="H178" s="26"/>
      <c r="I178" s="34"/>
      <c r="J178" s="35"/>
      <c r="K178" s="26"/>
      <c r="L178" s="26"/>
      <c r="M178" s="26"/>
      <c r="N178" s="29">
        <f t="shared" si="47"/>
        <v>1</v>
      </c>
      <c r="O178" s="30" t="e">
        <f>VLOOKUP(E178,'LIBROS FNL '!E:N,2,0)</f>
        <v>#N/A</v>
      </c>
      <c r="P178" s="31">
        <f>IFERROR(VLOOKUP(E178,'LIBROS FNL '!E:Q,13,0),0)</f>
        <v>0</v>
      </c>
      <c r="Q178" s="31" t="e">
        <f>VLOOKUP(E178,'LIBROS FNL '!E:N,4,0)</f>
        <v>#N/A</v>
      </c>
      <c r="R178" s="31">
        <f t="shared" si="48"/>
        <v>0</v>
      </c>
      <c r="S178" s="32" t="str">
        <f t="shared" si="49"/>
        <v>OK CONCILIADO</v>
      </c>
      <c r="T178" s="29" t="str">
        <f t="shared" ca="1" si="50"/>
        <v>ok</v>
      </c>
      <c r="U178" s="29">
        <f t="shared" si="51"/>
        <v>1</v>
      </c>
      <c r="V178" s="29">
        <f t="shared" si="52"/>
        <v>0</v>
      </c>
      <c r="W178" s="29" t="str">
        <f t="shared" si="53"/>
        <v/>
      </c>
    </row>
    <row r="179" spans="1:23" x14ac:dyDescent="0.25">
      <c r="A179" s="27" t="str">
        <f t="shared" si="43"/>
        <v/>
      </c>
      <c r="B179" s="25">
        <f t="shared" si="44"/>
        <v>0</v>
      </c>
      <c r="C179" s="25" t="str">
        <f t="shared" si="45"/>
        <v>INGRESO</v>
      </c>
      <c r="D179" s="28" t="str">
        <f t="shared" si="46"/>
        <v>0INGRESO</v>
      </c>
      <c r="E179" s="28" t="str">
        <f>D179&amp;COUNTIF(D$2:D179,D179)</f>
        <v>0INGRESO178</v>
      </c>
      <c r="F179" s="28" t="e">
        <f>VLOOKUP(L179,BASE!A:B,2,0)</f>
        <v>#N/A</v>
      </c>
      <c r="G179" s="26"/>
      <c r="H179" s="26"/>
      <c r="I179" s="34"/>
      <c r="J179" s="35"/>
      <c r="K179" s="26"/>
      <c r="L179" s="26"/>
      <c r="M179" s="26"/>
      <c r="N179" s="29">
        <f t="shared" si="47"/>
        <v>1</v>
      </c>
      <c r="O179" s="30" t="e">
        <f>VLOOKUP(E179,'LIBROS FNL '!E:N,2,0)</f>
        <v>#N/A</v>
      </c>
      <c r="P179" s="31">
        <f>IFERROR(VLOOKUP(E179,'LIBROS FNL '!E:Q,13,0),0)</f>
        <v>0</v>
      </c>
      <c r="Q179" s="31" t="e">
        <f>VLOOKUP(E179,'LIBROS FNL '!E:N,4,0)</f>
        <v>#N/A</v>
      </c>
      <c r="R179" s="31">
        <f t="shared" si="48"/>
        <v>0</v>
      </c>
      <c r="S179" s="32" t="str">
        <f t="shared" si="49"/>
        <v>OK CONCILIADO</v>
      </c>
      <c r="T179" s="29" t="str">
        <f t="shared" ca="1" si="50"/>
        <v>ok</v>
      </c>
      <c r="U179" s="29">
        <f t="shared" si="51"/>
        <v>1</v>
      </c>
      <c r="V179" s="29">
        <f t="shared" si="52"/>
        <v>0</v>
      </c>
      <c r="W179" s="29" t="str">
        <f t="shared" si="53"/>
        <v/>
      </c>
    </row>
    <row r="180" spans="1:23" x14ac:dyDescent="0.25">
      <c r="A180" s="27" t="str">
        <f t="shared" si="43"/>
        <v/>
      </c>
      <c r="B180" s="25">
        <f t="shared" si="44"/>
        <v>0</v>
      </c>
      <c r="C180" s="25" t="str">
        <f t="shared" si="45"/>
        <v>INGRESO</v>
      </c>
      <c r="D180" s="28" t="str">
        <f t="shared" si="46"/>
        <v>0INGRESO</v>
      </c>
      <c r="E180" s="28" t="str">
        <f>D180&amp;COUNTIF(D$2:D180,D180)</f>
        <v>0INGRESO179</v>
      </c>
      <c r="F180" s="28" t="e">
        <f>VLOOKUP(L180,BASE!A:B,2,0)</f>
        <v>#N/A</v>
      </c>
      <c r="G180" s="26"/>
      <c r="H180" s="26"/>
      <c r="I180" s="34"/>
      <c r="J180" s="35"/>
      <c r="K180" s="26"/>
      <c r="L180" s="26"/>
      <c r="M180" s="26"/>
      <c r="N180" s="29">
        <f t="shared" si="47"/>
        <v>1</v>
      </c>
      <c r="O180" s="30" t="e">
        <f>VLOOKUP(E180,'LIBROS FNL '!E:N,2,0)</f>
        <v>#N/A</v>
      </c>
      <c r="P180" s="31">
        <f>IFERROR(VLOOKUP(E180,'LIBROS FNL '!E:Q,13,0),0)</f>
        <v>0</v>
      </c>
      <c r="Q180" s="31" t="e">
        <f>VLOOKUP(E180,'LIBROS FNL '!E:N,4,0)</f>
        <v>#N/A</v>
      </c>
      <c r="R180" s="31">
        <f t="shared" si="48"/>
        <v>0</v>
      </c>
      <c r="S180" s="32" t="str">
        <f t="shared" si="49"/>
        <v>OK CONCILIADO</v>
      </c>
      <c r="T180" s="29" t="str">
        <f t="shared" ca="1" si="50"/>
        <v>ok</v>
      </c>
      <c r="U180" s="29">
        <f t="shared" si="51"/>
        <v>1</v>
      </c>
      <c r="V180" s="29">
        <f t="shared" si="52"/>
        <v>0</v>
      </c>
      <c r="W180" s="29" t="str">
        <f t="shared" si="53"/>
        <v/>
      </c>
    </row>
    <row r="181" spans="1:23" x14ac:dyDescent="0.25">
      <c r="A181" s="27" t="str">
        <f t="shared" si="43"/>
        <v/>
      </c>
      <c r="B181" s="25">
        <f t="shared" si="44"/>
        <v>0</v>
      </c>
      <c r="C181" s="25" t="str">
        <f t="shared" si="45"/>
        <v>INGRESO</v>
      </c>
      <c r="D181" s="28" t="str">
        <f t="shared" si="46"/>
        <v>0INGRESO</v>
      </c>
      <c r="E181" s="28" t="str">
        <f>D181&amp;COUNTIF(D$2:D181,D181)</f>
        <v>0INGRESO180</v>
      </c>
      <c r="F181" s="28" t="e">
        <f>VLOOKUP(L181,BASE!A:B,2,0)</f>
        <v>#N/A</v>
      </c>
      <c r="G181" s="26"/>
      <c r="H181" s="26"/>
      <c r="I181" s="34"/>
      <c r="J181" s="35"/>
      <c r="K181" s="26"/>
      <c r="L181" s="26"/>
      <c r="M181" s="26"/>
      <c r="N181" s="29">
        <f t="shared" si="47"/>
        <v>1</v>
      </c>
      <c r="O181" s="30" t="e">
        <f>VLOOKUP(E181,'LIBROS FNL '!E:N,2,0)</f>
        <v>#N/A</v>
      </c>
      <c r="P181" s="31">
        <f>IFERROR(VLOOKUP(E181,'LIBROS FNL '!E:Q,13,0),0)</f>
        <v>0</v>
      </c>
      <c r="Q181" s="31" t="e">
        <f>VLOOKUP(E181,'LIBROS FNL '!E:N,4,0)</f>
        <v>#N/A</v>
      </c>
      <c r="R181" s="31">
        <f t="shared" si="48"/>
        <v>0</v>
      </c>
      <c r="S181" s="32" t="str">
        <f t="shared" si="49"/>
        <v>OK CONCILIADO</v>
      </c>
      <c r="T181" s="29" t="str">
        <f t="shared" ca="1" si="50"/>
        <v>ok</v>
      </c>
      <c r="U181" s="29">
        <f t="shared" si="51"/>
        <v>1</v>
      </c>
      <c r="V181" s="29">
        <f t="shared" si="52"/>
        <v>0</v>
      </c>
      <c r="W181" s="29" t="str">
        <f t="shared" si="53"/>
        <v/>
      </c>
    </row>
    <row r="182" spans="1:23" x14ac:dyDescent="0.25">
      <c r="A182" s="27" t="str">
        <f t="shared" si="43"/>
        <v/>
      </c>
      <c r="B182" s="25">
        <f t="shared" si="44"/>
        <v>0</v>
      </c>
      <c r="C182" s="25" t="str">
        <f t="shared" si="45"/>
        <v>INGRESO</v>
      </c>
      <c r="D182" s="28" t="str">
        <f t="shared" si="46"/>
        <v>0INGRESO</v>
      </c>
      <c r="E182" s="28" t="str">
        <f>D182&amp;COUNTIF(D$2:D182,D182)</f>
        <v>0INGRESO181</v>
      </c>
      <c r="F182" s="28" t="e">
        <f>VLOOKUP(L182,BASE!A:B,2,0)</f>
        <v>#N/A</v>
      </c>
      <c r="G182" s="26"/>
      <c r="H182" s="26"/>
      <c r="I182" s="34"/>
      <c r="J182" s="35"/>
      <c r="K182" s="26"/>
      <c r="L182" s="26"/>
      <c r="M182" s="26"/>
      <c r="N182" s="29">
        <f t="shared" si="47"/>
        <v>1</v>
      </c>
      <c r="O182" s="30" t="e">
        <f>VLOOKUP(E182,'LIBROS FNL '!E:N,2,0)</f>
        <v>#N/A</v>
      </c>
      <c r="P182" s="31">
        <f>IFERROR(VLOOKUP(E182,'LIBROS FNL '!E:Q,13,0),0)</f>
        <v>0</v>
      </c>
      <c r="Q182" s="31" t="e">
        <f>VLOOKUP(E182,'LIBROS FNL '!E:N,4,0)</f>
        <v>#N/A</v>
      </c>
      <c r="R182" s="31">
        <f t="shared" si="48"/>
        <v>0</v>
      </c>
      <c r="S182" s="32" t="str">
        <f t="shared" si="49"/>
        <v>OK CONCILIADO</v>
      </c>
      <c r="T182" s="29" t="str">
        <f t="shared" ca="1" si="50"/>
        <v>ok</v>
      </c>
      <c r="U182" s="29">
        <f t="shared" si="51"/>
        <v>1</v>
      </c>
      <c r="V182" s="29">
        <f t="shared" si="52"/>
        <v>0</v>
      </c>
      <c r="W182" s="29" t="str">
        <f t="shared" si="53"/>
        <v/>
      </c>
    </row>
    <row r="183" spans="1:23" x14ac:dyDescent="0.25">
      <c r="A183" s="27" t="str">
        <f t="shared" si="43"/>
        <v/>
      </c>
      <c r="B183" s="25">
        <f t="shared" si="44"/>
        <v>0</v>
      </c>
      <c r="C183" s="25" t="str">
        <f t="shared" si="45"/>
        <v>INGRESO</v>
      </c>
      <c r="D183" s="28" t="str">
        <f t="shared" si="46"/>
        <v>0INGRESO</v>
      </c>
      <c r="E183" s="28" t="str">
        <f>D183&amp;COUNTIF(D$2:D183,D183)</f>
        <v>0INGRESO182</v>
      </c>
      <c r="F183" s="28" t="e">
        <f>VLOOKUP(L183,BASE!A:B,2,0)</f>
        <v>#N/A</v>
      </c>
      <c r="G183" s="26"/>
      <c r="H183" s="26"/>
      <c r="I183" s="34"/>
      <c r="J183" s="35"/>
      <c r="K183" s="26"/>
      <c r="L183" s="26"/>
      <c r="M183" s="26"/>
      <c r="N183" s="29">
        <f t="shared" si="47"/>
        <v>1</v>
      </c>
      <c r="O183" s="30" t="e">
        <f>VLOOKUP(E183,'LIBROS FNL '!E:N,2,0)</f>
        <v>#N/A</v>
      </c>
      <c r="P183" s="31">
        <f>IFERROR(VLOOKUP(E183,'LIBROS FNL '!E:Q,13,0),0)</f>
        <v>0</v>
      </c>
      <c r="Q183" s="31" t="e">
        <f>VLOOKUP(E183,'LIBROS FNL '!E:N,4,0)</f>
        <v>#N/A</v>
      </c>
      <c r="R183" s="31">
        <f t="shared" si="48"/>
        <v>0</v>
      </c>
      <c r="S183" s="32" t="str">
        <f t="shared" si="49"/>
        <v>OK CONCILIADO</v>
      </c>
      <c r="T183" s="29" t="str">
        <f t="shared" ca="1" si="50"/>
        <v>ok</v>
      </c>
      <c r="U183" s="29">
        <f t="shared" si="51"/>
        <v>1</v>
      </c>
      <c r="V183" s="29">
        <f t="shared" si="52"/>
        <v>0</v>
      </c>
      <c r="W183" s="29" t="str">
        <f t="shared" si="53"/>
        <v/>
      </c>
    </row>
    <row r="184" spans="1:23" x14ac:dyDescent="0.25">
      <c r="A184" s="27" t="str">
        <f t="shared" si="43"/>
        <v/>
      </c>
      <c r="B184" s="25">
        <f t="shared" si="44"/>
        <v>0</v>
      </c>
      <c r="C184" s="25" t="str">
        <f t="shared" si="45"/>
        <v>INGRESO</v>
      </c>
      <c r="D184" s="28" t="str">
        <f t="shared" si="46"/>
        <v>0INGRESO</v>
      </c>
      <c r="E184" s="28" t="str">
        <f>D184&amp;COUNTIF(D$2:D184,D184)</f>
        <v>0INGRESO183</v>
      </c>
      <c r="F184" s="28" t="e">
        <f>VLOOKUP(L184,BASE!A:B,2,0)</f>
        <v>#N/A</v>
      </c>
      <c r="G184" s="26"/>
      <c r="H184" s="26"/>
      <c r="I184" s="34"/>
      <c r="J184" s="35"/>
      <c r="K184" s="26"/>
      <c r="L184" s="26"/>
      <c r="M184" s="26"/>
      <c r="N184" s="29">
        <f t="shared" si="47"/>
        <v>1</v>
      </c>
      <c r="O184" s="30" t="e">
        <f>VLOOKUP(E184,'LIBROS FNL '!E:N,2,0)</f>
        <v>#N/A</v>
      </c>
      <c r="P184" s="31">
        <f>IFERROR(VLOOKUP(E184,'LIBROS FNL '!E:Q,13,0),0)</f>
        <v>0</v>
      </c>
      <c r="Q184" s="31" t="e">
        <f>VLOOKUP(E184,'LIBROS FNL '!E:N,4,0)</f>
        <v>#N/A</v>
      </c>
      <c r="R184" s="31">
        <f t="shared" si="48"/>
        <v>0</v>
      </c>
      <c r="S184" s="32" t="str">
        <f t="shared" si="49"/>
        <v>OK CONCILIADO</v>
      </c>
      <c r="T184" s="29" t="str">
        <f t="shared" ca="1" si="50"/>
        <v>ok</v>
      </c>
      <c r="U184" s="29">
        <f t="shared" si="51"/>
        <v>1</v>
      </c>
      <c r="V184" s="29">
        <f t="shared" si="52"/>
        <v>0</v>
      </c>
      <c r="W184" s="29" t="str">
        <f t="shared" si="53"/>
        <v/>
      </c>
    </row>
    <row r="185" spans="1:23" x14ac:dyDescent="0.25">
      <c r="A185" s="27" t="str">
        <f t="shared" si="43"/>
        <v/>
      </c>
      <c r="B185" s="25">
        <f t="shared" si="44"/>
        <v>0</v>
      </c>
      <c r="C185" s="25" t="str">
        <f t="shared" si="45"/>
        <v>INGRESO</v>
      </c>
      <c r="D185" s="28" t="str">
        <f t="shared" si="46"/>
        <v>0INGRESO</v>
      </c>
      <c r="E185" s="28" t="str">
        <f>D185&amp;COUNTIF(D$2:D185,D185)</f>
        <v>0INGRESO184</v>
      </c>
      <c r="F185" s="28" t="e">
        <f>VLOOKUP(L185,BASE!A:B,2,0)</f>
        <v>#N/A</v>
      </c>
      <c r="G185" s="26"/>
      <c r="H185" s="26"/>
      <c r="I185" s="34"/>
      <c r="J185" s="41"/>
      <c r="K185" s="26"/>
      <c r="L185" s="26"/>
      <c r="M185" s="26"/>
      <c r="N185" s="29">
        <f t="shared" si="47"/>
        <v>1</v>
      </c>
      <c r="O185" s="30" t="e">
        <f>VLOOKUP(E185,'LIBROS FNL '!E:N,2,0)</f>
        <v>#N/A</v>
      </c>
      <c r="P185" s="31">
        <f>IFERROR(VLOOKUP(E185,'LIBROS FNL '!E:Q,13,0),0)</f>
        <v>0</v>
      </c>
      <c r="Q185" s="31" t="e">
        <f>VLOOKUP(E185,'LIBROS FNL '!E:N,4,0)</f>
        <v>#N/A</v>
      </c>
      <c r="R185" s="31">
        <f t="shared" si="48"/>
        <v>0</v>
      </c>
      <c r="S185" s="32" t="str">
        <f t="shared" si="49"/>
        <v>OK CONCILIADO</v>
      </c>
      <c r="T185" s="29" t="str">
        <f t="shared" ca="1" si="50"/>
        <v>ok</v>
      </c>
      <c r="U185" s="29">
        <f t="shared" si="51"/>
        <v>1</v>
      </c>
      <c r="V185" s="29">
        <f t="shared" si="52"/>
        <v>0</v>
      </c>
      <c r="W185" s="29" t="str">
        <f t="shared" si="53"/>
        <v/>
      </c>
    </row>
    <row r="186" spans="1:23" x14ac:dyDescent="0.25">
      <c r="A186" s="27" t="str">
        <f t="shared" si="43"/>
        <v/>
      </c>
      <c r="B186" s="25">
        <f t="shared" si="44"/>
        <v>0</v>
      </c>
      <c r="C186" s="25" t="str">
        <f t="shared" si="45"/>
        <v>INGRESO</v>
      </c>
      <c r="D186" s="28" t="str">
        <f t="shared" si="46"/>
        <v>0INGRESO</v>
      </c>
      <c r="E186" s="28" t="str">
        <f>D186&amp;COUNTIF(D$2:D186,D186)</f>
        <v>0INGRESO185</v>
      </c>
      <c r="F186" s="28" t="e">
        <f>VLOOKUP(L186,BASE!A:B,2,0)</f>
        <v>#N/A</v>
      </c>
      <c r="G186" s="26"/>
      <c r="H186" s="26"/>
      <c r="I186" s="34"/>
      <c r="J186" s="35"/>
      <c r="K186" s="26"/>
      <c r="L186" s="26"/>
      <c r="M186" s="26"/>
      <c r="N186" s="29">
        <f t="shared" si="47"/>
        <v>1</v>
      </c>
      <c r="O186" s="30" t="e">
        <f>VLOOKUP(E186,'LIBROS FNL '!E:N,2,0)</f>
        <v>#N/A</v>
      </c>
      <c r="P186" s="31">
        <f>IFERROR(VLOOKUP(E186,'LIBROS FNL '!E:Q,13,0),0)</f>
        <v>0</v>
      </c>
      <c r="Q186" s="31" t="e">
        <f>VLOOKUP(E186,'LIBROS FNL '!E:N,4,0)</f>
        <v>#N/A</v>
      </c>
      <c r="R186" s="31">
        <f t="shared" si="48"/>
        <v>0</v>
      </c>
      <c r="S186" s="32" t="str">
        <f t="shared" si="49"/>
        <v>OK CONCILIADO</v>
      </c>
      <c r="T186" s="29" t="str">
        <f t="shared" ca="1" si="50"/>
        <v>ok</v>
      </c>
      <c r="U186" s="29">
        <f t="shared" si="51"/>
        <v>1</v>
      </c>
      <c r="V186" s="29">
        <f t="shared" si="52"/>
        <v>0</v>
      </c>
      <c r="W186" s="29" t="str">
        <f t="shared" si="53"/>
        <v/>
      </c>
    </row>
    <row r="187" spans="1:23" x14ac:dyDescent="0.25">
      <c r="A187" s="27" t="str">
        <f t="shared" si="43"/>
        <v/>
      </c>
      <c r="B187" s="25">
        <f t="shared" si="44"/>
        <v>0</v>
      </c>
      <c r="C187" s="25" t="str">
        <f t="shared" si="45"/>
        <v>INGRESO</v>
      </c>
      <c r="D187" s="28" t="str">
        <f t="shared" si="46"/>
        <v>0INGRESO</v>
      </c>
      <c r="E187" s="28" t="str">
        <f>D187&amp;COUNTIF(D$2:D187,D187)</f>
        <v>0INGRESO186</v>
      </c>
      <c r="F187" s="28" t="e">
        <f>VLOOKUP(L187,BASE!A:B,2,0)</f>
        <v>#N/A</v>
      </c>
      <c r="G187" s="26"/>
      <c r="H187" s="26"/>
      <c r="I187" s="34"/>
      <c r="J187" s="35"/>
      <c r="K187" s="26"/>
      <c r="L187" s="26"/>
      <c r="M187" s="26"/>
      <c r="N187" s="29">
        <f t="shared" si="47"/>
        <v>1</v>
      </c>
      <c r="O187" s="30" t="e">
        <f>VLOOKUP(E187,'LIBROS FNL '!E:N,2,0)</f>
        <v>#N/A</v>
      </c>
      <c r="P187" s="31">
        <f>IFERROR(VLOOKUP(E187,'LIBROS FNL '!E:Q,13,0),0)</f>
        <v>0</v>
      </c>
      <c r="Q187" s="31" t="e">
        <f>VLOOKUP(E187,'LIBROS FNL '!E:N,4,0)</f>
        <v>#N/A</v>
      </c>
      <c r="R187" s="31">
        <f t="shared" si="48"/>
        <v>0</v>
      </c>
      <c r="S187" s="32" t="str">
        <f t="shared" si="49"/>
        <v>OK CONCILIADO</v>
      </c>
      <c r="T187" s="29" t="str">
        <f t="shared" ca="1" si="50"/>
        <v>ok</v>
      </c>
      <c r="U187" s="29">
        <f t="shared" si="51"/>
        <v>1</v>
      </c>
      <c r="V187" s="29">
        <f t="shared" si="52"/>
        <v>0</v>
      </c>
      <c r="W187" s="29" t="str">
        <f t="shared" si="53"/>
        <v/>
      </c>
    </row>
    <row r="188" spans="1:23" x14ac:dyDescent="0.25">
      <c r="A188" s="27" t="str">
        <f t="shared" si="43"/>
        <v/>
      </c>
      <c r="B188" s="25">
        <f t="shared" si="44"/>
        <v>0</v>
      </c>
      <c r="C188" s="25" t="str">
        <f t="shared" si="45"/>
        <v>INGRESO</v>
      </c>
      <c r="D188" s="28" t="str">
        <f t="shared" si="46"/>
        <v>0INGRESO</v>
      </c>
      <c r="E188" s="28" t="str">
        <f>D188&amp;COUNTIF(D$2:D188,D188)</f>
        <v>0INGRESO187</v>
      </c>
      <c r="F188" s="28" t="e">
        <f>VLOOKUP(L188,BASE!A:B,2,0)</f>
        <v>#N/A</v>
      </c>
      <c r="G188" s="26"/>
      <c r="H188" s="26"/>
      <c r="I188" s="34"/>
      <c r="J188" s="35"/>
      <c r="K188" s="26"/>
      <c r="L188" s="26"/>
      <c r="M188" s="26"/>
      <c r="N188" s="29">
        <f t="shared" si="47"/>
        <v>1</v>
      </c>
      <c r="O188" s="30" t="e">
        <f>VLOOKUP(E188,'LIBROS FNL '!E:N,2,0)</f>
        <v>#N/A</v>
      </c>
      <c r="P188" s="31">
        <f>IFERROR(VLOOKUP(E188,'LIBROS FNL '!E:Q,13,0),0)</f>
        <v>0</v>
      </c>
      <c r="Q188" s="31" t="e">
        <f>VLOOKUP(E188,'LIBROS FNL '!E:N,4,0)</f>
        <v>#N/A</v>
      </c>
      <c r="R188" s="31">
        <f t="shared" si="48"/>
        <v>0</v>
      </c>
      <c r="S188" s="32" t="str">
        <f t="shared" si="49"/>
        <v>OK CONCILIADO</v>
      </c>
      <c r="T188" s="29" t="str">
        <f t="shared" ca="1" si="50"/>
        <v>ok</v>
      </c>
      <c r="U188" s="29">
        <f t="shared" si="51"/>
        <v>1</v>
      </c>
      <c r="V188" s="29">
        <f t="shared" si="52"/>
        <v>0</v>
      </c>
      <c r="W188" s="29" t="str">
        <f t="shared" si="53"/>
        <v/>
      </c>
    </row>
    <row r="189" spans="1:23" x14ac:dyDescent="0.25">
      <c r="A189" s="27" t="str">
        <f t="shared" si="43"/>
        <v/>
      </c>
      <c r="B189" s="25">
        <f t="shared" si="44"/>
        <v>0</v>
      </c>
      <c r="C189" s="25" t="str">
        <f t="shared" si="45"/>
        <v>INGRESO</v>
      </c>
      <c r="D189" s="28" t="str">
        <f t="shared" si="46"/>
        <v>0INGRESO</v>
      </c>
      <c r="E189" s="28" t="str">
        <f>D189&amp;COUNTIF(D$2:D189,D189)</f>
        <v>0INGRESO188</v>
      </c>
      <c r="F189" s="28" t="e">
        <f>VLOOKUP(L189,BASE!A:B,2,0)</f>
        <v>#N/A</v>
      </c>
      <c r="G189" s="26"/>
      <c r="H189" s="26"/>
      <c r="I189" s="34"/>
      <c r="J189" s="35"/>
      <c r="K189" s="26"/>
      <c r="L189" s="26"/>
      <c r="M189" s="26"/>
      <c r="N189" s="29">
        <f t="shared" si="47"/>
        <v>1</v>
      </c>
      <c r="O189" s="30" t="e">
        <f>VLOOKUP(E189,'LIBROS FNL '!E:N,2,0)</f>
        <v>#N/A</v>
      </c>
      <c r="P189" s="31">
        <f>IFERROR(VLOOKUP(E189,'LIBROS FNL '!E:Q,13,0),0)</f>
        <v>0</v>
      </c>
      <c r="Q189" s="31" t="e">
        <f>VLOOKUP(E189,'LIBROS FNL '!E:N,4,0)</f>
        <v>#N/A</v>
      </c>
      <c r="R189" s="31">
        <f t="shared" si="48"/>
        <v>0</v>
      </c>
      <c r="S189" s="32" t="str">
        <f t="shared" si="49"/>
        <v>OK CONCILIADO</v>
      </c>
      <c r="T189" s="29" t="str">
        <f t="shared" ca="1" si="50"/>
        <v>ok</v>
      </c>
      <c r="U189" s="29">
        <f t="shared" si="51"/>
        <v>1</v>
      </c>
      <c r="V189" s="29">
        <f t="shared" si="52"/>
        <v>0</v>
      </c>
      <c r="W189" s="29" t="str">
        <f t="shared" si="53"/>
        <v/>
      </c>
    </row>
    <row r="190" spans="1:23" x14ac:dyDescent="0.25">
      <c r="A190" s="27" t="str">
        <f t="shared" si="43"/>
        <v/>
      </c>
      <c r="B190" s="25">
        <f t="shared" si="44"/>
        <v>0</v>
      </c>
      <c r="C190" s="25" t="str">
        <f t="shared" si="45"/>
        <v>INGRESO</v>
      </c>
      <c r="D190" s="28" t="str">
        <f t="shared" si="46"/>
        <v>0INGRESO</v>
      </c>
      <c r="E190" s="28" t="str">
        <f>D190&amp;COUNTIF(D$2:D190,D190)</f>
        <v>0INGRESO189</v>
      </c>
      <c r="F190" s="28" t="e">
        <f>VLOOKUP(L190,BASE!A:B,2,0)</f>
        <v>#N/A</v>
      </c>
      <c r="G190" s="26"/>
      <c r="H190" s="26"/>
      <c r="I190" s="34"/>
      <c r="J190" s="35"/>
      <c r="K190" s="26"/>
      <c r="L190" s="26"/>
      <c r="M190" s="26"/>
      <c r="N190" s="29">
        <f t="shared" si="47"/>
        <v>1</v>
      </c>
      <c r="O190" s="30" t="e">
        <f>VLOOKUP(E190,'LIBROS FNL '!E:N,2,0)</f>
        <v>#N/A</v>
      </c>
      <c r="P190" s="31">
        <f>IFERROR(VLOOKUP(E190,'LIBROS FNL '!E:Q,13,0),0)</f>
        <v>0</v>
      </c>
      <c r="Q190" s="31" t="e">
        <f>VLOOKUP(E190,'LIBROS FNL '!E:N,4,0)</f>
        <v>#N/A</v>
      </c>
      <c r="R190" s="31">
        <f t="shared" si="48"/>
        <v>0</v>
      </c>
      <c r="S190" s="32" t="str">
        <f t="shared" si="49"/>
        <v>OK CONCILIADO</v>
      </c>
      <c r="T190" s="29" t="str">
        <f t="shared" ca="1" si="50"/>
        <v>ok</v>
      </c>
      <c r="U190" s="29">
        <f t="shared" si="51"/>
        <v>1</v>
      </c>
      <c r="V190" s="29">
        <f t="shared" si="52"/>
        <v>0</v>
      </c>
      <c r="W190" s="29" t="str">
        <f t="shared" si="53"/>
        <v/>
      </c>
    </row>
    <row r="191" spans="1:23" x14ac:dyDescent="0.25">
      <c r="A191" s="27" t="str">
        <f t="shared" si="43"/>
        <v/>
      </c>
      <c r="B191" s="25">
        <f t="shared" si="44"/>
        <v>0</v>
      </c>
      <c r="C191" s="25" t="str">
        <f t="shared" si="45"/>
        <v>INGRESO</v>
      </c>
      <c r="D191" s="28" t="str">
        <f t="shared" si="46"/>
        <v>0INGRESO</v>
      </c>
      <c r="E191" s="28" t="str">
        <f>D191&amp;COUNTIF(D$2:D191,D191)</f>
        <v>0INGRESO190</v>
      </c>
      <c r="F191" s="28" t="e">
        <f>VLOOKUP(L191,BASE!A:B,2,0)</f>
        <v>#N/A</v>
      </c>
      <c r="G191" s="26"/>
      <c r="H191" s="26"/>
      <c r="I191" s="34"/>
      <c r="J191" s="35"/>
      <c r="K191" s="26"/>
      <c r="L191" s="26"/>
      <c r="M191" s="26"/>
      <c r="N191" s="29">
        <f t="shared" si="47"/>
        <v>1</v>
      </c>
      <c r="O191" s="30" t="e">
        <f>VLOOKUP(E191,'LIBROS FNL '!E:N,2,0)</f>
        <v>#N/A</v>
      </c>
      <c r="P191" s="31">
        <f>IFERROR(VLOOKUP(E191,'LIBROS FNL '!E:Q,13,0),0)</f>
        <v>0</v>
      </c>
      <c r="Q191" s="31" t="e">
        <f>VLOOKUP(E191,'LIBROS FNL '!E:N,4,0)</f>
        <v>#N/A</v>
      </c>
      <c r="R191" s="31">
        <f t="shared" si="48"/>
        <v>0</v>
      </c>
      <c r="S191" s="32" t="str">
        <f t="shared" si="49"/>
        <v>OK CONCILIADO</v>
      </c>
      <c r="T191" s="29" t="str">
        <f t="shared" ca="1" si="50"/>
        <v>ok</v>
      </c>
      <c r="U191" s="29">
        <f t="shared" si="51"/>
        <v>1</v>
      </c>
      <c r="V191" s="29">
        <f t="shared" si="52"/>
        <v>0</v>
      </c>
      <c r="W191" s="29" t="str">
        <f t="shared" si="53"/>
        <v/>
      </c>
    </row>
    <row r="192" spans="1:23" x14ac:dyDescent="0.25">
      <c r="A192" s="27" t="str">
        <f t="shared" si="43"/>
        <v/>
      </c>
      <c r="B192" s="25">
        <f t="shared" si="44"/>
        <v>0</v>
      </c>
      <c r="C192" s="25" t="str">
        <f t="shared" si="45"/>
        <v>INGRESO</v>
      </c>
      <c r="D192" s="28" t="str">
        <f t="shared" si="46"/>
        <v>0INGRESO</v>
      </c>
      <c r="E192" s="28" t="str">
        <f>D192&amp;COUNTIF(D$2:D192,D192)</f>
        <v>0INGRESO191</v>
      </c>
      <c r="F192" s="28" t="e">
        <f>VLOOKUP(L192,BASE!A:B,2,0)</f>
        <v>#N/A</v>
      </c>
      <c r="G192" s="26"/>
      <c r="H192" s="26"/>
      <c r="I192" s="34"/>
      <c r="J192" s="35"/>
      <c r="K192" s="26"/>
      <c r="L192" s="26"/>
      <c r="M192" s="26"/>
      <c r="N192" s="29">
        <f t="shared" si="47"/>
        <v>1</v>
      </c>
      <c r="O192" s="30" t="e">
        <f>VLOOKUP(E192,'LIBROS FNL '!E:N,2,0)</f>
        <v>#N/A</v>
      </c>
      <c r="P192" s="31">
        <f>IFERROR(VLOOKUP(E192,'LIBROS FNL '!E:Q,13,0),0)</f>
        <v>0</v>
      </c>
      <c r="Q192" s="31" t="e">
        <f>VLOOKUP(E192,'LIBROS FNL '!E:N,4,0)</f>
        <v>#N/A</v>
      </c>
      <c r="R192" s="31">
        <f t="shared" si="48"/>
        <v>0</v>
      </c>
      <c r="S192" s="32" t="str">
        <f t="shared" si="49"/>
        <v>OK CONCILIADO</v>
      </c>
      <c r="T192" s="29" t="str">
        <f t="shared" ca="1" si="50"/>
        <v>ok</v>
      </c>
      <c r="U192" s="29">
        <f t="shared" si="51"/>
        <v>1</v>
      </c>
      <c r="V192" s="29">
        <f t="shared" si="52"/>
        <v>0</v>
      </c>
      <c r="W192" s="29" t="str">
        <f t="shared" si="53"/>
        <v/>
      </c>
    </row>
    <row r="193" spans="1:23" x14ac:dyDescent="0.25">
      <c r="A193" s="27" t="str">
        <f t="shared" si="43"/>
        <v/>
      </c>
      <c r="B193" s="25">
        <f t="shared" si="44"/>
        <v>0</v>
      </c>
      <c r="C193" s="25" t="str">
        <f t="shared" si="45"/>
        <v>INGRESO</v>
      </c>
      <c r="D193" s="28" t="str">
        <f t="shared" si="46"/>
        <v>0INGRESO</v>
      </c>
      <c r="E193" s="28" t="str">
        <f>D193&amp;COUNTIF(D$2:D193,D193)</f>
        <v>0INGRESO192</v>
      </c>
      <c r="F193" s="28" t="e">
        <f>VLOOKUP(L193,BASE!A:B,2,0)</f>
        <v>#N/A</v>
      </c>
      <c r="G193" s="26"/>
      <c r="H193" s="26"/>
      <c r="I193" s="34"/>
      <c r="J193" s="35"/>
      <c r="K193" s="26"/>
      <c r="L193" s="26"/>
      <c r="M193" s="26"/>
      <c r="N193" s="29">
        <f t="shared" si="47"/>
        <v>1</v>
      </c>
      <c r="O193" s="30" t="e">
        <f>VLOOKUP(E193,'LIBROS FNL '!E:N,2,0)</f>
        <v>#N/A</v>
      </c>
      <c r="P193" s="31">
        <f>IFERROR(VLOOKUP(E193,'LIBROS FNL '!E:Q,13,0),0)</f>
        <v>0</v>
      </c>
      <c r="Q193" s="31" t="e">
        <f>VLOOKUP(E193,'LIBROS FNL '!E:N,4,0)</f>
        <v>#N/A</v>
      </c>
      <c r="R193" s="31">
        <f t="shared" si="48"/>
        <v>0</v>
      </c>
      <c r="S193" s="32" t="str">
        <f t="shared" si="49"/>
        <v>OK CONCILIADO</v>
      </c>
      <c r="T193" s="29" t="str">
        <f t="shared" ca="1" si="50"/>
        <v>ok</v>
      </c>
      <c r="U193" s="29">
        <f t="shared" si="51"/>
        <v>1</v>
      </c>
      <c r="V193" s="29">
        <f t="shared" si="52"/>
        <v>0</v>
      </c>
      <c r="W193" s="29" t="str">
        <f t="shared" si="53"/>
        <v/>
      </c>
    </row>
    <row r="194" spans="1:23" x14ac:dyDescent="0.25">
      <c r="A194" s="27" t="str">
        <f t="shared" si="43"/>
        <v/>
      </c>
      <c r="B194" s="25">
        <f t="shared" si="44"/>
        <v>0</v>
      </c>
      <c r="C194" s="25" t="str">
        <f t="shared" si="45"/>
        <v>INGRESO</v>
      </c>
      <c r="D194" s="28" t="str">
        <f t="shared" si="46"/>
        <v>0INGRESO</v>
      </c>
      <c r="E194" s="28" t="str">
        <f>D194&amp;COUNTIF(D$2:D194,D194)</f>
        <v>0INGRESO193</v>
      </c>
      <c r="F194" s="28" t="e">
        <f>VLOOKUP(L194,BASE!A:B,2,0)</f>
        <v>#N/A</v>
      </c>
      <c r="G194" s="26"/>
      <c r="H194" s="26"/>
      <c r="I194" s="34"/>
      <c r="J194" s="35"/>
      <c r="K194" s="26"/>
      <c r="L194" s="26"/>
      <c r="M194" s="26"/>
      <c r="N194" s="29">
        <f t="shared" si="47"/>
        <v>1</v>
      </c>
      <c r="O194" s="30" t="e">
        <f>VLOOKUP(E194,'LIBROS FNL '!E:N,2,0)</f>
        <v>#N/A</v>
      </c>
      <c r="P194" s="31">
        <f>IFERROR(VLOOKUP(E194,'LIBROS FNL '!E:Q,13,0),0)</f>
        <v>0</v>
      </c>
      <c r="Q194" s="31" t="e">
        <f>VLOOKUP(E194,'LIBROS FNL '!E:N,4,0)</f>
        <v>#N/A</v>
      </c>
      <c r="R194" s="31">
        <f t="shared" si="48"/>
        <v>0</v>
      </c>
      <c r="S194" s="32" t="str">
        <f t="shared" si="49"/>
        <v>OK CONCILIADO</v>
      </c>
      <c r="T194" s="29" t="str">
        <f t="shared" ca="1" si="50"/>
        <v>ok</v>
      </c>
      <c r="U194" s="29">
        <f t="shared" si="51"/>
        <v>1</v>
      </c>
      <c r="V194" s="29">
        <f t="shared" si="52"/>
        <v>0</v>
      </c>
      <c r="W194" s="29" t="str">
        <f t="shared" si="53"/>
        <v/>
      </c>
    </row>
    <row r="195" spans="1:23" x14ac:dyDescent="0.25">
      <c r="A195" s="27" t="str">
        <f t="shared" si="43"/>
        <v/>
      </c>
      <c r="B195" s="25">
        <f t="shared" si="44"/>
        <v>0</v>
      </c>
      <c r="C195" s="25" t="str">
        <f t="shared" si="45"/>
        <v>INGRESO</v>
      </c>
      <c r="D195" s="28" t="str">
        <f t="shared" si="46"/>
        <v>0INGRESO</v>
      </c>
      <c r="E195" s="28" t="str">
        <f>D195&amp;COUNTIF(D$2:D195,D195)</f>
        <v>0INGRESO194</v>
      </c>
      <c r="F195" s="28" t="e">
        <f>VLOOKUP(L195,BASE!A:B,2,0)</f>
        <v>#N/A</v>
      </c>
      <c r="G195" s="26"/>
      <c r="H195" s="26"/>
      <c r="I195" s="34"/>
      <c r="J195" s="35"/>
      <c r="K195" s="26"/>
      <c r="L195" s="26"/>
      <c r="M195" s="26"/>
      <c r="N195" s="29">
        <f t="shared" si="47"/>
        <v>1</v>
      </c>
      <c r="O195" s="30" t="e">
        <f>VLOOKUP(E195,'LIBROS FNL '!E:N,2,0)</f>
        <v>#N/A</v>
      </c>
      <c r="P195" s="31">
        <f>IFERROR(VLOOKUP(E195,'LIBROS FNL '!E:Q,13,0),0)</f>
        <v>0</v>
      </c>
      <c r="Q195" s="31" t="e">
        <f>VLOOKUP(E195,'LIBROS FNL '!E:N,4,0)</f>
        <v>#N/A</v>
      </c>
      <c r="R195" s="31">
        <f t="shared" si="48"/>
        <v>0</v>
      </c>
      <c r="S195" s="32" t="str">
        <f t="shared" si="49"/>
        <v>OK CONCILIADO</v>
      </c>
      <c r="T195" s="29" t="str">
        <f t="shared" ca="1" si="50"/>
        <v>ok</v>
      </c>
      <c r="U195" s="29">
        <f t="shared" si="51"/>
        <v>1</v>
      </c>
      <c r="V195" s="29">
        <f t="shared" si="52"/>
        <v>0</v>
      </c>
      <c r="W195" s="29" t="str">
        <f t="shared" si="53"/>
        <v/>
      </c>
    </row>
    <row r="196" spans="1:23" x14ac:dyDescent="0.25">
      <c r="A196" s="27" t="str">
        <f t="shared" si="43"/>
        <v/>
      </c>
      <c r="B196" s="25">
        <f t="shared" si="44"/>
        <v>0</v>
      </c>
      <c r="C196" s="25" t="str">
        <f t="shared" si="45"/>
        <v>INGRESO</v>
      </c>
      <c r="D196" s="28" t="str">
        <f t="shared" si="46"/>
        <v>0INGRESO</v>
      </c>
      <c r="E196" s="28" t="str">
        <f>D196&amp;COUNTIF(D$2:D196,D196)</f>
        <v>0INGRESO195</v>
      </c>
      <c r="F196" s="28" t="e">
        <f>VLOOKUP(L196,BASE!A:B,2,0)</f>
        <v>#N/A</v>
      </c>
      <c r="G196" s="26"/>
      <c r="H196" s="26"/>
      <c r="I196" s="34"/>
      <c r="J196" s="35"/>
      <c r="K196" s="26"/>
      <c r="L196" s="26"/>
      <c r="M196" s="26"/>
      <c r="N196" s="29">
        <f t="shared" si="47"/>
        <v>1</v>
      </c>
      <c r="O196" s="30" t="e">
        <f>VLOOKUP(E196,'LIBROS FNL '!E:N,2,0)</f>
        <v>#N/A</v>
      </c>
      <c r="P196" s="31">
        <f>IFERROR(VLOOKUP(E196,'LIBROS FNL '!E:Q,13,0),0)</f>
        <v>0</v>
      </c>
      <c r="Q196" s="31" t="e">
        <f>VLOOKUP(E196,'LIBROS FNL '!E:N,4,0)</f>
        <v>#N/A</v>
      </c>
      <c r="R196" s="31">
        <f t="shared" si="48"/>
        <v>0</v>
      </c>
      <c r="S196" s="32" t="str">
        <f t="shared" si="49"/>
        <v>OK CONCILIADO</v>
      </c>
      <c r="T196" s="29" t="str">
        <f t="shared" ca="1" si="50"/>
        <v>ok</v>
      </c>
      <c r="U196" s="29">
        <f t="shared" si="51"/>
        <v>1</v>
      </c>
      <c r="V196" s="29">
        <f t="shared" si="52"/>
        <v>0</v>
      </c>
      <c r="W196" s="29" t="str">
        <f t="shared" si="53"/>
        <v/>
      </c>
    </row>
    <row r="197" spans="1:23" x14ac:dyDescent="0.25">
      <c r="A197" s="27" t="str">
        <f t="shared" si="43"/>
        <v/>
      </c>
      <c r="B197" s="25">
        <f t="shared" si="44"/>
        <v>0</v>
      </c>
      <c r="C197" s="25" t="str">
        <f t="shared" si="45"/>
        <v>INGRESO</v>
      </c>
      <c r="D197" s="28" t="str">
        <f t="shared" si="46"/>
        <v>0INGRESO</v>
      </c>
      <c r="E197" s="28" t="str">
        <f>D197&amp;COUNTIF(D$2:D197,D197)</f>
        <v>0INGRESO196</v>
      </c>
      <c r="F197" s="28" t="e">
        <f>VLOOKUP(L197,BASE!A:B,2,0)</f>
        <v>#N/A</v>
      </c>
      <c r="G197" s="26"/>
      <c r="H197" s="26"/>
      <c r="I197" s="34"/>
      <c r="J197" s="35"/>
      <c r="K197" s="26"/>
      <c r="L197" s="26"/>
      <c r="M197" s="26"/>
      <c r="N197" s="29">
        <f t="shared" si="47"/>
        <v>1</v>
      </c>
      <c r="O197" s="30" t="e">
        <f>VLOOKUP(E197,'LIBROS FNL '!E:N,2,0)</f>
        <v>#N/A</v>
      </c>
      <c r="P197" s="31">
        <f>IFERROR(VLOOKUP(E197,'LIBROS FNL '!E:Q,13,0),0)</f>
        <v>0</v>
      </c>
      <c r="Q197" s="31" t="e">
        <f>VLOOKUP(E197,'LIBROS FNL '!E:N,4,0)</f>
        <v>#N/A</v>
      </c>
      <c r="R197" s="31">
        <f t="shared" si="48"/>
        <v>0</v>
      </c>
      <c r="S197" s="32" t="str">
        <f t="shared" si="49"/>
        <v>OK CONCILIADO</v>
      </c>
      <c r="T197" s="29" t="str">
        <f t="shared" ca="1" si="50"/>
        <v>ok</v>
      </c>
      <c r="U197" s="29">
        <f t="shared" si="51"/>
        <v>1</v>
      </c>
      <c r="V197" s="29">
        <f t="shared" si="52"/>
        <v>0</v>
      </c>
      <c r="W197" s="29" t="str">
        <f t="shared" si="53"/>
        <v/>
      </c>
    </row>
    <row r="198" spans="1:23" x14ac:dyDescent="0.25">
      <c r="A198" s="27" t="str">
        <f t="shared" si="43"/>
        <v/>
      </c>
      <c r="B198" s="25">
        <f t="shared" si="44"/>
        <v>0</v>
      </c>
      <c r="C198" s="25" t="str">
        <f t="shared" si="45"/>
        <v>INGRESO</v>
      </c>
      <c r="D198" s="28" t="str">
        <f t="shared" si="46"/>
        <v>0INGRESO</v>
      </c>
      <c r="E198" s="28" t="str">
        <f>D198&amp;COUNTIF(D$2:D198,D198)</f>
        <v>0INGRESO197</v>
      </c>
      <c r="F198" s="28" t="e">
        <f>VLOOKUP(L198,BASE!A:B,2,0)</f>
        <v>#N/A</v>
      </c>
      <c r="G198" s="26"/>
      <c r="H198" s="26"/>
      <c r="I198" s="34"/>
      <c r="J198" s="35"/>
      <c r="K198" s="26"/>
      <c r="L198" s="26"/>
      <c r="M198" s="26"/>
      <c r="N198" s="29">
        <f t="shared" si="47"/>
        <v>1</v>
      </c>
      <c r="O198" s="30" t="e">
        <f>VLOOKUP(E198,'LIBROS FNL '!E:N,2,0)</f>
        <v>#N/A</v>
      </c>
      <c r="P198" s="31">
        <f>IFERROR(VLOOKUP(E198,'LIBROS FNL '!E:Q,13,0),0)</f>
        <v>0</v>
      </c>
      <c r="Q198" s="31" t="e">
        <f>VLOOKUP(E198,'LIBROS FNL '!E:N,4,0)</f>
        <v>#N/A</v>
      </c>
      <c r="R198" s="31">
        <f t="shared" si="48"/>
        <v>0</v>
      </c>
      <c r="S198" s="32" t="str">
        <f t="shared" si="49"/>
        <v>OK CONCILIADO</v>
      </c>
      <c r="T198" s="29" t="str">
        <f t="shared" ca="1" si="50"/>
        <v>ok</v>
      </c>
      <c r="U198" s="29">
        <f t="shared" si="51"/>
        <v>1</v>
      </c>
      <c r="V198" s="29">
        <f t="shared" si="52"/>
        <v>0</v>
      </c>
      <c r="W198" s="29" t="str">
        <f t="shared" si="53"/>
        <v/>
      </c>
    </row>
    <row r="199" spans="1:23" x14ac:dyDescent="0.25">
      <c r="A199" s="27" t="str">
        <f t="shared" si="43"/>
        <v/>
      </c>
      <c r="B199" s="25">
        <f t="shared" si="44"/>
        <v>0</v>
      </c>
      <c r="C199" s="25" t="str">
        <f t="shared" si="45"/>
        <v>INGRESO</v>
      </c>
      <c r="D199" s="28" t="str">
        <f t="shared" si="46"/>
        <v>0INGRESO</v>
      </c>
      <c r="E199" s="28" t="str">
        <f>D199&amp;COUNTIF(D$2:D199,D199)</f>
        <v>0INGRESO198</v>
      </c>
      <c r="F199" s="28" t="e">
        <f>VLOOKUP(L199,BASE!A:B,2,0)</f>
        <v>#N/A</v>
      </c>
      <c r="G199" s="26"/>
      <c r="H199" s="26"/>
      <c r="I199" s="34"/>
      <c r="J199" s="35"/>
      <c r="K199" s="26"/>
      <c r="L199" s="26"/>
      <c r="M199" s="26"/>
      <c r="N199" s="29">
        <f t="shared" si="47"/>
        <v>1</v>
      </c>
      <c r="O199" s="30" t="e">
        <f>VLOOKUP(E199,'LIBROS FNL '!E:N,2,0)</f>
        <v>#N/A</v>
      </c>
      <c r="P199" s="31">
        <f>IFERROR(VLOOKUP(E199,'LIBROS FNL '!E:Q,13,0),0)</f>
        <v>0</v>
      </c>
      <c r="Q199" s="31" t="e">
        <f>VLOOKUP(E199,'LIBROS FNL '!E:N,4,0)</f>
        <v>#N/A</v>
      </c>
      <c r="R199" s="31">
        <f t="shared" si="48"/>
        <v>0</v>
      </c>
      <c r="S199" s="32" t="str">
        <f t="shared" si="49"/>
        <v>OK CONCILIADO</v>
      </c>
      <c r="T199" s="29" t="str">
        <f t="shared" ca="1" si="50"/>
        <v>ok</v>
      </c>
      <c r="U199" s="29">
        <f t="shared" si="51"/>
        <v>1</v>
      </c>
      <c r="V199" s="29">
        <f t="shared" si="52"/>
        <v>0</v>
      </c>
      <c r="W199" s="29" t="str">
        <f t="shared" si="53"/>
        <v/>
      </c>
    </row>
    <row r="200" spans="1:23" x14ac:dyDescent="0.25">
      <c r="A200" s="27" t="str">
        <f t="shared" si="43"/>
        <v/>
      </c>
      <c r="B200" s="25">
        <f t="shared" si="44"/>
        <v>0</v>
      </c>
      <c r="C200" s="25" t="str">
        <f t="shared" si="45"/>
        <v>INGRESO</v>
      </c>
      <c r="D200" s="28" t="str">
        <f t="shared" si="46"/>
        <v>0INGRESO</v>
      </c>
      <c r="E200" s="28" t="str">
        <f>D200&amp;COUNTIF(D$2:D200,D200)</f>
        <v>0INGRESO199</v>
      </c>
      <c r="F200" s="28" t="e">
        <f>VLOOKUP(L200,BASE!A:B,2,0)</f>
        <v>#N/A</v>
      </c>
      <c r="G200" s="26"/>
      <c r="H200" s="26"/>
      <c r="I200" s="34"/>
      <c r="J200" s="35"/>
      <c r="K200" s="26"/>
      <c r="L200" s="26"/>
      <c r="M200" s="26"/>
      <c r="N200" s="29">
        <f t="shared" si="47"/>
        <v>1</v>
      </c>
      <c r="O200" s="30" t="e">
        <f>VLOOKUP(E200,'LIBROS FNL '!E:N,2,0)</f>
        <v>#N/A</v>
      </c>
      <c r="P200" s="31">
        <f>IFERROR(VLOOKUP(E200,'LIBROS FNL '!E:Q,13,0),0)</f>
        <v>0</v>
      </c>
      <c r="Q200" s="31" t="e">
        <f>VLOOKUP(E200,'LIBROS FNL '!E:N,4,0)</f>
        <v>#N/A</v>
      </c>
      <c r="R200" s="31">
        <f t="shared" si="48"/>
        <v>0</v>
      </c>
      <c r="S200" s="32" t="str">
        <f t="shared" si="49"/>
        <v>OK CONCILIADO</v>
      </c>
      <c r="T200" s="29" t="str">
        <f t="shared" ca="1" si="50"/>
        <v>ok</v>
      </c>
      <c r="U200" s="29">
        <f t="shared" si="51"/>
        <v>1</v>
      </c>
      <c r="V200" s="29">
        <f t="shared" si="52"/>
        <v>0</v>
      </c>
      <c r="W200" s="29" t="str">
        <f t="shared" si="53"/>
        <v/>
      </c>
    </row>
    <row r="201" spans="1:23" x14ac:dyDescent="0.25">
      <c r="A201" s="27" t="str">
        <f t="shared" si="43"/>
        <v/>
      </c>
      <c r="B201" s="25">
        <f t="shared" si="44"/>
        <v>0</v>
      </c>
      <c r="C201" s="25" t="str">
        <f t="shared" si="45"/>
        <v>INGRESO</v>
      </c>
      <c r="D201" s="28" t="str">
        <f t="shared" si="46"/>
        <v>0INGRESO</v>
      </c>
      <c r="E201" s="28" t="str">
        <f>D201&amp;COUNTIF(D$2:D201,D201)</f>
        <v>0INGRESO200</v>
      </c>
      <c r="F201" s="28" t="e">
        <f>VLOOKUP(L201,BASE!A:B,2,0)</f>
        <v>#N/A</v>
      </c>
      <c r="G201" s="26"/>
      <c r="H201" s="26"/>
      <c r="I201" s="34"/>
      <c r="J201" s="35"/>
      <c r="K201" s="26"/>
      <c r="L201" s="26"/>
      <c r="M201" s="26"/>
      <c r="N201" s="29">
        <f t="shared" si="47"/>
        <v>1</v>
      </c>
      <c r="O201" s="30" t="e">
        <f>VLOOKUP(E201,'LIBROS FNL '!E:N,2,0)</f>
        <v>#N/A</v>
      </c>
      <c r="P201" s="31">
        <f>IFERROR(VLOOKUP(E201,'LIBROS FNL '!E:Q,13,0),0)</f>
        <v>0</v>
      </c>
      <c r="Q201" s="31" t="e">
        <f>VLOOKUP(E201,'LIBROS FNL '!E:N,4,0)</f>
        <v>#N/A</v>
      </c>
      <c r="R201" s="31">
        <f t="shared" si="48"/>
        <v>0</v>
      </c>
      <c r="S201" s="32" t="str">
        <f t="shared" si="49"/>
        <v>OK CONCILIADO</v>
      </c>
      <c r="T201" s="29" t="str">
        <f t="shared" ca="1" si="50"/>
        <v>ok</v>
      </c>
      <c r="U201" s="29">
        <f t="shared" si="51"/>
        <v>1</v>
      </c>
      <c r="V201" s="29">
        <f t="shared" si="52"/>
        <v>0</v>
      </c>
      <c r="W201" s="29" t="str">
        <f t="shared" si="53"/>
        <v/>
      </c>
    </row>
    <row r="202" spans="1:23" x14ac:dyDescent="0.25">
      <c r="A202" s="27" t="str">
        <f t="shared" si="43"/>
        <v/>
      </c>
      <c r="B202" s="25">
        <f t="shared" si="44"/>
        <v>0</v>
      </c>
      <c r="C202" s="25" t="str">
        <f t="shared" si="45"/>
        <v>INGRESO</v>
      </c>
      <c r="D202" s="28" t="str">
        <f t="shared" si="46"/>
        <v>0INGRESO</v>
      </c>
      <c r="E202" s="28" t="str">
        <f>D202&amp;COUNTIF(D$2:D202,D202)</f>
        <v>0INGRESO201</v>
      </c>
      <c r="F202" s="28" t="e">
        <f>VLOOKUP(L202,BASE!A:B,2,0)</f>
        <v>#N/A</v>
      </c>
      <c r="G202" s="26"/>
      <c r="H202" s="26"/>
      <c r="I202" s="34"/>
      <c r="J202" s="35"/>
      <c r="K202" s="26"/>
      <c r="L202" s="26"/>
      <c r="M202" s="26"/>
      <c r="N202" s="29">
        <f t="shared" si="47"/>
        <v>1</v>
      </c>
      <c r="O202" s="30" t="e">
        <f>VLOOKUP(E202,'LIBROS FNL '!E:N,2,0)</f>
        <v>#N/A</v>
      </c>
      <c r="P202" s="31">
        <f>IFERROR(VLOOKUP(E202,'LIBROS FNL '!E:Q,13,0),0)</f>
        <v>0</v>
      </c>
      <c r="Q202" s="31" t="e">
        <f>VLOOKUP(E202,'LIBROS FNL '!E:N,4,0)</f>
        <v>#N/A</v>
      </c>
      <c r="R202" s="31">
        <f t="shared" si="48"/>
        <v>0</v>
      </c>
      <c r="S202" s="32" t="str">
        <f t="shared" si="49"/>
        <v>OK CONCILIADO</v>
      </c>
      <c r="T202" s="29" t="str">
        <f t="shared" ca="1" si="50"/>
        <v>ok</v>
      </c>
      <c r="U202" s="29">
        <f t="shared" si="51"/>
        <v>1</v>
      </c>
      <c r="V202" s="29">
        <f t="shared" si="52"/>
        <v>0</v>
      </c>
      <c r="W202" s="29" t="str">
        <f t="shared" si="53"/>
        <v/>
      </c>
    </row>
    <row r="203" spans="1:23" x14ac:dyDescent="0.25">
      <c r="A203" s="27" t="str">
        <f t="shared" si="43"/>
        <v/>
      </c>
      <c r="B203" s="25">
        <f t="shared" si="44"/>
        <v>0</v>
      </c>
      <c r="C203" s="25" t="str">
        <f t="shared" si="45"/>
        <v>INGRESO</v>
      </c>
      <c r="D203" s="28" t="str">
        <f t="shared" si="46"/>
        <v>0INGRESO</v>
      </c>
      <c r="E203" s="28" t="str">
        <f>D203&amp;COUNTIF(D$2:D203,D203)</f>
        <v>0INGRESO202</v>
      </c>
      <c r="F203" s="28" t="e">
        <f>VLOOKUP(L203,BASE!A:B,2,0)</f>
        <v>#N/A</v>
      </c>
      <c r="G203" s="26"/>
      <c r="H203" s="26"/>
      <c r="I203" s="34"/>
      <c r="J203" s="35"/>
      <c r="K203" s="26"/>
      <c r="L203" s="26"/>
      <c r="M203" s="26"/>
      <c r="N203" s="29">
        <f t="shared" si="47"/>
        <v>1</v>
      </c>
      <c r="O203" s="30" t="e">
        <f>VLOOKUP(E203,'LIBROS FNL '!E:N,2,0)</f>
        <v>#N/A</v>
      </c>
      <c r="P203" s="31">
        <f>IFERROR(VLOOKUP(E203,'LIBROS FNL '!E:Q,13,0),0)</f>
        <v>0</v>
      </c>
      <c r="Q203" s="31" t="e">
        <f>VLOOKUP(E203,'LIBROS FNL '!E:N,4,0)</f>
        <v>#N/A</v>
      </c>
      <c r="R203" s="31">
        <f t="shared" si="48"/>
        <v>0</v>
      </c>
      <c r="S203" s="32" t="str">
        <f t="shared" si="49"/>
        <v>OK CONCILIADO</v>
      </c>
      <c r="T203" s="29" t="str">
        <f t="shared" ca="1" si="50"/>
        <v>ok</v>
      </c>
      <c r="U203" s="29">
        <f t="shared" si="51"/>
        <v>1</v>
      </c>
      <c r="V203" s="29">
        <f t="shared" si="52"/>
        <v>0</v>
      </c>
      <c r="W203" s="29" t="str">
        <f t="shared" si="53"/>
        <v/>
      </c>
    </row>
    <row r="204" spans="1:23" x14ac:dyDescent="0.25">
      <c r="A204" s="27" t="str">
        <f t="shared" si="43"/>
        <v/>
      </c>
      <c r="B204" s="25">
        <f t="shared" si="44"/>
        <v>0</v>
      </c>
      <c r="C204" s="25" t="str">
        <f t="shared" si="45"/>
        <v>INGRESO</v>
      </c>
      <c r="D204" s="28" t="str">
        <f t="shared" si="46"/>
        <v>0INGRESO</v>
      </c>
      <c r="E204" s="28" t="str">
        <f>D204&amp;COUNTIF(D$2:D204,D204)</f>
        <v>0INGRESO203</v>
      </c>
      <c r="F204" s="28" t="e">
        <f>VLOOKUP(L204,BASE!A:B,2,0)</f>
        <v>#N/A</v>
      </c>
      <c r="G204" s="26"/>
      <c r="H204" s="26"/>
      <c r="I204" s="34"/>
      <c r="J204" s="35"/>
      <c r="K204" s="26"/>
      <c r="L204" s="26"/>
      <c r="M204" s="26"/>
      <c r="N204" s="29">
        <f t="shared" si="47"/>
        <v>1</v>
      </c>
      <c r="O204" s="30" t="e">
        <f>VLOOKUP(E204,'LIBROS FNL '!E:N,2,0)</f>
        <v>#N/A</v>
      </c>
      <c r="P204" s="31">
        <f>IFERROR(VLOOKUP(E204,'LIBROS FNL '!E:Q,13,0),0)</f>
        <v>0</v>
      </c>
      <c r="Q204" s="31" t="e">
        <f>VLOOKUP(E204,'LIBROS FNL '!E:N,4,0)</f>
        <v>#N/A</v>
      </c>
      <c r="R204" s="31">
        <f t="shared" si="48"/>
        <v>0</v>
      </c>
      <c r="S204" s="32" t="str">
        <f t="shared" si="49"/>
        <v>OK CONCILIADO</v>
      </c>
      <c r="T204" s="29" t="str">
        <f t="shared" ca="1" si="50"/>
        <v>ok</v>
      </c>
      <c r="U204" s="29">
        <f t="shared" si="51"/>
        <v>1</v>
      </c>
      <c r="V204" s="29">
        <f t="shared" si="52"/>
        <v>0</v>
      </c>
      <c r="W204" s="29" t="str">
        <f t="shared" si="53"/>
        <v/>
      </c>
    </row>
    <row r="205" spans="1:23" x14ac:dyDescent="0.25">
      <c r="A205" s="27" t="str">
        <f t="shared" si="43"/>
        <v/>
      </c>
      <c r="B205" s="25">
        <f t="shared" si="44"/>
        <v>0</v>
      </c>
      <c r="C205" s="25" t="str">
        <f t="shared" si="45"/>
        <v>INGRESO</v>
      </c>
      <c r="D205" s="28" t="str">
        <f t="shared" si="46"/>
        <v>0INGRESO</v>
      </c>
      <c r="E205" s="28" t="str">
        <f>D205&amp;COUNTIF(D$2:D205,D205)</f>
        <v>0INGRESO204</v>
      </c>
      <c r="F205" s="28" t="e">
        <f>VLOOKUP(L205,BASE!A:B,2,0)</f>
        <v>#N/A</v>
      </c>
      <c r="G205" s="26"/>
      <c r="H205" s="26"/>
      <c r="I205" s="34"/>
      <c r="J205" s="35"/>
      <c r="K205" s="26"/>
      <c r="L205" s="26"/>
      <c r="M205" s="26"/>
      <c r="N205" s="29">
        <f t="shared" si="47"/>
        <v>1</v>
      </c>
      <c r="O205" s="30" t="e">
        <f>VLOOKUP(E205,'LIBROS FNL '!E:N,2,0)</f>
        <v>#N/A</v>
      </c>
      <c r="P205" s="31">
        <f>IFERROR(VLOOKUP(E205,'LIBROS FNL '!E:Q,13,0),0)</f>
        <v>0</v>
      </c>
      <c r="Q205" s="31" t="e">
        <f>VLOOKUP(E205,'LIBROS FNL '!E:N,4,0)</f>
        <v>#N/A</v>
      </c>
      <c r="R205" s="31">
        <f t="shared" si="48"/>
        <v>0</v>
      </c>
      <c r="S205" s="32" t="str">
        <f t="shared" si="49"/>
        <v>OK CONCILIADO</v>
      </c>
      <c r="T205" s="29" t="str">
        <f t="shared" ca="1" si="50"/>
        <v>ok</v>
      </c>
      <c r="U205" s="29">
        <f t="shared" si="51"/>
        <v>1</v>
      </c>
      <c r="V205" s="29">
        <f t="shared" si="52"/>
        <v>0</v>
      </c>
      <c r="W205" s="29" t="str">
        <f t="shared" si="53"/>
        <v/>
      </c>
    </row>
    <row r="206" spans="1:23" x14ac:dyDescent="0.25">
      <c r="A206" s="27" t="str">
        <f t="shared" si="43"/>
        <v/>
      </c>
      <c r="B206" s="25">
        <f t="shared" si="44"/>
        <v>0</v>
      </c>
      <c r="C206" s="25" t="str">
        <f t="shared" si="45"/>
        <v>INGRESO</v>
      </c>
      <c r="D206" s="28" t="str">
        <f t="shared" si="46"/>
        <v>0INGRESO</v>
      </c>
      <c r="E206" s="28" t="str">
        <f>D206&amp;COUNTIF(D$2:D206,D206)</f>
        <v>0INGRESO205</v>
      </c>
      <c r="F206" s="28" t="e">
        <f>VLOOKUP(L206,BASE!A:B,2,0)</f>
        <v>#N/A</v>
      </c>
      <c r="G206" s="26"/>
      <c r="H206" s="26"/>
      <c r="I206" s="34"/>
      <c r="J206" s="35"/>
      <c r="K206" s="26"/>
      <c r="L206" s="26"/>
      <c r="M206" s="26"/>
      <c r="N206" s="29">
        <f t="shared" si="47"/>
        <v>1</v>
      </c>
      <c r="O206" s="30" t="e">
        <f>VLOOKUP(E206,'LIBROS FNL '!E:N,2,0)</f>
        <v>#N/A</v>
      </c>
      <c r="P206" s="31">
        <f>IFERROR(VLOOKUP(E206,'LIBROS FNL '!E:Q,13,0),0)</f>
        <v>0</v>
      </c>
      <c r="Q206" s="31" t="e">
        <f>VLOOKUP(E206,'LIBROS FNL '!E:N,4,0)</f>
        <v>#N/A</v>
      </c>
      <c r="R206" s="31">
        <f t="shared" si="48"/>
        <v>0</v>
      </c>
      <c r="S206" s="32" t="str">
        <f t="shared" si="49"/>
        <v>OK CONCILIADO</v>
      </c>
      <c r="T206" s="29" t="str">
        <f t="shared" ca="1" si="50"/>
        <v>ok</v>
      </c>
      <c r="U206" s="29">
        <f t="shared" si="51"/>
        <v>1</v>
      </c>
      <c r="V206" s="29">
        <f t="shared" si="52"/>
        <v>0</v>
      </c>
      <c r="W206" s="29" t="str">
        <f t="shared" si="53"/>
        <v/>
      </c>
    </row>
    <row r="207" spans="1:23" x14ac:dyDescent="0.25">
      <c r="A207" s="27" t="str">
        <f t="shared" si="43"/>
        <v/>
      </c>
      <c r="B207" s="25">
        <f t="shared" si="44"/>
        <v>0</v>
      </c>
      <c r="C207" s="25" t="str">
        <f t="shared" si="45"/>
        <v>INGRESO</v>
      </c>
      <c r="D207" s="28" t="str">
        <f t="shared" si="46"/>
        <v>0INGRESO</v>
      </c>
      <c r="E207" s="28" t="str">
        <f>D207&amp;COUNTIF(D$2:D207,D207)</f>
        <v>0INGRESO206</v>
      </c>
      <c r="F207" s="28" t="e">
        <f>VLOOKUP(L207,BASE!A:B,2,0)</f>
        <v>#N/A</v>
      </c>
      <c r="G207" s="26"/>
      <c r="H207" s="26"/>
      <c r="I207" s="34"/>
      <c r="J207" s="35"/>
      <c r="K207" s="26"/>
      <c r="L207" s="26"/>
      <c r="M207" s="26"/>
      <c r="N207" s="29">
        <f t="shared" si="47"/>
        <v>1</v>
      </c>
      <c r="O207" s="30" t="e">
        <f>VLOOKUP(E207,'LIBROS FNL '!E:N,2,0)</f>
        <v>#N/A</v>
      </c>
      <c r="P207" s="31">
        <f>IFERROR(VLOOKUP(E207,'LIBROS FNL '!E:Q,13,0),0)</f>
        <v>0</v>
      </c>
      <c r="Q207" s="31" t="e">
        <f>VLOOKUP(E207,'LIBROS FNL '!E:N,4,0)</f>
        <v>#N/A</v>
      </c>
      <c r="R207" s="31">
        <f t="shared" si="48"/>
        <v>0</v>
      </c>
      <c r="S207" s="32" t="str">
        <f t="shared" si="49"/>
        <v>OK CONCILIADO</v>
      </c>
      <c r="T207" s="29" t="str">
        <f t="shared" ca="1" si="50"/>
        <v>ok</v>
      </c>
      <c r="U207" s="29">
        <f t="shared" si="51"/>
        <v>1</v>
      </c>
      <c r="V207" s="29">
        <f t="shared" si="52"/>
        <v>0</v>
      </c>
      <c r="W207" s="29" t="str">
        <f t="shared" si="53"/>
        <v/>
      </c>
    </row>
    <row r="208" spans="1:23" s="56" customFormat="1" x14ac:dyDescent="0.25">
      <c r="A208" s="50" t="str">
        <f t="shared" si="43"/>
        <v/>
      </c>
      <c r="B208" s="41">
        <f t="shared" si="44"/>
        <v>0</v>
      </c>
      <c r="C208" s="41" t="str">
        <f t="shared" si="45"/>
        <v>INGRESO</v>
      </c>
      <c r="D208" s="51" t="str">
        <f t="shared" si="46"/>
        <v>0INGRESO</v>
      </c>
      <c r="E208" s="51" t="str">
        <f>D208&amp;COUNTIF(D$2:D208,D208)</f>
        <v>0INGRESO207</v>
      </c>
      <c r="F208" s="51" t="e">
        <f>VLOOKUP(L208,BASE!A:B,2,0)</f>
        <v>#N/A</v>
      </c>
      <c r="G208" s="26"/>
      <c r="H208" s="26"/>
      <c r="I208" s="34"/>
      <c r="J208" s="35"/>
      <c r="K208" s="26"/>
      <c r="L208" s="26"/>
      <c r="M208" s="26"/>
      <c r="N208" s="52">
        <f t="shared" si="47"/>
        <v>1</v>
      </c>
      <c r="O208" s="53" t="e">
        <f>VLOOKUP(E208,'LIBROS FNL '!E:N,2,0)</f>
        <v>#N/A</v>
      </c>
      <c r="P208" s="54">
        <f>IFERROR(VLOOKUP(E208,'LIBROS FNL '!E:Q,13,0),0)</f>
        <v>0</v>
      </c>
      <c r="Q208" s="54" t="e">
        <f>VLOOKUP(E208,'LIBROS FNL '!E:N,4,0)</f>
        <v>#N/A</v>
      </c>
      <c r="R208" s="54">
        <f t="shared" si="48"/>
        <v>0</v>
      </c>
      <c r="S208" s="55" t="str">
        <f t="shared" si="49"/>
        <v>OK CONCILIADO</v>
      </c>
      <c r="T208" s="52" t="str">
        <f t="shared" ca="1" si="50"/>
        <v>ok</v>
      </c>
      <c r="U208" s="52">
        <f t="shared" si="51"/>
        <v>1</v>
      </c>
      <c r="V208" s="52">
        <f t="shared" si="52"/>
        <v>0</v>
      </c>
      <c r="W208" s="52" t="str">
        <f t="shared" si="53"/>
        <v/>
      </c>
    </row>
    <row r="209" spans="1:23" s="56" customFormat="1" x14ac:dyDescent="0.25">
      <c r="A209" s="50" t="str">
        <f t="shared" si="43"/>
        <v/>
      </c>
      <c r="B209" s="41">
        <f t="shared" si="44"/>
        <v>0</v>
      </c>
      <c r="C209" s="41" t="str">
        <f t="shared" si="45"/>
        <v>INGRESO</v>
      </c>
      <c r="D209" s="51" t="str">
        <f t="shared" si="46"/>
        <v>0INGRESO</v>
      </c>
      <c r="E209" s="51" t="str">
        <f>D209&amp;COUNTIF(D$2:D209,D209)</f>
        <v>0INGRESO208</v>
      </c>
      <c r="F209" s="51" t="e">
        <f>VLOOKUP(L209,BASE!A:B,2,0)</f>
        <v>#N/A</v>
      </c>
      <c r="G209" s="26"/>
      <c r="H209" s="26"/>
      <c r="I209" s="34"/>
      <c r="J209" s="35"/>
      <c r="K209" s="26"/>
      <c r="L209" s="26"/>
      <c r="M209" s="26"/>
      <c r="N209" s="52">
        <f t="shared" si="47"/>
        <v>1</v>
      </c>
      <c r="O209" s="53" t="e">
        <f>VLOOKUP(E209,'LIBROS FNL '!E:N,2,0)</f>
        <v>#N/A</v>
      </c>
      <c r="P209" s="54">
        <f>IFERROR(VLOOKUP(E209,'LIBROS FNL '!E:Q,13,0),0)</f>
        <v>0</v>
      </c>
      <c r="Q209" s="54" t="e">
        <f>VLOOKUP(E209,'LIBROS FNL '!E:N,4,0)</f>
        <v>#N/A</v>
      </c>
      <c r="R209" s="54">
        <f t="shared" si="48"/>
        <v>0</v>
      </c>
      <c r="S209" s="55" t="str">
        <f t="shared" si="49"/>
        <v>OK CONCILIADO</v>
      </c>
      <c r="T209" s="52" t="str">
        <f t="shared" ca="1" si="50"/>
        <v>ok</v>
      </c>
      <c r="U209" s="52">
        <f t="shared" si="51"/>
        <v>1</v>
      </c>
      <c r="V209" s="52">
        <f t="shared" si="52"/>
        <v>0</v>
      </c>
      <c r="W209" s="52" t="str">
        <f t="shared" si="53"/>
        <v/>
      </c>
    </row>
    <row r="210" spans="1:23" x14ac:dyDescent="0.25">
      <c r="A210" s="27" t="str">
        <f t="shared" si="43"/>
        <v/>
      </c>
      <c r="B210" s="25">
        <f t="shared" si="44"/>
        <v>0</v>
      </c>
      <c r="C210" s="25" t="str">
        <f t="shared" si="45"/>
        <v>INGRESO</v>
      </c>
      <c r="D210" s="28" t="str">
        <f t="shared" si="46"/>
        <v>0INGRESO</v>
      </c>
      <c r="E210" s="28" t="str">
        <f>D210&amp;COUNTIF(D$2:D210,D210)</f>
        <v>0INGRESO209</v>
      </c>
      <c r="F210" s="28" t="e">
        <f>VLOOKUP(L210,BASE!A:B,2,0)</f>
        <v>#N/A</v>
      </c>
      <c r="G210" s="26"/>
      <c r="H210" s="26"/>
      <c r="I210" s="34"/>
      <c r="J210" s="35"/>
      <c r="K210" s="26"/>
      <c r="L210" s="26"/>
      <c r="M210" s="26"/>
      <c r="N210" s="29">
        <f t="shared" si="47"/>
        <v>1</v>
      </c>
      <c r="O210" s="30" t="e">
        <f>VLOOKUP(E210,'LIBROS FNL '!E:N,2,0)</f>
        <v>#N/A</v>
      </c>
      <c r="P210" s="31">
        <f>IFERROR(VLOOKUP(E210,'LIBROS FNL '!E:Q,13,0),0)</f>
        <v>0</v>
      </c>
      <c r="Q210" s="31" t="e">
        <f>VLOOKUP(E210,'LIBROS FNL '!E:N,4,0)</f>
        <v>#N/A</v>
      </c>
      <c r="R210" s="31">
        <f t="shared" si="48"/>
        <v>0</v>
      </c>
      <c r="S210" s="32" t="str">
        <f t="shared" si="49"/>
        <v>OK CONCILIADO</v>
      </c>
      <c r="T210" s="29" t="str">
        <f t="shared" ca="1" si="50"/>
        <v>ok</v>
      </c>
      <c r="U210" s="29">
        <f t="shared" si="51"/>
        <v>1</v>
      </c>
      <c r="V210" s="29">
        <f t="shared" si="52"/>
        <v>0</v>
      </c>
      <c r="W210" s="29" t="str">
        <f t="shared" si="53"/>
        <v/>
      </c>
    </row>
    <row r="211" spans="1:23" x14ac:dyDescent="0.25">
      <c r="A211" s="27" t="str">
        <f t="shared" si="43"/>
        <v/>
      </c>
      <c r="B211" s="25">
        <f t="shared" si="44"/>
        <v>0</v>
      </c>
      <c r="C211" s="25" t="str">
        <f t="shared" si="45"/>
        <v>INGRESO</v>
      </c>
      <c r="D211" s="28" t="str">
        <f t="shared" si="46"/>
        <v>0INGRESO</v>
      </c>
      <c r="E211" s="28" t="str">
        <f>D211&amp;COUNTIF(D$2:D211,D211)</f>
        <v>0INGRESO210</v>
      </c>
      <c r="F211" s="28" t="e">
        <f>VLOOKUP(L211,BASE!A:B,2,0)</f>
        <v>#N/A</v>
      </c>
      <c r="G211" s="26"/>
      <c r="H211" s="26"/>
      <c r="I211" s="34"/>
      <c r="J211" s="35"/>
      <c r="K211" s="26"/>
      <c r="L211" s="26"/>
      <c r="M211" s="26"/>
      <c r="N211" s="29">
        <f t="shared" si="47"/>
        <v>1</v>
      </c>
      <c r="O211" s="30" t="e">
        <f>VLOOKUP(E211,'LIBROS FNL '!E:N,2,0)</f>
        <v>#N/A</v>
      </c>
      <c r="P211" s="31">
        <f>IFERROR(VLOOKUP(E211,'LIBROS FNL '!E:Q,13,0),0)</f>
        <v>0</v>
      </c>
      <c r="Q211" s="31" t="e">
        <f>VLOOKUP(E211,'LIBROS FNL '!E:N,4,0)</f>
        <v>#N/A</v>
      </c>
      <c r="R211" s="31">
        <f t="shared" si="48"/>
        <v>0</v>
      </c>
      <c r="S211" s="32" t="str">
        <f t="shared" si="49"/>
        <v>OK CONCILIADO</v>
      </c>
      <c r="T211" s="29" t="str">
        <f t="shared" ca="1" si="50"/>
        <v>ok</v>
      </c>
      <c r="U211" s="29">
        <f t="shared" si="51"/>
        <v>1</v>
      </c>
      <c r="V211" s="29">
        <f t="shared" si="52"/>
        <v>0</v>
      </c>
      <c r="W211" s="29" t="str">
        <f t="shared" si="53"/>
        <v/>
      </c>
    </row>
    <row r="212" spans="1:23" x14ac:dyDescent="0.25">
      <c r="A212" s="27" t="str">
        <f t="shared" si="43"/>
        <v/>
      </c>
      <c r="B212" s="25">
        <f t="shared" si="44"/>
        <v>0</v>
      </c>
      <c r="C212" s="25" t="str">
        <f t="shared" si="45"/>
        <v>INGRESO</v>
      </c>
      <c r="D212" s="28" t="str">
        <f t="shared" si="46"/>
        <v>0INGRESO</v>
      </c>
      <c r="E212" s="28" t="str">
        <f>D212&amp;COUNTIF(D$2:D212,D212)</f>
        <v>0INGRESO211</v>
      </c>
      <c r="F212" s="28" t="e">
        <f>VLOOKUP(L212,BASE!A:B,2,0)</f>
        <v>#N/A</v>
      </c>
      <c r="G212" s="26"/>
      <c r="H212" s="26"/>
      <c r="I212" s="34"/>
      <c r="J212" s="35"/>
      <c r="K212" s="26"/>
      <c r="L212" s="26"/>
      <c r="M212" s="26"/>
      <c r="N212" s="29">
        <f t="shared" si="47"/>
        <v>1</v>
      </c>
      <c r="O212" s="30" t="e">
        <f>VLOOKUP(E212,'LIBROS FNL '!E:N,2,0)</f>
        <v>#N/A</v>
      </c>
      <c r="P212" s="31">
        <f>IFERROR(VLOOKUP(E212,'LIBROS FNL '!E:Q,13,0),0)</f>
        <v>0</v>
      </c>
      <c r="Q212" s="31" t="e">
        <f>VLOOKUP(E212,'LIBROS FNL '!E:N,4,0)</f>
        <v>#N/A</v>
      </c>
      <c r="R212" s="31">
        <f t="shared" si="48"/>
        <v>0</v>
      </c>
      <c r="S212" s="32" t="str">
        <f t="shared" si="49"/>
        <v>OK CONCILIADO</v>
      </c>
      <c r="T212" s="29" t="str">
        <f t="shared" ca="1" si="50"/>
        <v>ok</v>
      </c>
      <c r="U212" s="29">
        <f t="shared" si="51"/>
        <v>1</v>
      </c>
      <c r="V212" s="29">
        <f t="shared" si="52"/>
        <v>0</v>
      </c>
      <c r="W212" s="29" t="str">
        <f t="shared" si="53"/>
        <v/>
      </c>
    </row>
    <row r="213" spans="1:23" x14ac:dyDescent="0.25">
      <c r="A213" s="27" t="str">
        <f t="shared" si="43"/>
        <v/>
      </c>
      <c r="B213" s="25">
        <f t="shared" si="44"/>
        <v>0</v>
      </c>
      <c r="C213" s="25" t="str">
        <f t="shared" si="45"/>
        <v>INGRESO</v>
      </c>
      <c r="D213" s="28" t="str">
        <f t="shared" si="46"/>
        <v>0INGRESO</v>
      </c>
      <c r="E213" s="28" t="str">
        <f>D213&amp;COUNTIF(D$2:D213,D213)</f>
        <v>0INGRESO212</v>
      </c>
      <c r="F213" s="28" t="e">
        <f>VLOOKUP(L213,BASE!A:B,2,0)</f>
        <v>#N/A</v>
      </c>
      <c r="G213" s="26"/>
      <c r="H213" s="26"/>
      <c r="I213" s="34"/>
      <c r="J213" s="35"/>
      <c r="K213" s="26"/>
      <c r="L213" s="26"/>
      <c r="M213" s="26"/>
      <c r="N213" s="29">
        <f t="shared" si="47"/>
        <v>1</v>
      </c>
      <c r="O213" s="30" t="e">
        <f>VLOOKUP(E213,'LIBROS FNL '!E:N,2,0)</f>
        <v>#N/A</v>
      </c>
      <c r="P213" s="31">
        <f>IFERROR(VLOOKUP(E213,'LIBROS FNL '!E:Q,13,0),0)</f>
        <v>0</v>
      </c>
      <c r="Q213" s="31" t="e">
        <f>VLOOKUP(E213,'LIBROS FNL '!E:N,4,0)</f>
        <v>#N/A</v>
      </c>
      <c r="R213" s="31">
        <f t="shared" si="48"/>
        <v>0</v>
      </c>
      <c r="S213" s="32" t="str">
        <f t="shared" si="49"/>
        <v>OK CONCILIADO</v>
      </c>
      <c r="T213" s="29" t="str">
        <f t="shared" ca="1" si="50"/>
        <v>ok</v>
      </c>
      <c r="U213" s="29">
        <f t="shared" si="51"/>
        <v>1</v>
      </c>
      <c r="V213" s="29">
        <f t="shared" si="52"/>
        <v>0</v>
      </c>
      <c r="W213" s="29" t="str">
        <f t="shared" si="53"/>
        <v/>
      </c>
    </row>
    <row r="214" spans="1:23" x14ac:dyDescent="0.25">
      <c r="A214" s="27" t="str">
        <f t="shared" si="43"/>
        <v/>
      </c>
      <c r="B214" s="25">
        <f t="shared" si="44"/>
        <v>0</v>
      </c>
      <c r="C214" s="25" t="str">
        <f t="shared" si="45"/>
        <v>INGRESO</v>
      </c>
      <c r="D214" s="28" t="str">
        <f t="shared" si="46"/>
        <v>0INGRESO</v>
      </c>
      <c r="E214" s="28" t="str">
        <f>D214&amp;COUNTIF(D$2:D214,D214)</f>
        <v>0INGRESO213</v>
      </c>
      <c r="F214" s="28" t="e">
        <f>VLOOKUP(L214,BASE!A:B,2,0)</f>
        <v>#N/A</v>
      </c>
      <c r="G214" s="26"/>
      <c r="H214" s="26"/>
      <c r="I214" s="34"/>
      <c r="J214" s="35"/>
      <c r="K214" s="26"/>
      <c r="L214" s="26"/>
      <c r="M214" s="26"/>
      <c r="N214" s="29">
        <f t="shared" si="47"/>
        <v>1</v>
      </c>
      <c r="O214" s="30" t="e">
        <f>VLOOKUP(E214,'LIBROS FNL '!E:N,2,0)</f>
        <v>#N/A</v>
      </c>
      <c r="P214" s="31">
        <f>IFERROR(VLOOKUP(E214,'LIBROS FNL '!E:Q,13,0),0)</f>
        <v>0</v>
      </c>
      <c r="Q214" s="31" t="e">
        <f>VLOOKUP(E214,'LIBROS FNL '!E:N,4,0)</f>
        <v>#N/A</v>
      </c>
      <c r="R214" s="31">
        <f t="shared" si="48"/>
        <v>0</v>
      </c>
      <c r="S214" s="32" t="str">
        <f t="shared" si="49"/>
        <v>OK CONCILIADO</v>
      </c>
      <c r="T214" s="29" t="str">
        <f t="shared" ca="1" si="50"/>
        <v>ok</v>
      </c>
      <c r="U214" s="29">
        <f t="shared" si="51"/>
        <v>1</v>
      </c>
      <c r="V214" s="29">
        <f t="shared" si="52"/>
        <v>0</v>
      </c>
      <c r="W214" s="29" t="str">
        <f t="shared" si="53"/>
        <v/>
      </c>
    </row>
    <row r="215" spans="1:23" x14ac:dyDescent="0.25">
      <c r="A215" s="27" t="str">
        <f t="shared" si="43"/>
        <v/>
      </c>
      <c r="B215" s="25">
        <f t="shared" si="44"/>
        <v>0</v>
      </c>
      <c r="C215" s="25" t="str">
        <f t="shared" si="45"/>
        <v>INGRESO</v>
      </c>
      <c r="D215" s="28" t="str">
        <f t="shared" si="46"/>
        <v>0INGRESO</v>
      </c>
      <c r="E215" s="28" t="str">
        <f>D215&amp;COUNTIF(D$2:D215,D215)</f>
        <v>0INGRESO214</v>
      </c>
      <c r="F215" s="28" t="e">
        <f>VLOOKUP(L215,BASE!A:B,2,0)</f>
        <v>#N/A</v>
      </c>
      <c r="G215" s="26"/>
      <c r="H215" s="26"/>
      <c r="I215" s="34"/>
      <c r="J215" s="35"/>
      <c r="K215" s="26"/>
      <c r="L215" s="26"/>
      <c r="M215" s="26"/>
      <c r="N215" s="29">
        <f t="shared" si="47"/>
        <v>1</v>
      </c>
      <c r="O215" s="30" t="e">
        <f>VLOOKUP(E215,'LIBROS FNL '!E:N,2,0)</f>
        <v>#N/A</v>
      </c>
      <c r="P215" s="31">
        <f>IFERROR(VLOOKUP(E215,'LIBROS FNL '!E:Q,13,0),0)</f>
        <v>0</v>
      </c>
      <c r="Q215" s="31" t="e">
        <f>VLOOKUP(E215,'LIBROS FNL '!E:N,4,0)</f>
        <v>#N/A</v>
      </c>
      <c r="R215" s="31">
        <f t="shared" si="48"/>
        <v>0</v>
      </c>
      <c r="S215" s="32" t="str">
        <f t="shared" si="49"/>
        <v>OK CONCILIADO</v>
      </c>
      <c r="T215" s="29" t="str">
        <f t="shared" ca="1" si="50"/>
        <v>ok</v>
      </c>
      <c r="U215" s="29">
        <f t="shared" si="51"/>
        <v>1</v>
      </c>
      <c r="V215" s="29">
        <f t="shared" si="52"/>
        <v>0</v>
      </c>
      <c r="W215" s="29" t="str">
        <f t="shared" si="53"/>
        <v/>
      </c>
    </row>
    <row r="216" spans="1:23" x14ac:dyDescent="0.25">
      <c r="A216" s="27" t="str">
        <f t="shared" si="43"/>
        <v/>
      </c>
      <c r="B216" s="25">
        <f t="shared" si="44"/>
        <v>0</v>
      </c>
      <c r="C216" s="25" t="str">
        <f t="shared" si="45"/>
        <v>INGRESO</v>
      </c>
      <c r="D216" s="28" t="str">
        <f t="shared" si="46"/>
        <v>0INGRESO</v>
      </c>
      <c r="E216" s="28" t="str">
        <f>D216&amp;COUNTIF(D$2:D216,D216)</f>
        <v>0INGRESO215</v>
      </c>
      <c r="F216" s="28" t="e">
        <f>VLOOKUP(L216,BASE!A:B,2,0)</f>
        <v>#N/A</v>
      </c>
      <c r="G216" s="26"/>
      <c r="H216" s="26"/>
      <c r="I216" s="34"/>
      <c r="J216" s="35"/>
      <c r="K216" s="26"/>
      <c r="L216" s="26"/>
      <c r="M216" s="26"/>
      <c r="N216" s="29">
        <f t="shared" si="47"/>
        <v>1</v>
      </c>
      <c r="O216" s="30" t="e">
        <f>VLOOKUP(E216,'LIBROS FNL '!E:N,2,0)</f>
        <v>#N/A</v>
      </c>
      <c r="P216" s="31">
        <f>IFERROR(VLOOKUP(E216,'LIBROS FNL '!E:Q,13,0),0)</f>
        <v>0</v>
      </c>
      <c r="Q216" s="31" t="e">
        <f>VLOOKUP(E216,'LIBROS FNL '!E:N,4,0)</f>
        <v>#N/A</v>
      </c>
      <c r="R216" s="31">
        <f t="shared" si="48"/>
        <v>0</v>
      </c>
      <c r="S216" s="32" t="str">
        <f t="shared" si="49"/>
        <v>OK CONCILIADO</v>
      </c>
      <c r="T216" s="29" t="str">
        <f t="shared" ca="1" si="50"/>
        <v>ok</v>
      </c>
      <c r="U216" s="29">
        <f t="shared" si="51"/>
        <v>1</v>
      </c>
      <c r="V216" s="29">
        <f t="shared" si="52"/>
        <v>0</v>
      </c>
      <c r="W216" s="29" t="str">
        <f t="shared" si="53"/>
        <v/>
      </c>
    </row>
    <row r="217" spans="1:23" x14ac:dyDescent="0.25">
      <c r="A217" s="27" t="str">
        <f t="shared" si="43"/>
        <v/>
      </c>
      <c r="B217" s="25">
        <f t="shared" si="44"/>
        <v>0</v>
      </c>
      <c r="C217" s="25" t="str">
        <f t="shared" si="45"/>
        <v>INGRESO</v>
      </c>
      <c r="D217" s="28" t="str">
        <f t="shared" si="46"/>
        <v>0INGRESO</v>
      </c>
      <c r="E217" s="28" t="str">
        <f>D217&amp;COUNTIF(D$2:D217,D217)</f>
        <v>0INGRESO216</v>
      </c>
      <c r="F217" s="28" t="e">
        <f>VLOOKUP(L217,BASE!A:B,2,0)</f>
        <v>#N/A</v>
      </c>
      <c r="G217" s="26"/>
      <c r="H217" s="26"/>
      <c r="I217" s="34"/>
      <c r="J217" s="35"/>
      <c r="K217" s="26"/>
      <c r="L217" s="26"/>
      <c r="M217" s="26"/>
      <c r="N217" s="29">
        <f t="shared" si="47"/>
        <v>1</v>
      </c>
      <c r="O217" s="30" t="e">
        <f>VLOOKUP(E217,'LIBROS FNL '!E:N,2,0)</f>
        <v>#N/A</v>
      </c>
      <c r="P217" s="31">
        <f>IFERROR(VLOOKUP(E217,'LIBROS FNL '!E:Q,13,0),0)</f>
        <v>0</v>
      </c>
      <c r="Q217" s="31" t="e">
        <f>VLOOKUP(E217,'LIBROS FNL '!E:N,4,0)</f>
        <v>#N/A</v>
      </c>
      <c r="R217" s="31">
        <f t="shared" si="48"/>
        <v>0</v>
      </c>
      <c r="S217" s="32" t="str">
        <f t="shared" si="49"/>
        <v>OK CONCILIADO</v>
      </c>
      <c r="T217" s="29" t="str">
        <f t="shared" ca="1" si="50"/>
        <v>ok</v>
      </c>
      <c r="U217" s="29">
        <f t="shared" si="51"/>
        <v>1</v>
      </c>
      <c r="V217" s="29">
        <f t="shared" si="52"/>
        <v>0</v>
      </c>
      <c r="W217" s="29" t="str">
        <f t="shared" si="53"/>
        <v/>
      </c>
    </row>
    <row r="218" spans="1:23" x14ac:dyDescent="0.25">
      <c r="A218" s="27" t="str">
        <f t="shared" si="43"/>
        <v/>
      </c>
      <c r="B218" s="25">
        <f t="shared" si="44"/>
        <v>0</v>
      </c>
      <c r="C218" s="25" t="str">
        <f t="shared" si="45"/>
        <v>INGRESO</v>
      </c>
      <c r="D218" s="28" t="str">
        <f t="shared" si="46"/>
        <v>0INGRESO</v>
      </c>
      <c r="E218" s="28" t="str">
        <f>D218&amp;COUNTIF(D$2:D218,D218)</f>
        <v>0INGRESO217</v>
      </c>
      <c r="F218" s="28" t="e">
        <f>VLOOKUP(L218,BASE!A:B,2,0)</f>
        <v>#N/A</v>
      </c>
      <c r="G218" s="26"/>
      <c r="H218" s="26"/>
      <c r="I218" s="34"/>
      <c r="J218" s="35"/>
      <c r="K218" s="26"/>
      <c r="L218" s="26"/>
      <c r="M218" s="26"/>
      <c r="N218" s="29">
        <f t="shared" si="47"/>
        <v>1</v>
      </c>
      <c r="O218" s="30" t="e">
        <f>VLOOKUP(E218,'LIBROS FNL '!E:N,2,0)</f>
        <v>#N/A</v>
      </c>
      <c r="P218" s="31">
        <f>IFERROR(VLOOKUP(E218,'LIBROS FNL '!E:Q,13,0),0)</f>
        <v>0</v>
      </c>
      <c r="Q218" s="31" t="e">
        <f>VLOOKUP(E218,'LIBROS FNL '!E:N,4,0)</f>
        <v>#N/A</v>
      </c>
      <c r="R218" s="31">
        <f t="shared" si="48"/>
        <v>0</v>
      </c>
      <c r="S218" s="32" t="str">
        <f t="shared" si="49"/>
        <v>OK CONCILIADO</v>
      </c>
      <c r="T218" s="29" t="str">
        <f t="shared" ca="1" si="50"/>
        <v>ok</v>
      </c>
      <c r="U218" s="29">
        <f t="shared" si="51"/>
        <v>1</v>
      </c>
      <c r="V218" s="29">
        <f t="shared" si="52"/>
        <v>0</v>
      </c>
      <c r="W218" s="29" t="str">
        <f t="shared" si="53"/>
        <v/>
      </c>
    </row>
    <row r="219" spans="1:23" x14ac:dyDescent="0.25">
      <c r="A219" s="27" t="str">
        <f t="shared" si="43"/>
        <v/>
      </c>
      <c r="B219" s="25">
        <f t="shared" si="44"/>
        <v>0</v>
      </c>
      <c r="C219" s="25" t="str">
        <f t="shared" si="45"/>
        <v>INGRESO</v>
      </c>
      <c r="D219" s="28" t="str">
        <f t="shared" si="46"/>
        <v>0INGRESO</v>
      </c>
      <c r="E219" s="28" t="str">
        <f>D219&amp;COUNTIF(D$2:D219,D219)</f>
        <v>0INGRESO218</v>
      </c>
      <c r="F219" s="28" t="e">
        <f>VLOOKUP(L219,BASE!A:B,2,0)</f>
        <v>#N/A</v>
      </c>
      <c r="G219" s="26"/>
      <c r="H219" s="26"/>
      <c r="I219" s="34"/>
      <c r="J219" s="35"/>
      <c r="K219" s="26"/>
      <c r="L219" s="26"/>
      <c r="M219" s="26"/>
      <c r="N219" s="29">
        <f t="shared" si="47"/>
        <v>1</v>
      </c>
      <c r="O219" s="30" t="e">
        <f>VLOOKUP(E219,'LIBROS FNL '!E:N,2,0)</f>
        <v>#N/A</v>
      </c>
      <c r="P219" s="31">
        <f>IFERROR(VLOOKUP(E219,'LIBROS FNL '!E:Q,13,0),0)</f>
        <v>0</v>
      </c>
      <c r="Q219" s="31" t="e">
        <f>VLOOKUP(E219,'LIBROS FNL '!E:N,4,0)</f>
        <v>#N/A</v>
      </c>
      <c r="R219" s="31">
        <f t="shared" si="48"/>
        <v>0</v>
      </c>
      <c r="S219" s="32" t="str">
        <f t="shared" si="49"/>
        <v>OK CONCILIADO</v>
      </c>
      <c r="T219" s="29" t="str">
        <f t="shared" ca="1" si="50"/>
        <v>ok</v>
      </c>
      <c r="U219" s="29">
        <f t="shared" si="51"/>
        <v>1</v>
      </c>
      <c r="V219" s="29">
        <f t="shared" si="52"/>
        <v>0</v>
      </c>
      <c r="W219" s="29" t="str">
        <f t="shared" si="53"/>
        <v/>
      </c>
    </row>
    <row r="220" spans="1:23" x14ac:dyDescent="0.25">
      <c r="A220" s="27" t="str">
        <f t="shared" si="43"/>
        <v/>
      </c>
      <c r="B220" s="25">
        <f t="shared" si="44"/>
        <v>0</v>
      </c>
      <c r="C220" s="25" t="str">
        <f t="shared" si="45"/>
        <v>INGRESO</v>
      </c>
      <c r="D220" s="28" t="str">
        <f t="shared" si="46"/>
        <v>0INGRESO</v>
      </c>
      <c r="E220" s="28" t="str">
        <f>D220&amp;COUNTIF(D$2:D220,D220)</f>
        <v>0INGRESO219</v>
      </c>
      <c r="F220" s="28" t="e">
        <f>VLOOKUP(L220,BASE!A:B,2,0)</f>
        <v>#N/A</v>
      </c>
      <c r="G220" s="26"/>
      <c r="H220" s="26"/>
      <c r="I220" s="34"/>
      <c r="J220" s="35"/>
      <c r="K220" s="26"/>
      <c r="L220" s="26"/>
      <c r="M220" s="26"/>
      <c r="N220" s="29">
        <f t="shared" si="47"/>
        <v>1</v>
      </c>
      <c r="O220" s="30" t="e">
        <f>VLOOKUP(E220,'LIBROS FNL '!E:N,2,0)</f>
        <v>#N/A</v>
      </c>
      <c r="P220" s="31">
        <f>IFERROR(VLOOKUP(E220,'LIBROS FNL '!E:Q,13,0),0)</f>
        <v>0</v>
      </c>
      <c r="Q220" s="31" t="e">
        <f>VLOOKUP(E220,'LIBROS FNL '!E:N,4,0)</f>
        <v>#N/A</v>
      </c>
      <c r="R220" s="31">
        <f t="shared" si="48"/>
        <v>0</v>
      </c>
      <c r="S220" s="32" t="str">
        <f t="shared" si="49"/>
        <v>OK CONCILIADO</v>
      </c>
      <c r="T220" s="29" t="str">
        <f t="shared" ca="1" si="50"/>
        <v>ok</v>
      </c>
      <c r="U220" s="29">
        <f t="shared" si="51"/>
        <v>1</v>
      </c>
      <c r="V220" s="29">
        <f t="shared" si="52"/>
        <v>0</v>
      </c>
      <c r="W220" s="29" t="str">
        <f t="shared" si="53"/>
        <v/>
      </c>
    </row>
    <row r="221" spans="1:23" x14ac:dyDescent="0.25">
      <c r="A221" s="27" t="str">
        <f t="shared" si="43"/>
        <v/>
      </c>
      <c r="B221" s="25">
        <f t="shared" si="44"/>
        <v>0</v>
      </c>
      <c r="C221" s="25" t="str">
        <f t="shared" si="45"/>
        <v>INGRESO</v>
      </c>
      <c r="D221" s="28" t="str">
        <f t="shared" si="46"/>
        <v>0INGRESO</v>
      </c>
      <c r="E221" s="28" t="str">
        <f>D221&amp;COUNTIF(D$2:D221,D221)</f>
        <v>0INGRESO220</v>
      </c>
      <c r="F221" s="28" t="e">
        <f>VLOOKUP(L221,BASE!A:B,2,0)</f>
        <v>#N/A</v>
      </c>
      <c r="G221" s="26"/>
      <c r="H221" s="26"/>
      <c r="I221" s="34"/>
      <c r="J221" s="35"/>
      <c r="K221" s="26"/>
      <c r="L221" s="26"/>
      <c r="M221" s="26"/>
      <c r="N221" s="29">
        <f t="shared" si="47"/>
        <v>1</v>
      </c>
      <c r="O221" s="30" t="e">
        <f>VLOOKUP(E221,'LIBROS FNL '!E:N,2,0)</f>
        <v>#N/A</v>
      </c>
      <c r="P221" s="31">
        <f>IFERROR(VLOOKUP(E221,'LIBROS FNL '!E:Q,13,0),0)</f>
        <v>0</v>
      </c>
      <c r="Q221" s="31" t="e">
        <f>VLOOKUP(E221,'LIBROS FNL '!E:N,4,0)</f>
        <v>#N/A</v>
      </c>
      <c r="R221" s="31">
        <f t="shared" si="48"/>
        <v>0</v>
      </c>
      <c r="S221" s="32" t="str">
        <f t="shared" si="49"/>
        <v>OK CONCILIADO</v>
      </c>
      <c r="T221" s="29" t="str">
        <f t="shared" ca="1" si="50"/>
        <v>ok</v>
      </c>
      <c r="U221" s="29">
        <f t="shared" si="51"/>
        <v>1</v>
      </c>
      <c r="V221" s="29">
        <f t="shared" si="52"/>
        <v>0</v>
      </c>
      <c r="W221" s="29" t="str">
        <f t="shared" si="53"/>
        <v/>
      </c>
    </row>
    <row r="222" spans="1:23" x14ac:dyDescent="0.25">
      <c r="A222" s="27" t="str">
        <f t="shared" si="43"/>
        <v/>
      </c>
      <c r="B222" s="25">
        <f t="shared" si="44"/>
        <v>0</v>
      </c>
      <c r="C222" s="25" t="str">
        <f t="shared" si="45"/>
        <v>INGRESO</v>
      </c>
      <c r="D222" s="28" t="str">
        <f t="shared" si="46"/>
        <v>0INGRESO</v>
      </c>
      <c r="E222" s="28" t="str">
        <f>D222&amp;COUNTIF(D$2:D222,D222)</f>
        <v>0INGRESO221</v>
      </c>
      <c r="F222" s="28" t="e">
        <f>VLOOKUP(L222,BASE!A:B,2,0)</f>
        <v>#N/A</v>
      </c>
      <c r="G222" s="26"/>
      <c r="H222" s="26"/>
      <c r="I222" s="34"/>
      <c r="J222" s="35"/>
      <c r="K222" s="26"/>
      <c r="L222" s="26"/>
      <c r="M222" s="26"/>
      <c r="N222" s="29">
        <f t="shared" si="47"/>
        <v>1</v>
      </c>
      <c r="O222" s="30" t="e">
        <f>VLOOKUP(E222,'LIBROS FNL '!E:N,2,0)</f>
        <v>#N/A</v>
      </c>
      <c r="P222" s="31">
        <f>IFERROR(VLOOKUP(E222,'LIBROS FNL '!E:Q,13,0),0)</f>
        <v>0</v>
      </c>
      <c r="Q222" s="31" t="e">
        <f>VLOOKUP(E222,'LIBROS FNL '!E:N,4,0)</f>
        <v>#N/A</v>
      </c>
      <c r="R222" s="31">
        <f t="shared" si="48"/>
        <v>0</v>
      </c>
      <c r="S222" s="32" t="str">
        <f t="shared" si="49"/>
        <v>OK CONCILIADO</v>
      </c>
      <c r="T222" s="29" t="str">
        <f t="shared" ca="1" si="50"/>
        <v>ok</v>
      </c>
      <c r="U222" s="29">
        <f t="shared" si="51"/>
        <v>1</v>
      </c>
      <c r="V222" s="29">
        <f t="shared" si="52"/>
        <v>0</v>
      </c>
      <c r="W222" s="29" t="str">
        <f t="shared" si="53"/>
        <v/>
      </c>
    </row>
    <row r="223" spans="1:23" x14ac:dyDescent="0.25">
      <c r="A223" s="27" t="str">
        <f t="shared" si="43"/>
        <v/>
      </c>
      <c r="B223" s="25">
        <f t="shared" si="44"/>
        <v>0</v>
      </c>
      <c r="C223" s="25" t="str">
        <f t="shared" si="45"/>
        <v>INGRESO</v>
      </c>
      <c r="D223" s="28" t="str">
        <f t="shared" si="46"/>
        <v>0INGRESO</v>
      </c>
      <c r="E223" s="28" t="str">
        <f>D223&amp;COUNTIF(D$2:D223,D223)</f>
        <v>0INGRESO222</v>
      </c>
      <c r="F223" s="28" t="e">
        <f>VLOOKUP(L223,BASE!A:B,2,0)</f>
        <v>#N/A</v>
      </c>
      <c r="G223" s="26"/>
      <c r="H223" s="26"/>
      <c r="I223" s="34"/>
      <c r="J223" s="35"/>
      <c r="K223" s="26"/>
      <c r="L223" s="26"/>
      <c r="M223" s="26"/>
      <c r="N223" s="29">
        <f t="shared" si="47"/>
        <v>1</v>
      </c>
      <c r="O223" s="30" t="e">
        <f>VLOOKUP(E223,'LIBROS FNL '!E:N,2,0)</f>
        <v>#N/A</v>
      </c>
      <c r="P223" s="31">
        <f>IFERROR(VLOOKUP(E223,'LIBROS FNL '!E:Q,13,0),0)</f>
        <v>0</v>
      </c>
      <c r="Q223" s="31" t="e">
        <f>VLOOKUP(E223,'LIBROS FNL '!E:N,4,0)</f>
        <v>#N/A</v>
      </c>
      <c r="R223" s="31">
        <f t="shared" si="48"/>
        <v>0</v>
      </c>
      <c r="S223" s="32" t="str">
        <f t="shared" si="49"/>
        <v>OK CONCILIADO</v>
      </c>
      <c r="T223" s="29" t="str">
        <f t="shared" ca="1" si="50"/>
        <v>ok</v>
      </c>
      <c r="U223" s="29">
        <f t="shared" si="51"/>
        <v>1</v>
      </c>
      <c r="V223" s="29">
        <f t="shared" si="52"/>
        <v>0</v>
      </c>
      <c r="W223" s="29" t="str">
        <f t="shared" si="53"/>
        <v/>
      </c>
    </row>
    <row r="224" spans="1:23" x14ac:dyDescent="0.25">
      <c r="A224" s="27" t="str">
        <f t="shared" ref="A224:A287" si="54">RIGHT(G224,4)</f>
        <v/>
      </c>
      <c r="B224" s="25">
        <f t="shared" ref="B224:B287" si="55">J224*1</f>
        <v>0</v>
      </c>
      <c r="C224" s="25" t="str">
        <f t="shared" ref="C224:C287" si="56">IF(J224&gt;=0,"INGRESO","EGRESO")</f>
        <v>INGRESO</v>
      </c>
      <c r="D224" s="28" t="str">
        <f t="shared" ref="D224:D287" si="57">+CONCATENATE(A224,B224,C224)</f>
        <v>0INGRESO</v>
      </c>
      <c r="E224" s="28" t="str">
        <f>D224&amp;COUNTIF(D$2:D224,D224)</f>
        <v>0INGRESO223</v>
      </c>
      <c r="F224" s="28" t="e">
        <f>VLOOKUP(L224,BASE!A:B,2,0)</f>
        <v>#N/A</v>
      </c>
      <c r="G224" s="26"/>
      <c r="H224" s="26"/>
      <c r="I224" s="34"/>
      <c r="J224" s="35"/>
      <c r="K224" s="26"/>
      <c r="L224" s="26"/>
      <c r="M224" s="26"/>
      <c r="N224" s="29">
        <f t="shared" ref="N224:N287" si="58">COUNTBLANK(M224)</f>
        <v>1</v>
      </c>
      <c r="O224" s="30" t="e">
        <f>VLOOKUP(E224,'LIBROS FNL '!E:N,2,0)</f>
        <v>#N/A</v>
      </c>
      <c r="P224" s="31">
        <f>IFERROR(VLOOKUP(E224,'LIBROS FNL '!E:Q,13,0),0)</f>
        <v>0</v>
      </c>
      <c r="Q224" s="31" t="e">
        <f>VLOOKUP(E224,'LIBROS FNL '!E:N,4,0)</f>
        <v>#N/A</v>
      </c>
      <c r="R224" s="31">
        <f t="shared" ref="R224:R287" si="59">P224-J224</f>
        <v>0</v>
      </c>
      <c r="S224" s="32" t="str">
        <f t="shared" ref="S224:S287" si="60">IF(AND(N224=0),"OK",IF(R224&lt;&gt;0,"SIN CONCILIAR","OK CONCILIADO"))</f>
        <v>OK CONCILIADO</v>
      </c>
      <c r="T224" s="29" t="str">
        <f t="shared" ref="T224:T287" ca="1" si="61">IF(S224="SIN CONCILIAR",+TODAY()-I224,"ok")</f>
        <v>ok</v>
      </c>
      <c r="U224" s="29">
        <f t="shared" ref="U224:U287" si="62">COUNTA(S224)</f>
        <v>1</v>
      </c>
      <c r="V224" s="29">
        <f t="shared" ref="V224:V287" si="63">WEEKNUM(I224)</f>
        <v>0</v>
      </c>
      <c r="W224" s="29" t="str">
        <f t="shared" ref="W224:W287" si="64">MID(L224,1,16)</f>
        <v/>
      </c>
    </row>
    <row r="225" spans="1:23" x14ac:dyDescent="0.25">
      <c r="A225" s="27" t="str">
        <f t="shared" si="54"/>
        <v/>
      </c>
      <c r="B225" s="25">
        <f t="shared" si="55"/>
        <v>0</v>
      </c>
      <c r="C225" s="25" t="str">
        <f t="shared" si="56"/>
        <v>INGRESO</v>
      </c>
      <c r="D225" s="28" t="str">
        <f t="shared" si="57"/>
        <v>0INGRESO</v>
      </c>
      <c r="E225" s="28" t="str">
        <f>D225&amp;COUNTIF(D$2:D225,D225)</f>
        <v>0INGRESO224</v>
      </c>
      <c r="F225" s="28" t="e">
        <f>VLOOKUP(L225,BASE!A:B,2,0)</f>
        <v>#N/A</v>
      </c>
      <c r="G225" s="26"/>
      <c r="H225" s="26"/>
      <c r="I225" s="34"/>
      <c r="J225" s="35"/>
      <c r="K225" s="26"/>
      <c r="L225" s="26"/>
      <c r="M225" s="26"/>
      <c r="N225" s="29">
        <f t="shared" si="58"/>
        <v>1</v>
      </c>
      <c r="O225" s="30" t="e">
        <f>VLOOKUP(E225,'LIBROS FNL '!E:N,2,0)</f>
        <v>#N/A</v>
      </c>
      <c r="P225" s="31">
        <f>IFERROR(VLOOKUP(E225,'LIBROS FNL '!E:Q,13,0),0)</f>
        <v>0</v>
      </c>
      <c r="Q225" s="31" t="e">
        <f>VLOOKUP(E225,'LIBROS FNL '!E:N,4,0)</f>
        <v>#N/A</v>
      </c>
      <c r="R225" s="31">
        <f t="shared" si="59"/>
        <v>0</v>
      </c>
      <c r="S225" s="32" t="str">
        <f t="shared" si="60"/>
        <v>OK CONCILIADO</v>
      </c>
      <c r="T225" s="29" t="str">
        <f t="shared" ca="1" si="61"/>
        <v>ok</v>
      </c>
      <c r="U225" s="29">
        <f t="shared" si="62"/>
        <v>1</v>
      </c>
      <c r="V225" s="29">
        <f t="shared" si="63"/>
        <v>0</v>
      </c>
      <c r="W225" s="29" t="str">
        <f t="shared" si="64"/>
        <v/>
      </c>
    </row>
    <row r="226" spans="1:23" x14ac:dyDescent="0.25">
      <c r="A226" s="27" t="str">
        <f t="shared" si="54"/>
        <v/>
      </c>
      <c r="B226" s="25">
        <f t="shared" si="55"/>
        <v>0</v>
      </c>
      <c r="C226" s="25" t="str">
        <f t="shared" si="56"/>
        <v>INGRESO</v>
      </c>
      <c r="D226" s="28" t="str">
        <f t="shared" si="57"/>
        <v>0INGRESO</v>
      </c>
      <c r="E226" s="28" t="str">
        <f>D226&amp;COUNTIF(D$2:D226,D226)</f>
        <v>0INGRESO225</v>
      </c>
      <c r="F226" s="28" t="e">
        <f>VLOOKUP(L226,BASE!A:B,2,0)</f>
        <v>#N/A</v>
      </c>
      <c r="G226" s="26"/>
      <c r="H226" s="26"/>
      <c r="I226" s="34"/>
      <c r="J226" s="35"/>
      <c r="K226" s="26"/>
      <c r="L226" s="26"/>
      <c r="M226" s="26"/>
      <c r="N226" s="29">
        <f t="shared" si="58"/>
        <v>1</v>
      </c>
      <c r="O226" s="30" t="e">
        <f>VLOOKUP(E226,'LIBROS FNL '!E:N,2,0)</f>
        <v>#N/A</v>
      </c>
      <c r="P226" s="31">
        <f>IFERROR(VLOOKUP(E226,'LIBROS FNL '!E:Q,13,0),0)</f>
        <v>0</v>
      </c>
      <c r="Q226" s="31" t="e">
        <f>VLOOKUP(E226,'LIBROS FNL '!E:N,4,0)</f>
        <v>#N/A</v>
      </c>
      <c r="R226" s="31">
        <f t="shared" si="59"/>
        <v>0</v>
      </c>
      <c r="S226" s="32" t="str">
        <f t="shared" si="60"/>
        <v>OK CONCILIADO</v>
      </c>
      <c r="T226" s="29" t="str">
        <f t="shared" ca="1" si="61"/>
        <v>ok</v>
      </c>
      <c r="U226" s="29">
        <f t="shared" si="62"/>
        <v>1</v>
      </c>
      <c r="V226" s="29">
        <f t="shared" si="63"/>
        <v>0</v>
      </c>
      <c r="W226" s="29" t="str">
        <f t="shared" si="64"/>
        <v/>
      </c>
    </row>
    <row r="227" spans="1:23" x14ac:dyDescent="0.25">
      <c r="A227" s="27" t="str">
        <f t="shared" si="54"/>
        <v/>
      </c>
      <c r="B227" s="25">
        <f t="shared" si="55"/>
        <v>0</v>
      </c>
      <c r="C227" s="25" t="str">
        <f t="shared" si="56"/>
        <v>INGRESO</v>
      </c>
      <c r="D227" s="28" t="str">
        <f t="shared" si="57"/>
        <v>0INGRESO</v>
      </c>
      <c r="E227" s="28" t="str">
        <f>D227&amp;COUNTIF(D$2:D227,D227)</f>
        <v>0INGRESO226</v>
      </c>
      <c r="F227" s="28" t="e">
        <f>VLOOKUP(L227,BASE!A:B,2,0)</f>
        <v>#N/A</v>
      </c>
      <c r="G227" s="26"/>
      <c r="H227" s="26"/>
      <c r="I227" s="34"/>
      <c r="J227" s="35"/>
      <c r="K227" s="26"/>
      <c r="L227" s="26"/>
      <c r="M227" s="26"/>
      <c r="N227" s="29">
        <f t="shared" si="58"/>
        <v>1</v>
      </c>
      <c r="O227" s="30" t="e">
        <f>VLOOKUP(E227,'LIBROS FNL '!E:N,2,0)</f>
        <v>#N/A</v>
      </c>
      <c r="P227" s="31">
        <f>IFERROR(VLOOKUP(E227,'LIBROS FNL '!E:Q,13,0),0)</f>
        <v>0</v>
      </c>
      <c r="Q227" s="31" t="e">
        <f>VLOOKUP(E227,'LIBROS FNL '!E:N,4,0)</f>
        <v>#N/A</v>
      </c>
      <c r="R227" s="31">
        <f t="shared" si="59"/>
        <v>0</v>
      </c>
      <c r="S227" s="32" t="str">
        <f t="shared" si="60"/>
        <v>OK CONCILIADO</v>
      </c>
      <c r="T227" s="29" t="str">
        <f t="shared" ca="1" si="61"/>
        <v>ok</v>
      </c>
      <c r="U227" s="29">
        <f t="shared" si="62"/>
        <v>1</v>
      </c>
      <c r="V227" s="29">
        <f t="shared" si="63"/>
        <v>0</v>
      </c>
      <c r="W227" s="29" t="str">
        <f t="shared" si="64"/>
        <v/>
      </c>
    </row>
    <row r="228" spans="1:23" x14ac:dyDescent="0.25">
      <c r="A228" s="27" t="str">
        <f t="shared" si="54"/>
        <v/>
      </c>
      <c r="B228" s="25">
        <f t="shared" si="55"/>
        <v>0</v>
      </c>
      <c r="C228" s="25" t="str">
        <f t="shared" si="56"/>
        <v>INGRESO</v>
      </c>
      <c r="D228" s="28" t="str">
        <f t="shared" si="57"/>
        <v>0INGRESO</v>
      </c>
      <c r="E228" s="28" t="str">
        <f>D228&amp;COUNTIF(D$2:D228,D228)</f>
        <v>0INGRESO227</v>
      </c>
      <c r="F228" s="28" t="e">
        <f>VLOOKUP(L228,BASE!A:B,2,0)</f>
        <v>#N/A</v>
      </c>
      <c r="G228" s="26"/>
      <c r="H228" s="26"/>
      <c r="I228" s="34"/>
      <c r="J228" s="35"/>
      <c r="K228" s="26"/>
      <c r="L228" s="26"/>
      <c r="M228" s="26"/>
      <c r="N228" s="29">
        <f t="shared" si="58"/>
        <v>1</v>
      </c>
      <c r="O228" s="30" t="e">
        <f>VLOOKUP(E228,'LIBROS FNL '!E:N,2,0)</f>
        <v>#N/A</v>
      </c>
      <c r="P228" s="31">
        <f>IFERROR(VLOOKUP(E228,'LIBROS FNL '!E:Q,13,0),0)</f>
        <v>0</v>
      </c>
      <c r="Q228" s="31" t="e">
        <f>VLOOKUP(E228,'LIBROS FNL '!E:N,4,0)</f>
        <v>#N/A</v>
      </c>
      <c r="R228" s="31">
        <f t="shared" si="59"/>
        <v>0</v>
      </c>
      <c r="S228" s="32" t="str">
        <f t="shared" si="60"/>
        <v>OK CONCILIADO</v>
      </c>
      <c r="T228" s="29" t="str">
        <f t="shared" ca="1" si="61"/>
        <v>ok</v>
      </c>
      <c r="U228" s="29">
        <f t="shared" si="62"/>
        <v>1</v>
      </c>
      <c r="V228" s="29">
        <f t="shared" si="63"/>
        <v>0</v>
      </c>
      <c r="W228" s="29" t="str">
        <f t="shared" si="64"/>
        <v/>
      </c>
    </row>
    <row r="229" spans="1:23" x14ac:dyDescent="0.25">
      <c r="A229" s="27" t="str">
        <f t="shared" si="54"/>
        <v/>
      </c>
      <c r="B229" s="25">
        <f t="shared" si="55"/>
        <v>0</v>
      </c>
      <c r="C229" s="25" t="str">
        <f t="shared" si="56"/>
        <v>INGRESO</v>
      </c>
      <c r="D229" s="28" t="str">
        <f t="shared" si="57"/>
        <v>0INGRESO</v>
      </c>
      <c r="E229" s="28" t="str">
        <f>D229&amp;COUNTIF(D$2:D229,D229)</f>
        <v>0INGRESO228</v>
      </c>
      <c r="F229" s="28" t="e">
        <f>VLOOKUP(L229,BASE!A:B,2,0)</f>
        <v>#N/A</v>
      </c>
      <c r="G229" s="26"/>
      <c r="H229" s="26"/>
      <c r="I229" s="34"/>
      <c r="J229" s="35"/>
      <c r="K229" s="26"/>
      <c r="L229" s="26"/>
      <c r="M229" s="26"/>
      <c r="N229" s="29">
        <f t="shared" si="58"/>
        <v>1</v>
      </c>
      <c r="O229" s="30" t="e">
        <f>VLOOKUP(E229,'LIBROS FNL '!E:N,2,0)</f>
        <v>#N/A</v>
      </c>
      <c r="P229" s="31">
        <f>IFERROR(VLOOKUP(E229,'LIBROS FNL '!E:Q,13,0),0)</f>
        <v>0</v>
      </c>
      <c r="Q229" s="31" t="e">
        <f>VLOOKUP(E229,'LIBROS FNL '!E:N,4,0)</f>
        <v>#N/A</v>
      </c>
      <c r="R229" s="31">
        <f t="shared" si="59"/>
        <v>0</v>
      </c>
      <c r="S229" s="32" t="str">
        <f t="shared" si="60"/>
        <v>OK CONCILIADO</v>
      </c>
      <c r="T229" s="29" t="str">
        <f t="shared" ca="1" si="61"/>
        <v>ok</v>
      </c>
      <c r="U229" s="29">
        <f t="shared" si="62"/>
        <v>1</v>
      </c>
      <c r="V229" s="29">
        <f t="shared" si="63"/>
        <v>0</v>
      </c>
      <c r="W229" s="29" t="str">
        <f t="shared" si="64"/>
        <v/>
      </c>
    </row>
    <row r="230" spans="1:23" x14ac:dyDescent="0.25">
      <c r="A230" s="27" t="str">
        <f t="shared" si="54"/>
        <v/>
      </c>
      <c r="B230" s="25">
        <f t="shared" si="55"/>
        <v>0</v>
      </c>
      <c r="C230" s="25" t="str">
        <f t="shared" si="56"/>
        <v>INGRESO</v>
      </c>
      <c r="D230" s="28" t="str">
        <f t="shared" si="57"/>
        <v>0INGRESO</v>
      </c>
      <c r="E230" s="28" t="str">
        <f>D230&amp;COUNTIF(D$2:D230,D230)</f>
        <v>0INGRESO229</v>
      </c>
      <c r="F230" s="28" t="e">
        <f>VLOOKUP(L230,BASE!A:B,2,0)</f>
        <v>#N/A</v>
      </c>
      <c r="G230" s="26"/>
      <c r="H230" s="26"/>
      <c r="I230" s="34"/>
      <c r="J230" s="35"/>
      <c r="K230" s="26"/>
      <c r="L230" s="26"/>
      <c r="M230" s="26"/>
      <c r="N230" s="29">
        <f t="shared" si="58"/>
        <v>1</v>
      </c>
      <c r="O230" s="30" t="e">
        <f>VLOOKUP(E230,'LIBROS FNL '!E:N,2,0)</f>
        <v>#N/A</v>
      </c>
      <c r="P230" s="31">
        <f>IFERROR(VLOOKUP(E230,'LIBROS FNL '!E:Q,13,0),0)</f>
        <v>0</v>
      </c>
      <c r="Q230" s="31" t="e">
        <f>VLOOKUP(E230,'LIBROS FNL '!E:N,4,0)</f>
        <v>#N/A</v>
      </c>
      <c r="R230" s="31">
        <f t="shared" si="59"/>
        <v>0</v>
      </c>
      <c r="S230" s="32" t="str">
        <f t="shared" si="60"/>
        <v>OK CONCILIADO</v>
      </c>
      <c r="T230" s="29" t="str">
        <f t="shared" ca="1" si="61"/>
        <v>ok</v>
      </c>
      <c r="U230" s="29">
        <f t="shared" si="62"/>
        <v>1</v>
      </c>
      <c r="V230" s="29">
        <f t="shared" si="63"/>
        <v>0</v>
      </c>
      <c r="W230" s="29" t="str">
        <f t="shared" si="64"/>
        <v/>
      </c>
    </row>
    <row r="231" spans="1:23" x14ac:dyDescent="0.25">
      <c r="A231" s="27" t="str">
        <f t="shared" si="54"/>
        <v/>
      </c>
      <c r="B231" s="25">
        <f t="shared" si="55"/>
        <v>0</v>
      </c>
      <c r="C231" s="25" t="str">
        <f t="shared" si="56"/>
        <v>INGRESO</v>
      </c>
      <c r="D231" s="28" t="str">
        <f t="shared" si="57"/>
        <v>0INGRESO</v>
      </c>
      <c r="E231" s="28" t="str">
        <f>D231&amp;COUNTIF(D$2:D231,D231)</f>
        <v>0INGRESO230</v>
      </c>
      <c r="F231" s="28" t="e">
        <f>VLOOKUP(L231,BASE!A:B,2,0)</f>
        <v>#N/A</v>
      </c>
      <c r="G231" s="26"/>
      <c r="H231" s="26"/>
      <c r="I231" s="34"/>
      <c r="J231" s="35"/>
      <c r="K231" s="26"/>
      <c r="L231" s="26"/>
      <c r="M231" s="26"/>
      <c r="N231" s="29">
        <f t="shared" si="58"/>
        <v>1</v>
      </c>
      <c r="O231" s="30" t="e">
        <f>VLOOKUP(E231,'LIBROS FNL '!E:N,2,0)</f>
        <v>#N/A</v>
      </c>
      <c r="P231" s="31">
        <f>IFERROR(VLOOKUP(E231,'LIBROS FNL '!E:Q,13,0),0)</f>
        <v>0</v>
      </c>
      <c r="Q231" s="31" t="e">
        <f>VLOOKUP(E231,'LIBROS FNL '!E:N,4,0)</f>
        <v>#N/A</v>
      </c>
      <c r="R231" s="31">
        <f t="shared" si="59"/>
        <v>0</v>
      </c>
      <c r="S231" s="32" t="str">
        <f t="shared" si="60"/>
        <v>OK CONCILIADO</v>
      </c>
      <c r="T231" s="29" t="str">
        <f t="shared" ca="1" si="61"/>
        <v>ok</v>
      </c>
      <c r="U231" s="29">
        <f t="shared" si="62"/>
        <v>1</v>
      </c>
      <c r="V231" s="29">
        <f t="shared" si="63"/>
        <v>0</v>
      </c>
      <c r="W231" s="29" t="str">
        <f t="shared" si="64"/>
        <v/>
      </c>
    </row>
    <row r="232" spans="1:23" x14ac:dyDescent="0.25">
      <c r="A232" s="27" t="str">
        <f t="shared" si="54"/>
        <v/>
      </c>
      <c r="B232" s="25">
        <f t="shared" si="55"/>
        <v>0</v>
      </c>
      <c r="C232" s="25" t="str">
        <f t="shared" si="56"/>
        <v>INGRESO</v>
      </c>
      <c r="D232" s="28" t="str">
        <f t="shared" si="57"/>
        <v>0INGRESO</v>
      </c>
      <c r="E232" s="28" t="str">
        <f>D232&amp;COUNTIF(D$2:D232,D232)</f>
        <v>0INGRESO231</v>
      </c>
      <c r="F232" s="28" t="e">
        <f>VLOOKUP(L232,BASE!A:B,2,0)</f>
        <v>#N/A</v>
      </c>
      <c r="G232" s="26"/>
      <c r="H232" s="26"/>
      <c r="I232" s="34"/>
      <c r="J232" s="35"/>
      <c r="K232" s="26"/>
      <c r="L232" s="26"/>
      <c r="M232" s="26"/>
      <c r="N232" s="29">
        <f t="shared" si="58"/>
        <v>1</v>
      </c>
      <c r="O232" s="30" t="e">
        <f>VLOOKUP(E232,'LIBROS FNL '!E:N,2,0)</f>
        <v>#N/A</v>
      </c>
      <c r="P232" s="31">
        <f>IFERROR(VLOOKUP(E232,'LIBROS FNL '!E:Q,13,0),0)</f>
        <v>0</v>
      </c>
      <c r="Q232" s="31" t="e">
        <f>VLOOKUP(E232,'LIBROS FNL '!E:N,4,0)</f>
        <v>#N/A</v>
      </c>
      <c r="R232" s="31">
        <f t="shared" si="59"/>
        <v>0</v>
      </c>
      <c r="S232" s="32" t="str">
        <f t="shared" si="60"/>
        <v>OK CONCILIADO</v>
      </c>
      <c r="T232" s="29" t="str">
        <f t="shared" ca="1" si="61"/>
        <v>ok</v>
      </c>
      <c r="U232" s="29">
        <f t="shared" si="62"/>
        <v>1</v>
      </c>
      <c r="V232" s="29">
        <f t="shared" si="63"/>
        <v>0</v>
      </c>
      <c r="W232" s="29" t="str">
        <f t="shared" si="64"/>
        <v/>
      </c>
    </row>
    <row r="233" spans="1:23" x14ac:dyDescent="0.25">
      <c r="A233" s="27" t="str">
        <f t="shared" si="54"/>
        <v/>
      </c>
      <c r="B233" s="25">
        <f t="shared" si="55"/>
        <v>0</v>
      </c>
      <c r="C233" s="25" t="str">
        <f t="shared" si="56"/>
        <v>INGRESO</v>
      </c>
      <c r="D233" s="28" t="str">
        <f t="shared" si="57"/>
        <v>0INGRESO</v>
      </c>
      <c r="E233" s="28" t="str">
        <f>D233&amp;COUNTIF(D$2:D233,D233)</f>
        <v>0INGRESO232</v>
      </c>
      <c r="F233" s="28" t="e">
        <f>VLOOKUP(L233,BASE!A:B,2,0)</f>
        <v>#N/A</v>
      </c>
      <c r="G233" s="26"/>
      <c r="H233" s="26"/>
      <c r="I233" s="34"/>
      <c r="J233" s="35"/>
      <c r="K233" s="26"/>
      <c r="L233" s="26"/>
      <c r="M233" s="26"/>
      <c r="N233" s="29">
        <f t="shared" si="58"/>
        <v>1</v>
      </c>
      <c r="O233" s="30" t="e">
        <f>VLOOKUP(E233,'LIBROS FNL '!E:N,2,0)</f>
        <v>#N/A</v>
      </c>
      <c r="P233" s="31">
        <f>IFERROR(VLOOKUP(E233,'LIBROS FNL '!E:Q,13,0),0)</f>
        <v>0</v>
      </c>
      <c r="Q233" s="31" t="e">
        <f>VLOOKUP(E233,'LIBROS FNL '!E:N,4,0)</f>
        <v>#N/A</v>
      </c>
      <c r="R233" s="31">
        <f t="shared" si="59"/>
        <v>0</v>
      </c>
      <c r="S233" s="32" t="str">
        <f t="shared" si="60"/>
        <v>OK CONCILIADO</v>
      </c>
      <c r="T233" s="29" t="str">
        <f t="shared" ca="1" si="61"/>
        <v>ok</v>
      </c>
      <c r="U233" s="29">
        <f t="shared" si="62"/>
        <v>1</v>
      </c>
      <c r="V233" s="29">
        <f t="shared" si="63"/>
        <v>0</v>
      </c>
      <c r="W233" s="29" t="str">
        <f t="shared" si="64"/>
        <v/>
      </c>
    </row>
    <row r="234" spans="1:23" x14ac:dyDescent="0.25">
      <c r="A234" s="27" t="str">
        <f t="shared" si="54"/>
        <v/>
      </c>
      <c r="B234" s="25">
        <f t="shared" si="55"/>
        <v>0</v>
      </c>
      <c r="C234" s="25" t="str">
        <f t="shared" si="56"/>
        <v>INGRESO</v>
      </c>
      <c r="D234" s="28" t="str">
        <f t="shared" si="57"/>
        <v>0INGRESO</v>
      </c>
      <c r="E234" s="28" t="str">
        <f>D234&amp;COUNTIF(D$2:D234,D234)</f>
        <v>0INGRESO233</v>
      </c>
      <c r="F234" s="28" t="e">
        <f>VLOOKUP(L234,BASE!A:B,2,0)</f>
        <v>#N/A</v>
      </c>
      <c r="G234" s="26"/>
      <c r="H234" s="26"/>
      <c r="I234" s="34"/>
      <c r="J234" s="35"/>
      <c r="K234" s="26"/>
      <c r="L234" s="26"/>
      <c r="M234" s="26"/>
      <c r="N234" s="29">
        <f t="shared" si="58"/>
        <v>1</v>
      </c>
      <c r="O234" s="30" t="e">
        <f>VLOOKUP(E234,'LIBROS FNL '!E:N,2,0)</f>
        <v>#N/A</v>
      </c>
      <c r="P234" s="31">
        <f>IFERROR(VLOOKUP(E234,'LIBROS FNL '!E:Q,13,0),0)</f>
        <v>0</v>
      </c>
      <c r="Q234" s="31" t="e">
        <f>VLOOKUP(E234,'LIBROS FNL '!E:N,4,0)</f>
        <v>#N/A</v>
      </c>
      <c r="R234" s="31">
        <f t="shared" si="59"/>
        <v>0</v>
      </c>
      <c r="S234" s="32" t="str">
        <f t="shared" si="60"/>
        <v>OK CONCILIADO</v>
      </c>
      <c r="T234" s="29" t="str">
        <f t="shared" ca="1" si="61"/>
        <v>ok</v>
      </c>
      <c r="U234" s="29">
        <f t="shared" si="62"/>
        <v>1</v>
      </c>
      <c r="V234" s="29">
        <f t="shared" si="63"/>
        <v>0</v>
      </c>
      <c r="W234" s="29" t="str">
        <f t="shared" si="64"/>
        <v/>
      </c>
    </row>
    <row r="235" spans="1:23" x14ac:dyDescent="0.25">
      <c r="A235" s="27" t="str">
        <f t="shared" si="54"/>
        <v/>
      </c>
      <c r="B235" s="25">
        <f t="shared" si="55"/>
        <v>0</v>
      </c>
      <c r="C235" s="25" t="str">
        <f t="shared" si="56"/>
        <v>INGRESO</v>
      </c>
      <c r="D235" s="28" t="str">
        <f t="shared" si="57"/>
        <v>0INGRESO</v>
      </c>
      <c r="E235" s="28" t="str">
        <f>D235&amp;COUNTIF(D$2:D235,D235)</f>
        <v>0INGRESO234</v>
      </c>
      <c r="F235" s="28" t="e">
        <f>VLOOKUP(L235,BASE!A:B,2,0)</f>
        <v>#N/A</v>
      </c>
      <c r="G235" s="26"/>
      <c r="H235" s="26"/>
      <c r="I235" s="34"/>
      <c r="J235" s="35"/>
      <c r="K235" s="26"/>
      <c r="L235" s="26"/>
      <c r="M235" s="26"/>
      <c r="N235" s="29">
        <f t="shared" si="58"/>
        <v>1</v>
      </c>
      <c r="O235" s="30" t="e">
        <f>VLOOKUP(E235,'LIBROS FNL '!E:N,2,0)</f>
        <v>#N/A</v>
      </c>
      <c r="P235" s="31">
        <f>IFERROR(VLOOKUP(E235,'LIBROS FNL '!E:Q,13,0),0)</f>
        <v>0</v>
      </c>
      <c r="Q235" s="31" t="e">
        <f>VLOOKUP(E235,'LIBROS FNL '!E:N,4,0)</f>
        <v>#N/A</v>
      </c>
      <c r="R235" s="31">
        <f t="shared" si="59"/>
        <v>0</v>
      </c>
      <c r="S235" s="32" t="str">
        <f t="shared" si="60"/>
        <v>OK CONCILIADO</v>
      </c>
      <c r="T235" s="29" t="str">
        <f t="shared" ca="1" si="61"/>
        <v>ok</v>
      </c>
      <c r="U235" s="29">
        <f t="shared" si="62"/>
        <v>1</v>
      </c>
      <c r="V235" s="29">
        <f t="shared" si="63"/>
        <v>0</v>
      </c>
      <c r="W235" s="29" t="str">
        <f t="shared" si="64"/>
        <v/>
      </c>
    </row>
    <row r="236" spans="1:23" x14ac:dyDescent="0.25">
      <c r="A236" s="27" t="str">
        <f t="shared" si="54"/>
        <v/>
      </c>
      <c r="B236" s="25">
        <f t="shared" si="55"/>
        <v>0</v>
      </c>
      <c r="C236" s="25" t="str">
        <f t="shared" si="56"/>
        <v>INGRESO</v>
      </c>
      <c r="D236" s="28" t="str">
        <f t="shared" si="57"/>
        <v>0INGRESO</v>
      </c>
      <c r="E236" s="28" t="str">
        <f>D236&amp;COUNTIF(D$2:D236,D236)</f>
        <v>0INGRESO235</v>
      </c>
      <c r="F236" s="28" t="e">
        <f>VLOOKUP(L236,BASE!A:B,2,0)</f>
        <v>#N/A</v>
      </c>
      <c r="G236" s="26"/>
      <c r="H236" s="26"/>
      <c r="I236" s="34"/>
      <c r="J236" s="35"/>
      <c r="K236" s="26"/>
      <c r="L236" s="26"/>
      <c r="M236" s="26"/>
      <c r="N236" s="29">
        <f t="shared" si="58"/>
        <v>1</v>
      </c>
      <c r="O236" s="30" t="e">
        <f>VLOOKUP(E236,'LIBROS FNL '!E:N,2,0)</f>
        <v>#N/A</v>
      </c>
      <c r="P236" s="31">
        <f>IFERROR(VLOOKUP(E236,'LIBROS FNL '!E:Q,13,0),0)</f>
        <v>0</v>
      </c>
      <c r="Q236" s="31" t="e">
        <f>VLOOKUP(E236,'LIBROS FNL '!E:N,4,0)</f>
        <v>#N/A</v>
      </c>
      <c r="R236" s="31">
        <f t="shared" si="59"/>
        <v>0</v>
      </c>
      <c r="S236" s="32" t="str">
        <f t="shared" si="60"/>
        <v>OK CONCILIADO</v>
      </c>
      <c r="T236" s="29" t="str">
        <f t="shared" ca="1" si="61"/>
        <v>ok</v>
      </c>
      <c r="U236" s="29">
        <f t="shared" si="62"/>
        <v>1</v>
      </c>
      <c r="V236" s="29">
        <f t="shared" si="63"/>
        <v>0</v>
      </c>
      <c r="W236" s="29" t="str">
        <f t="shared" si="64"/>
        <v/>
      </c>
    </row>
    <row r="237" spans="1:23" x14ac:dyDescent="0.25">
      <c r="A237" s="27" t="str">
        <f t="shared" si="54"/>
        <v/>
      </c>
      <c r="B237" s="25">
        <f t="shared" si="55"/>
        <v>0</v>
      </c>
      <c r="C237" s="25" t="str">
        <f t="shared" si="56"/>
        <v>INGRESO</v>
      </c>
      <c r="D237" s="28" t="str">
        <f t="shared" si="57"/>
        <v>0INGRESO</v>
      </c>
      <c r="E237" s="28" t="str">
        <f>D237&amp;COUNTIF(D$2:D237,D237)</f>
        <v>0INGRESO236</v>
      </c>
      <c r="F237" s="28" t="e">
        <f>VLOOKUP(L237,BASE!A:B,2,0)</f>
        <v>#N/A</v>
      </c>
      <c r="G237" s="26"/>
      <c r="H237" s="26"/>
      <c r="I237" s="34"/>
      <c r="J237" s="35"/>
      <c r="K237" s="26"/>
      <c r="L237" s="26"/>
      <c r="M237" s="26"/>
      <c r="N237" s="29">
        <f t="shared" si="58"/>
        <v>1</v>
      </c>
      <c r="O237" s="30" t="e">
        <f>VLOOKUP(E237,'LIBROS FNL '!E:N,2,0)</f>
        <v>#N/A</v>
      </c>
      <c r="P237" s="31">
        <f>IFERROR(VLOOKUP(E237,'LIBROS FNL '!E:Q,13,0),0)</f>
        <v>0</v>
      </c>
      <c r="Q237" s="31" t="e">
        <f>VLOOKUP(E237,'LIBROS FNL '!E:N,4,0)</f>
        <v>#N/A</v>
      </c>
      <c r="R237" s="31">
        <f t="shared" si="59"/>
        <v>0</v>
      </c>
      <c r="S237" s="32" t="str">
        <f t="shared" si="60"/>
        <v>OK CONCILIADO</v>
      </c>
      <c r="T237" s="29" t="str">
        <f t="shared" ca="1" si="61"/>
        <v>ok</v>
      </c>
      <c r="U237" s="29">
        <f t="shared" si="62"/>
        <v>1</v>
      </c>
      <c r="V237" s="29">
        <f t="shared" si="63"/>
        <v>0</v>
      </c>
      <c r="W237" s="29" t="str">
        <f t="shared" si="64"/>
        <v/>
      </c>
    </row>
    <row r="238" spans="1:23" x14ac:dyDescent="0.25">
      <c r="A238" s="27" t="str">
        <f t="shared" si="54"/>
        <v/>
      </c>
      <c r="B238" s="25">
        <f t="shared" si="55"/>
        <v>0</v>
      </c>
      <c r="C238" s="25" t="str">
        <f t="shared" si="56"/>
        <v>INGRESO</v>
      </c>
      <c r="D238" s="28" t="str">
        <f t="shared" si="57"/>
        <v>0INGRESO</v>
      </c>
      <c r="E238" s="28" t="str">
        <f>D238&amp;COUNTIF(D$2:D238,D238)</f>
        <v>0INGRESO237</v>
      </c>
      <c r="F238" s="28" t="e">
        <f>VLOOKUP(L238,BASE!A:B,2,0)</f>
        <v>#N/A</v>
      </c>
      <c r="G238" s="26"/>
      <c r="H238" s="26"/>
      <c r="I238" s="34"/>
      <c r="J238" s="35"/>
      <c r="K238" s="26"/>
      <c r="L238" s="26"/>
      <c r="M238" s="26"/>
      <c r="N238" s="29">
        <f t="shared" si="58"/>
        <v>1</v>
      </c>
      <c r="O238" s="30" t="e">
        <f>VLOOKUP(E238,'LIBROS FNL '!E:N,2,0)</f>
        <v>#N/A</v>
      </c>
      <c r="P238" s="31">
        <f>IFERROR(VLOOKUP(E238,'LIBROS FNL '!E:Q,13,0),0)</f>
        <v>0</v>
      </c>
      <c r="Q238" s="31" t="e">
        <f>VLOOKUP(E238,'LIBROS FNL '!E:N,4,0)</f>
        <v>#N/A</v>
      </c>
      <c r="R238" s="31">
        <f t="shared" si="59"/>
        <v>0</v>
      </c>
      <c r="S238" s="32" t="str">
        <f t="shared" si="60"/>
        <v>OK CONCILIADO</v>
      </c>
      <c r="T238" s="29" t="str">
        <f t="shared" ca="1" si="61"/>
        <v>ok</v>
      </c>
      <c r="U238" s="29">
        <f t="shared" si="62"/>
        <v>1</v>
      </c>
      <c r="V238" s="29">
        <f t="shared" si="63"/>
        <v>0</v>
      </c>
      <c r="W238" s="29" t="str">
        <f t="shared" si="64"/>
        <v/>
      </c>
    </row>
    <row r="239" spans="1:23" x14ac:dyDescent="0.25">
      <c r="A239" s="27" t="str">
        <f t="shared" si="54"/>
        <v/>
      </c>
      <c r="B239" s="25">
        <f t="shared" si="55"/>
        <v>0</v>
      </c>
      <c r="C239" s="25" t="str">
        <f t="shared" si="56"/>
        <v>INGRESO</v>
      </c>
      <c r="D239" s="28" t="str">
        <f t="shared" si="57"/>
        <v>0INGRESO</v>
      </c>
      <c r="E239" s="28" t="str">
        <f>D239&amp;COUNTIF(D$2:D239,D239)</f>
        <v>0INGRESO238</v>
      </c>
      <c r="F239" s="28" t="e">
        <f>VLOOKUP(L239,BASE!A:B,2,0)</f>
        <v>#N/A</v>
      </c>
      <c r="G239" s="26"/>
      <c r="H239" s="26"/>
      <c r="I239" s="34"/>
      <c r="J239" s="35"/>
      <c r="K239" s="26"/>
      <c r="L239" s="26"/>
      <c r="M239" s="26"/>
      <c r="N239" s="29">
        <f t="shared" si="58"/>
        <v>1</v>
      </c>
      <c r="O239" s="30" t="e">
        <f>VLOOKUP(E239,'LIBROS FNL '!E:N,2,0)</f>
        <v>#N/A</v>
      </c>
      <c r="P239" s="31">
        <f>IFERROR(VLOOKUP(E239,'LIBROS FNL '!E:Q,13,0),0)</f>
        <v>0</v>
      </c>
      <c r="Q239" s="31" t="e">
        <f>VLOOKUP(E239,'LIBROS FNL '!E:N,4,0)</f>
        <v>#N/A</v>
      </c>
      <c r="R239" s="31">
        <f t="shared" si="59"/>
        <v>0</v>
      </c>
      <c r="S239" s="32" t="str">
        <f t="shared" si="60"/>
        <v>OK CONCILIADO</v>
      </c>
      <c r="T239" s="29" t="str">
        <f t="shared" ca="1" si="61"/>
        <v>ok</v>
      </c>
      <c r="U239" s="29">
        <f t="shared" si="62"/>
        <v>1</v>
      </c>
      <c r="V239" s="29">
        <f t="shared" si="63"/>
        <v>0</v>
      </c>
      <c r="W239" s="29" t="str">
        <f t="shared" si="64"/>
        <v/>
      </c>
    </row>
    <row r="240" spans="1:23" x14ac:dyDescent="0.25">
      <c r="A240" s="27" t="str">
        <f t="shared" si="54"/>
        <v/>
      </c>
      <c r="B240" s="25">
        <f t="shared" si="55"/>
        <v>0</v>
      </c>
      <c r="C240" s="25" t="str">
        <f t="shared" si="56"/>
        <v>INGRESO</v>
      </c>
      <c r="D240" s="28" t="str">
        <f t="shared" si="57"/>
        <v>0INGRESO</v>
      </c>
      <c r="E240" s="28" t="str">
        <f>D240&amp;COUNTIF(D$2:D240,D240)</f>
        <v>0INGRESO239</v>
      </c>
      <c r="F240" s="28" t="e">
        <f>VLOOKUP(L240,BASE!A:B,2,0)</f>
        <v>#N/A</v>
      </c>
      <c r="G240" s="26"/>
      <c r="H240" s="26"/>
      <c r="I240" s="34"/>
      <c r="J240" s="35"/>
      <c r="K240" s="26"/>
      <c r="L240" s="26"/>
      <c r="M240" s="26"/>
      <c r="N240" s="29">
        <f t="shared" si="58"/>
        <v>1</v>
      </c>
      <c r="O240" s="30" t="e">
        <f>VLOOKUP(E240,'LIBROS FNL '!E:N,2,0)</f>
        <v>#N/A</v>
      </c>
      <c r="P240" s="31">
        <f>IFERROR(VLOOKUP(E240,'LIBROS FNL '!E:Q,13,0),0)</f>
        <v>0</v>
      </c>
      <c r="Q240" s="31" t="e">
        <f>VLOOKUP(E240,'LIBROS FNL '!E:N,4,0)</f>
        <v>#N/A</v>
      </c>
      <c r="R240" s="31">
        <f t="shared" si="59"/>
        <v>0</v>
      </c>
      <c r="S240" s="32" t="str">
        <f t="shared" si="60"/>
        <v>OK CONCILIADO</v>
      </c>
      <c r="T240" s="29" t="str">
        <f t="shared" ca="1" si="61"/>
        <v>ok</v>
      </c>
      <c r="U240" s="29">
        <f t="shared" si="62"/>
        <v>1</v>
      </c>
      <c r="V240" s="29">
        <f t="shared" si="63"/>
        <v>0</v>
      </c>
      <c r="W240" s="29" t="str">
        <f t="shared" si="64"/>
        <v/>
      </c>
    </row>
    <row r="241" spans="1:23" x14ac:dyDescent="0.25">
      <c r="A241" s="27" t="str">
        <f t="shared" si="54"/>
        <v/>
      </c>
      <c r="B241" s="25">
        <f t="shared" si="55"/>
        <v>0</v>
      </c>
      <c r="C241" s="25" t="str">
        <f t="shared" si="56"/>
        <v>INGRESO</v>
      </c>
      <c r="D241" s="28" t="str">
        <f t="shared" si="57"/>
        <v>0INGRESO</v>
      </c>
      <c r="E241" s="28" t="str">
        <f>D241&amp;COUNTIF(D$2:D241,D241)</f>
        <v>0INGRESO240</v>
      </c>
      <c r="F241" s="28" t="e">
        <f>VLOOKUP(L241,BASE!A:B,2,0)</f>
        <v>#N/A</v>
      </c>
      <c r="G241" s="26"/>
      <c r="H241" s="26"/>
      <c r="I241" s="34"/>
      <c r="J241" s="35"/>
      <c r="K241" s="26"/>
      <c r="L241" s="26"/>
      <c r="M241" s="26"/>
      <c r="N241" s="29">
        <f t="shared" si="58"/>
        <v>1</v>
      </c>
      <c r="O241" s="30" t="e">
        <f>VLOOKUP(E241,'LIBROS FNL '!E:N,2,0)</f>
        <v>#N/A</v>
      </c>
      <c r="P241" s="31">
        <f>IFERROR(VLOOKUP(E241,'LIBROS FNL '!E:Q,13,0),0)</f>
        <v>0</v>
      </c>
      <c r="Q241" s="31" t="e">
        <f>VLOOKUP(E241,'LIBROS FNL '!E:N,4,0)</f>
        <v>#N/A</v>
      </c>
      <c r="R241" s="31">
        <f t="shared" si="59"/>
        <v>0</v>
      </c>
      <c r="S241" s="32" t="str">
        <f t="shared" si="60"/>
        <v>OK CONCILIADO</v>
      </c>
      <c r="T241" s="29" t="str">
        <f t="shared" ca="1" si="61"/>
        <v>ok</v>
      </c>
      <c r="U241" s="29">
        <f t="shared" si="62"/>
        <v>1</v>
      </c>
      <c r="V241" s="29">
        <f t="shared" si="63"/>
        <v>0</v>
      </c>
      <c r="W241" s="29" t="str">
        <f t="shared" si="64"/>
        <v/>
      </c>
    </row>
    <row r="242" spans="1:23" x14ac:dyDescent="0.25">
      <c r="A242" s="27" t="str">
        <f t="shared" si="54"/>
        <v/>
      </c>
      <c r="B242" s="25">
        <f t="shared" si="55"/>
        <v>0</v>
      </c>
      <c r="C242" s="25" t="str">
        <f t="shared" si="56"/>
        <v>INGRESO</v>
      </c>
      <c r="D242" s="28" t="str">
        <f t="shared" si="57"/>
        <v>0INGRESO</v>
      </c>
      <c r="E242" s="28" t="str">
        <f>D242&amp;COUNTIF(D$2:D242,D242)</f>
        <v>0INGRESO241</v>
      </c>
      <c r="F242" s="28" t="e">
        <f>VLOOKUP(L242,BASE!A:B,2,0)</f>
        <v>#N/A</v>
      </c>
      <c r="G242" s="26"/>
      <c r="H242" s="26"/>
      <c r="I242" s="34"/>
      <c r="J242" s="35"/>
      <c r="K242" s="26"/>
      <c r="L242" s="26"/>
      <c r="M242" s="26"/>
      <c r="N242" s="29">
        <f t="shared" si="58"/>
        <v>1</v>
      </c>
      <c r="O242" s="30" t="e">
        <f>VLOOKUP(E242,'LIBROS FNL '!E:N,2,0)</f>
        <v>#N/A</v>
      </c>
      <c r="P242" s="31">
        <f>IFERROR(VLOOKUP(E242,'LIBROS FNL '!E:Q,13,0),0)</f>
        <v>0</v>
      </c>
      <c r="Q242" s="31" t="e">
        <f>VLOOKUP(E242,'LIBROS FNL '!E:N,4,0)</f>
        <v>#N/A</v>
      </c>
      <c r="R242" s="31">
        <f t="shared" si="59"/>
        <v>0</v>
      </c>
      <c r="S242" s="32" t="str">
        <f t="shared" si="60"/>
        <v>OK CONCILIADO</v>
      </c>
      <c r="T242" s="29" t="str">
        <f t="shared" ca="1" si="61"/>
        <v>ok</v>
      </c>
      <c r="U242" s="29">
        <f t="shared" si="62"/>
        <v>1</v>
      </c>
      <c r="V242" s="29">
        <f t="shared" si="63"/>
        <v>0</v>
      </c>
      <c r="W242" s="29" t="str">
        <f t="shared" si="64"/>
        <v/>
      </c>
    </row>
    <row r="243" spans="1:23" x14ac:dyDescent="0.25">
      <c r="A243" s="27" t="str">
        <f t="shared" si="54"/>
        <v/>
      </c>
      <c r="B243" s="25">
        <f t="shared" si="55"/>
        <v>0</v>
      </c>
      <c r="C243" s="25" t="str">
        <f t="shared" si="56"/>
        <v>INGRESO</v>
      </c>
      <c r="D243" s="28" t="str">
        <f t="shared" si="57"/>
        <v>0INGRESO</v>
      </c>
      <c r="E243" s="28" t="str">
        <f>D243&amp;COUNTIF(D$2:D243,D243)</f>
        <v>0INGRESO242</v>
      </c>
      <c r="F243" s="28" t="e">
        <f>VLOOKUP(L243,BASE!A:B,2,0)</f>
        <v>#N/A</v>
      </c>
      <c r="G243" s="26"/>
      <c r="H243" s="26"/>
      <c r="I243" s="34"/>
      <c r="J243" s="35"/>
      <c r="K243" s="26"/>
      <c r="L243" s="26"/>
      <c r="M243" s="26"/>
      <c r="N243" s="29">
        <f t="shared" si="58"/>
        <v>1</v>
      </c>
      <c r="O243" s="30" t="e">
        <f>VLOOKUP(E243,'LIBROS FNL '!E:N,2,0)</f>
        <v>#N/A</v>
      </c>
      <c r="P243" s="31">
        <f>IFERROR(VLOOKUP(E243,'LIBROS FNL '!E:Q,13,0),0)</f>
        <v>0</v>
      </c>
      <c r="Q243" s="31" t="e">
        <f>VLOOKUP(E243,'LIBROS FNL '!E:N,4,0)</f>
        <v>#N/A</v>
      </c>
      <c r="R243" s="31">
        <f t="shared" si="59"/>
        <v>0</v>
      </c>
      <c r="S243" s="32" t="str">
        <f t="shared" si="60"/>
        <v>OK CONCILIADO</v>
      </c>
      <c r="T243" s="29" t="str">
        <f t="shared" ca="1" si="61"/>
        <v>ok</v>
      </c>
      <c r="U243" s="29">
        <f t="shared" si="62"/>
        <v>1</v>
      </c>
      <c r="V243" s="29">
        <f t="shared" si="63"/>
        <v>0</v>
      </c>
      <c r="W243" s="29" t="str">
        <f t="shared" si="64"/>
        <v/>
      </c>
    </row>
    <row r="244" spans="1:23" x14ac:dyDescent="0.25">
      <c r="A244" s="27" t="str">
        <f t="shared" si="54"/>
        <v/>
      </c>
      <c r="B244" s="25">
        <f t="shared" si="55"/>
        <v>0</v>
      </c>
      <c r="C244" s="25" t="str">
        <f t="shared" si="56"/>
        <v>INGRESO</v>
      </c>
      <c r="D244" s="28" t="str">
        <f t="shared" si="57"/>
        <v>0INGRESO</v>
      </c>
      <c r="E244" s="28" t="str">
        <f>D244&amp;COUNTIF(D$2:D244,D244)</f>
        <v>0INGRESO243</v>
      </c>
      <c r="F244" s="28" t="e">
        <f>VLOOKUP(L244,BASE!A:B,2,0)</f>
        <v>#N/A</v>
      </c>
      <c r="G244" s="26"/>
      <c r="H244" s="26"/>
      <c r="I244" s="34"/>
      <c r="J244" s="35"/>
      <c r="K244" s="26"/>
      <c r="L244" s="26"/>
      <c r="M244" s="26"/>
      <c r="N244" s="29">
        <f t="shared" si="58"/>
        <v>1</v>
      </c>
      <c r="O244" s="30" t="e">
        <f>VLOOKUP(E244,'LIBROS FNL '!E:N,2,0)</f>
        <v>#N/A</v>
      </c>
      <c r="P244" s="31">
        <f>IFERROR(VLOOKUP(E244,'LIBROS FNL '!E:Q,13,0),0)</f>
        <v>0</v>
      </c>
      <c r="Q244" s="31" t="e">
        <f>VLOOKUP(E244,'LIBROS FNL '!E:N,4,0)</f>
        <v>#N/A</v>
      </c>
      <c r="R244" s="31">
        <f t="shared" si="59"/>
        <v>0</v>
      </c>
      <c r="S244" s="32" t="str">
        <f t="shared" si="60"/>
        <v>OK CONCILIADO</v>
      </c>
      <c r="T244" s="29" t="str">
        <f t="shared" ca="1" si="61"/>
        <v>ok</v>
      </c>
      <c r="U244" s="29">
        <f t="shared" si="62"/>
        <v>1</v>
      </c>
      <c r="V244" s="29">
        <f t="shared" si="63"/>
        <v>0</v>
      </c>
      <c r="W244" s="29" t="str">
        <f t="shared" si="64"/>
        <v/>
      </c>
    </row>
    <row r="245" spans="1:23" x14ac:dyDescent="0.25">
      <c r="A245" s="27" t="str">
        <f t="shared" si="54"/>
        <v/>
      </c>
      <c r="B245" s="25">
        <f t="shared" si="55"/>
        <v>0</v>
      </c>
      <c r="C245" s="25" t="str">
        <f t="shared" si="56"/>
        <v>INGRESO</v>
      </c>
      <c r="D245" s="28" t="str">
        <f t="shared" si="57"/>
        <v>0INGRESO</v>
      </c>
      <c r="E245" s="28" t="str">
        <f>D245&amp;COUNTIF(D$2:D245,D245)</f>
        <v>0INGRESO244</v>
      </c>
      <c r="F245" s="28" t="e">
        <f>VLOOKUP(L245,BASE!A:B,2,0)</f>
        <v>#N/A</v>
      </c>
      <c r="G245" s="26"/>
      <c r="H245" s="26"/>
      <c r="I245" s="34"/>
      <c r="J245" s="35"/>
      <c r="K245" s="26"/>
      <c r="L245" s="26"/>
      <c r="M245" s="26"/>
      <c r="N245" s="29">
        <f t="shared" si="58"/>
        <v>1</v>
      </c>
      <c r="O245" s="30" t="e">
        <f>VLOOKUP(E245,'LIBROS FNL '!E:N,2,0)</f>
        <v>#N/A</v>
      </c>
      <c r="P245" s="31">
        <f>IFERROR(VLOOKUP(E245,'LIBROS FNL '!E:Q,13,0),0)</f>
        <v>0</v>
      </c>
      <c r="Q245" s="31" t="e">
        <f>VLOOKUP(E245,'LIBROS FNL '!E:N,4,0)</f>
        <v>#N/A</v>
      </c>
      <c r="R245" s="31">
        <f t="shared" si="59"/>
        <v>0</v>
      </c>
      <c r="S245" s="32" t="str">
        <f t="shared" si="60"/>
        <v>OK CONCILIADO</v>
      </c>
      <c r="T245" s="29" t="str">
        <f t="shared" ca="1" si="61"/>
        <v>ok</v>
      </c>
      <c r="U245" s="29">
        <f t="shared" si="62"/>
        <v>1</v>
      </c>
      <c r="V245" s="29">
        <f t="shared" si="63"/>
        <v>0</v>
      </c>
      <c r="W245" s="29" t="str">
        <f t="shared" si="64"/>
        <v/>
      </c>
    </row>
    <row r="246" spans="1:23" x14ac:dyDescent="0.25">
      <c r="A246" s="27" t="str">
        <f t="shared" si="54"/>
        <v/>
      </c>
      <c r="B246" s="25">
        <f t="shared" si="55"/>
        <v>0</v>
      </c>
      <c r="C246" s="25" t="str">
        <f t="shared" si="56"/>
        <v>INGRESO</v>
      </c>
      <c r="D246" s="28" t="str">
        <f t="shared" si="57"/>
        <v>0INGRESO</v>
      </c>
      <c r="E246" s="28" t="str">
        <f>D246&amp;COUNTIF(D$2:D246,D246)</f>
        <v>0INGRESO245</v>
      </c>
      <c r="F246" s="28" t="e">
        <f>VLOOKUP(L246,BASE!A:B,2,0)</f>
        <v>#N/A</v>
      </c>
      <c r="G246" s="26"/>
      <c r="H246" s="26"/>
      <c r="I246" s="34"/>
      <c r="J246" s="35"/>
      <c r="K246" s="26"/>
      <c r="L246" s="26"/>
      <c r="M246" s="26"/>
      <c r="N246" s="29">
        <f t="shared" si="58"/>
        <v>1</v>
      </c>
      <c r="O246" s="30" t="e">
        <f>VLOOKUP(E246,'LIBROS FNL '!E:N,2,0)</f>
        <v>#N/A</v>
      </c>
      <c r="P246" s="31">
        <f>IFERROR(VLOOKUP(E246,'LIBROS FNL '!E:Q,13,0),0)</f>
        <v>0</v>
      </c>
      <c r="Q246" s="31" t="e">
        <f>VLOOKUP(E246,'LIBROS FNL '!E:N,4,0)</f>
        <v>#N/A</v>
      </c>
      <c r="R246" s="31">
        <f t="shared" si="59"/>
        <v>0</v>
      </c>
      <c r="S246" s="32" t="str">
        <f t="shared" si="60"/>
        <v>OK CONCILIADO</v>
      </c>
      <c r="T246" s="29" t="str">
        <f t="shared" ca="1" si="61"/>
        <v>ok</v>
      </c>
      <c r="U246" s="29">
        <f t="shared" si="62"/>
        <v>1</v>
      </c>
      <c r="V246" s="29">
        <f t="shared" si="63"/>
        <v>0</v>
      </c>
      <c r="W246" s="29" t="str">
        <f t="shared" si="64"/>
        <v/>
      </c>
    </row>
    <row r="247" spans="1:23" x14ac:dyDescent="0.25">
      <c r="A247" s="27" t="str">
        <f t="shared" si="54"/>
        <v/>
      </c>
      <c r="B247" s="25">
        <f t="shared" si="55"/>
        <v>0</v>
      </c>
      <c r="C247" s="25" t="str">
        <f t="shared" si="56"/>
        <v>INGRESO</v>
      </c>
      <c r="D247" s="28" t="str">
        <f t="shared" si="57"/>
        <v>0INGRESO</v>
      </c>
      <c r="E247" s="28" t="str">
        <f>D247&amp;COUNTIF(D$2:D247,D247)</f>
        <v>0INGRESO246</v>
      </c>
      <c r="F247" s="28" t="e">
        <f>VLOOKUP(L247,BASE!A:B,2,0)</f>
        <v>#N/A</v>
      </c>
      <c r="G247" s="26"/>
      <c r="H247" s="26"/>
      <c r="I247" s="34"/>
      <c r="J247" s="35"/>
      <c r="K247" s="26"/>
      <c r="L247" s="26"/>
      <c r="M247" s="26"/>
      <c r="N247" s="29">
        <f t="shared" si="58"/>
        <v>1</v>
      </c>
      <c r="O247" s="30" t="e">
        <f>VLOOKUP(E247,'LIBROS FNL '!E:N,2,0)</f>
        <v>#N/A</v>
      </c>
      <c r="P247" s="31">
        <f>IFERROR(VLOOKUP(E247,'LIBROS FNL '!E:Q,13,0),0)</f>
        <v>0</v>
      </c>
      <c r="Q247" s="31" t="e">
        <f>VLOOKUP(E247,'LIBROS FNL '!E:N,4,0)</f>
        <v>#N/A</v>
      </c>
      <c r="R247" s="31">
        <f t="shared" si="59"/>
        <v>0</v>
      </c>
      <c r="S247" s="32" t="str">
        <f t="shared" si="60"/>
        <v>OK CONCILIADO</v>
      </c>
      <c r="T247" s="29" t="str">
        <f t="shared" ca="1" si="61"/>
        <v>ok</v>
      </c>
      <c r="U247" s="29">
        <f t="shared" si="62"/>
        <v>1</v>
      </c>
      <c r="V247" s="29">
        <f t="shared" si="63"/>
        <v>0</v>
      </c>
      <c r="W247" s="29" t="str">
        <f t="shared" si="64"/>
        <v/>
      </c>
    </row>
    <row r="248" spans="1:23" x14ac:dyDescent="0.25">
      <c r="A248" s="27" t="str">
        <f t="shared" si="54"/>
        <v/>
      </c>
      <c r="B248" s="25">
        <f t="shared" si="55"/>
        <v>0</v>
      </c>
      <c r="C248" s="25" t="str">
        <f t="shared" si="56"/>
        <v>INGRESO</v>
      </c>
      <c r="D248" s="28" t="str">
        <f t="shared" si="57"/>
        <v>0INGRESO</v>
      </c>
      <c r="E248" s="28" t="str">
        <f>D248&amp;COUNTIF(D$2:D248,D248)</f>
        <v>0INGRESO247</v>
      </c>
      <c r="F248" s="28" t="e">
        <f>VLOOKUP(L248,BASE!A:B,2,0)</f>
        <v>#N/A</v>
      </c>
      <c r="G248" s="26"/>
      <c r="H248" s="26"/>
      <c r="I248" s="34"/>
      <c r="J248" s="35"/>
      <c r="K248" s="26"/>
      <c r="L248" s="26"/>
      <c r="M248" s="26"/>
      <c r="N248" s="29">
        <f t="shared" si="58"/>
        <v>1</v>
      </c>
      <c r="O248" s="30" t="e">
        <f>VLOOKUP(E248,'LIBROS FNL '!E:N,2,0)</f>
        <v>#N/A</v>
      </c>
      <c r="P248" s="31">
        <f>IFERROR(VLOOKUP(E248,'LIBROS FNL '!E:Q,13,0),0)</f>
        <v>0</v>
      </c>
      <c r="Q248" s="31" t="e">
        <f>VLOOKUP(E248,'LIBROS FNL '!E:N,4,0)</f>
        <v>#N/A</v>
      </c>
      <c r="R248" s="31">
        <f t="shared" si="59"/>
        <v>0</v>
      </c>
      <c r="S248" s="32" t="str">
        <f t="shared" si="60"/>
        <v>OK CONCILIADO</v>
      </c>
      <c r="T248" s="29" t="str">
        <f t="shared" ca="1" si="61"/>
        <v>ok</v>
      </c>
      <c r="U248" s="29">
        <f t="shared" si="62"/>
        <v>1</v>
      </c>
      <c r="V248" s="29">
        <f t="shared" si="63"/>
        <v>0</v>
      </c>
      <c r="W248" s="29" t="str">
        <f t="shared" si="64"/>
        <v/>
      </c>
    </row>
    <row r="249" spans="1:23" x14ac:dyDescent="0.25">
      <c r="A249" s="27" t="str">
        <f t="shared" si="54"/>
        <v/>
      </c>
      <c r="B249" s="25">
        <f t="shared" si="55"/>
        <v>0</v>
      </c>
      <c r="C249" s="25" t="str">
        <f t="shared" si="56"/>
        <v>INGRESO</v>
      </c>
      <c r="D249" s="28" t="str">
        <f t="shared" si="57"/>
        <v>0INGRESO</v>
      </c>
      <c r="E249" s="28" t="str">
        <f>D249&amp;COUNTIF(D$2:D249,D249)</f>
        <v>0INGRESO248</v>
      </c>
      <c r="F249" s="28" t="e">
        <f>VLOOKUP(L249,BASE!A:B,2,0)</f>
        <v>#N/A</v>
      </c>
      <c r="G249" s="26"/>
      <c r="H249" s="26"/>
      <c r="I249" s="34"/>
      <c r="J249" s="35"/>
      <c r="K249" s="26"/>
      <c r="L249" s="26"/>
      <c r="M249" s="26"/>
      <c r="N249" s="29">
        <f t="shared" si="58"/>
        <v>1</v>
      </c>
      <c r="O249" s="30" t="e">
        <f>VLOOKUP(E249,'LIBROS FNL '!E:N,2,0)</f>
        <v>#N/A</v>
      </c>
      <c r="P249" s="31">
        <f>IFERROR(VLOOKUP(E249,'LIBROS FNL '!E:Q,13,0),0)</f>
        <v>0</v>
      </c>
      <c r="Q249" s="31" t="e">
        <f>VLOOKUP(E249,'LIBROS FNL '!E:N,4,0)</f>
        <v>#N/A</v>
      </c>
      <c r="R249" s="31">
        <f t="shared" si="59"/>
        <v>0</v>
      </c>
      <c r="S249" s="32" t="str">
        <f t="shared" si="60"/>
        <v>OK CONCILIADO</v>
      </c>
      <c r="T249" s="29" t="str">
        <f t="shared" ca="1" si="61"/>
        <v>ok</v>
      </c>
      <c r="U249" s="29">
        <f t="shared" si="62"/>
        <v>1</v>
      </c>
      <c r="V249" s="29">
        <f t="shared" si="63"/>
        <v>0</v>
      </c>
      <c r="W249" s="29" t="str">
        <f t="shared" si="64"/>
        <v/>
      </c>
    </row>
    <row r="250" spans="1:23" x14ac:dyDescent="0.25">
      <c r="A250" s="27" t="str">
        <f t="shared" si="54"/>
        <v/>
      </c>
      <c r="B250" s="25">
        <f t="shared" si="55"/>
        <v>0</v>
      </c>
      <c r="C250" s="25" t="str">
        <f t="shared" si="56"/>
        <v>INGRESO</v>
      </c>
      <c r="D250" s="28" t="str">
        <f t="shared" si="57"/>
        <v>0INGRESO</v>
      </c>
      <c r="E250" s="28" t="str">
        <f>D250&amp;COUNTIF(D$2:D250,D250)</f>
        <v>0INGRESO249</v>
      </c>
      <c r="F250" s="28" t="e">
        <f>VLOOKUP(L250,BASE!A:B,2,0)</f>
        <v>#N/A</v>
      </c>
      <c r="G250" s="26"/>
      <c r="H250" s="26"/>
      <c r="I250" s="34"/>
      <c r="J250" s="35"/>
      <c r="K250" s="26"/>
      <c r="L250" s="26"/>
      <c r="M250" s="26"/>
      <c r="N250" s="29">
        <f t="shared" si="58"/>
        <v>1</v>
      </c>
      <c r="O250" s="30" t="e">
        <f>VLOOKUP(E250,'LIBROS FNL '!E:N,2,0)</f>
        <v>#N/A</v>
      </c>
      <c r="P250" s="31">
        <f>IFERROR(VLOOKUP(E250,'LIBROS FNL '!E:Q,13,0),0)</f>
        <v>0</v>
      </c>
      <c r="Q250" s="31" t="e">
        <f>VLOOKUP(E250,'LIBROS FNL '!E:N,4,0)</f>
        <v>#N/A</v>
      </c>
      <c r="R250" s="31">
        <f t="shared" si="59"/>
        <v>0</v>
      </c>
      <c r="S250" s="32" t="str">
        <f t="shared" si="60"/>
        <v>OK CONCILIADO</v>
      </c>
      <c r="T250" s="29" t="str">
        <f t="shared" ca="1" si="61"/>
        <v>ok</v>
      </c>
      <c r="U250" s="29">
        <f t="shared" si="62"/>
        <v>1</v>
      </c>
      <c r="V250" s="29">
        <f t="shared" si="63"/>
        <v>0</v>
      </c>
      <c r="W250" s="29" t="str">
        <f t="shared" si="64"/>
        <v/>
      </c>
    </row>
    <row r="251" spans="1:23" x14ac:dyDescent="0.25">
      <c r="A251" s="27" t="str">
        <f t="shared" si="54"/>
        <v/>
      </c>
      <c r="B251" s="25">
        <f t="shared" si="55"/>
        <v>0</v>
      </c>
      <c r="C251" s="25" t="str">
        <f t="shared" si="56"/>
        <v>INGRESO</v>
      </c>
      <c r="D251" s="28" t="str">
        <f t="shared" si="57"/>
        <v>0INGRESO</v>
      </c>
      <c r="E251" s="28" t="str">
        <f>D251&amp;COUNTIF(D$2:D251,D251)</f>
        <v>0INGRESO250</v>
      </c>
      <c r="F251" s="28" t="e">
        <f>VLOOKUP(L251,BASE!A:B,2,0)</f>
        <v>#N/A</v>
      </c>
      <c r="G251" s="26"/>
      <c r="H251" s="26"/>
      <c r="I251" s="34"/>
      <c r="J251" s="35"/>
      <c r="K251" s="26"/>
      <c r="L251" s="26"/>
      <c r="M251" s="26"/>
      <c r="N251" s="29">
        <f t="shared" si="58"/>
        <v>1</v>
      </c>
      <c r="O251" s="30" t="e">
        <f>VLOOKUP(E251,'LIBROS FNL '!E:N,2,0)</f>
        <v>#N/A</v>
      </c>
      <c r="P251" s="31">
        <f>IFERROR(VLOOKUP(E251,'LIBROS FNL '!E:Q,13,0),0)</f>
        <v>0</v>
      </c>
      <c r="Q251" s="31" t="e">
        <f>VLOOKUP(E251,'LIBROS FNL '!E:N,4,0)</f>
        <v>#N/A</v>
      </c>
      <c r="R251" s="31">
        <f t="shared" si="59"/>
        <v>0</v>
      </c>
      <c r="S251" s="32" t="str">
        <f t="shared" si="60"/>
        <v>OK CONCILIADO</v>
      </c>
      <c r="T251" s="29" t="str">
        <f t="shared" ca="1" si="61"/>
        <v>ok</v>
      </c>
      <c r="U251" s="29">
        <f t="shared" si="62"/>
        <v>1</v>
      </c>
      <c r="V251" s="29">
        <f t="shared" si="63"/>
        <v>0</v>
      </c>
      <c r="W251" s="29" t="str">
        <f t="shared" si="64"/>
        <v/>
      </c>
    </row>
    <row r="252" spans="1:23" x14ac:dyDescent="0.25">
      <c r="A252" s="27" t="str">
        <f t="shared" si="54"/>
        <v/>
      </c>
      <c r="B252" s="25">
        <f t="shared" si="55"/>
        <v>0</v>
      </c>
      <c r="C252" s="25" t="str">
        <f t="shared" si="56"/>
        <v>INGRESO</v>
      </c>
      <c r="D252" s="28" t="str">
        <f t="shared" si="57"/>
        <v>0INGRESO</v>
      </c>
      <c r="E252" s="28" t="str">
        <f>D252&amp;COUNTIF(D$2:D252,D252)</f>
        <v>0INGRESO251</v>
      </c>
      <c r="F252" s="28" t="e">
        <f>VLOOKUP(L252,BASE!A:B,2,0)</f>
        <v>#N/A</v>
      </c>
      <c r="G252" s="26"/>
      <c r="H252" s="26"/>
      <c r="I252" s="34"/>
      <c r="J252" s="35"/>
      <c r="K252" s="26"/>
      <c r="L252" s="26"/>
      <c r="M252" s="26"/>
      <c r="N252" s="29">
        <f t="shared" si="58"/>
        <v>1</v>
      </c>
      <c r="O252" s="30" t="e">
        <f>VLOOKUP(E252,'LIBROS FNL '!E:N,2,0)</f>
        <v>#N/A</v>
      </c>
      <c r="P252" s="31">
        <f>IFERROR(VLOOKUP(E252,'LIBROS FNL '!E:Q,13,0),0)</f>
        <v>0</v>
      </c>
      <c r="Q252" s="31" t="e">
        <f>VLOOKUP(E252,'LIBROS FNL '!E:N,4,0)</f>
        <v>#N/A</v>
      </c>
      <c r="R252" s="31">
        <f t="shared" si="59"/>
        <v>0</v>
      </c>
      <c r="S252" s="32" t="str">
        <f t="shared" si="60"/>
        <v>OK CONCILIADO</v>
      </c>
      <c r="T252" s="29" t="str">
        <f t="shared" ca="1" si="61"/>
        <v>ok</v>
      </c>
      <c r="U252" s="29">
        <f t="shared" si="62"/>
        <v>1</v>
      </c>
      <c r="V252" s="29">
        <f t="shared" si="63"/>
        <v>0</v>
      </c>
      <c r="W252" s="29" t="str">
        <f t="shared" si="64"/>
        <v/>
      </c>
    </row>
    <row r="253" spans="1:23" x14ac:dyDescent="0.25">
      <c r="A253" s="27" t="str">
        <f t="shared" si="54"/>
        <v/>
      </c>
      <c r="B253" s="25">
        <f t="shared" si="55"/>
        <v>0</v>
      </c>
      <c r="C253" s="25" t="str">
        <f t="shared" si="56"/>
        <v>INGRESO</v>
      </c>
      <c r="D253" s="28" t="str">
        <f t="shared" si="57"/>
        <v>0INGRESO</v>
      </c>
      <c r="E253" s="28" t="str">
        <f>D253&amp;COUNTIF(D$2:D253,D253)</f>
        <v>0INGRESO252</v>
      </c>
      <c r="F253" s="28" t="e">
        <f>VLOOKUP(L253,BASE!A:B,2,0)</f>
        <v>#N/A</v>
      </c>
      <c r="G253" s="26"/>
      <c r="H253" s="26"/>
      <c r="I253" s="34"/>
      <c r="J253" s="35"/>
      <c r="K253" s="26"/>
      <c r="L253" s="26"/>
      <c r="M253" s="26"/>
      <c r="N253" s="29">
        <f t="shared" si="58"/>
        <v>1</v>
      </c>
      <c r="O253" s="30" t="e">
        <f>VLOOKUP(E253,'LIBROS FNL '!E:N,2,0)</f>
        <v>#N/A</v>
      </c>
      <c r="P253" s="31">
        <f>IFERROR(VLOOKUP(E253,'LIBROS FNL '!E:Q,13,0),0)</f>
        <v>0</v>
      </c>
      <c r="Q253" s="31" t="e">
        <f>VLOOKUP(E253,'LIBROS FNL '!E:N,4,0)</f>
        <v>#N/A</v>
      </c>
      <c r="R253" s="31">
        <f t="shared" si="59"/>
        <v>0</v>
      </c>
      <c r="S253" s="32" t="str">
        <f t="shared" si="60"/>
        <v>OK CONCILIADO</v>
      </c>
      <c r="T253" s="29" t="str">
        <f t="shared" ca="1" si="61"/>
        <v>ok</v>
      </c>
      <c r="U253" s="29">
        <f t="shared" si="62"/>
        <v>1</v>
      </c>
      <c r="V253" s="29">
        <f t="shared" si="63"/>
        <v>0</v>
      </c>
      <c r="W253" s="29" t="str">
        <f t="shared" si="64"/>
        <v/>
      </c>
    </row>
    <row r="254" spans="1:23" x14ac:dyDescent="0.25">
      <c r="A254" s="27" t="str">
        <f t="shared" si="54"/>
        <v/>
      </c>
      <c r="B254" s="25">
        <f t="shared" si="55"/>
        <v>0</v>
      </c>
      <c r="C254" s="25" t="str">
        <f t="shared" si="56"/>
        <v>INGRESO</v>
      </c>
      <c r="D254" s="28" t="str">
        <f t="shared" si="57"/>
        <v>0INGRESO</v>
      </c>
      <c r="E254" s="28" t="str">
        <f>D254&amp;COUNTIF(D$2:D254,D254)</f>
        <v>0INGRESO253</v>
      </c>
      <c r="F254" s="28" t="e">
        <f>VLOOKUP(L254,BASE!A:B,2,0)</f>
        <v>#N/A</v>
      </c>
      <c r="G254" s="26"/>
      <c r="H254" s="26"/>
      <c r="I254" s="34"/>
      <c r="J254" s="35"/>
      <c r="K254" s="26"/>
      <c r="L254" s="26"/>
      <c r="M254" s="26"/>
      <c r="N254" s="29">
        <f t="shared" si="58"/>
        <v>1</v>
      </c>
      <c r="O254" s="30" t="e">
        <f>VLOOKUP(E254,'LIBROS FNL '!E:N,2,0)</f>
        <v>#N/A</v>
      </c>
      <c r="P254" s="31">
        <f>IFERROR(VLOOKUP(E254,'LIBROS FNL '!E:Q,13,0),0)</f>
        <v>0</v>
      </c>
      <c r="Q254" s="31" t="e">
        <f>VLOOKUP(E254,'LIBROS FNL '!E:N,4,0)</f>
        <v>#N/A</v>
      </c>
      <c r="R254" s="31">
        <f t="shared" si="59"/>
        <v>0</v>
      </c>
      <c r="S254" s="32" t="str">
        <f t="shared" si="60"/>
        <v>OK CONCILIADO</v>
      </c>
      <c r="T254" s="29" t="str">
        <f t="shared" ca="1" si="61"/>
        <v>ok</v>
      </c>
      <c r="U254" s="29">
        <f t="shared" si="62"/>
        <v>1</v>
      </c>
      <c r="V254" s="29">
        <f t="shared" si="63"/>
        <v>0</v>
      </c>
      <c r="W254" s="29" t="str">
        <f t="shared" si="64"/>
        <v/>
      </c>
    </row>
    <row r="255" spans="1:23" x14ac:dyDescent="0.25">
      <c r="A255" s="27" t="str">
        <f t="shared" si="54"/>
        <v/>
      </c>
      <c r="B255" s="25">
        <f t="shared" si="55"/>
        <v>0</v>
      </c>
      <c r="C255" s="25" t="str">
        <f t="shared" si="56"/>
        <v>INGRESO</v>
      </c>
      <c r="D255" s="28" t="str">
        <f t="shared" si="57"/>
        <v>0INGRESO</v>
      </c>
      <c r="E255" s="28" t="str">
        <f>D255&amp;COUNTIF(D$2:D255,D255)</f>
        <v>0INGRESO254</v>
      </c>
      <c r="F255" s="28" t="e">
        <f>VLOOKUP(L255,BASE!A:B,2,0)</f>
        <v>#N/A</v>
      </c>
      <c r="G255" s="26"/>
      <c r="H255" s="26"/>
      <c r="I255" s="34"/>
      <c r="J255" s="35"/>
      <c r="K255" s="26"/>
      <c r="L255" s="26"/>
      <c r="M255" s="26"/>
      <c r="N255" s="29">
        <f t="shared" si="58"/>
        <v>1</v>
      </c>
      <c r="O255" s="30" t="e">
        <f>VLOOKUP(E255,'LIBROS FNL '!E:N,2,0)</f>
        <v>#N/A</v>
      </c>
      <c r="P255" s="31">
        <f>IFERROR(VLOOKUP(E255,'LIBROS FNL '!E:Q,13,0),0)</f>
        <v>0</v>
      </c>
      <c r="Q255" s="31" t="e">
        <f>VLOOKUP(E255,'LIBROS FNL '!E:N,4,0)</f>
        <v>#N/A</v>
      </c>
      <c r="R255" s="31">
        <f t="shared" si="59"/>
        <v>0</v>
      </c>
      <c r="S255" s="32" t="str">
        <f t="shared" si="60"/>
        <v>OK CONCILIADO</v>
      </c>
      <c r="T255" s="29" t="str">
        <f t="shared" ca="1" si="61"/>
        <v>ok</v>
      </c>
      <c r="U255" s="29">
        <f t="shared" si="62"/>
        <v>1</v>
      </c>
      <c r="V255" s="29">
        <f t="shared" si="63"/>
        <v>0</v>
      </c>
      <c r="W255" s="29" t="str">
        <f t="shared" si="64"/>
        <v/>
      </c>
    </row>
    <row r="256" spans="1:23" x14ac:dyDescent="0.25">
      <c r="A256" s="27" t="str">
        <f t="shared" si="54"/>
        <v/>
      </c>
      <c r="B256" s="25">
        <f t="shared" si="55"/>
        <v>0</v>
      </c>
      <c r="C256" s="25" t="str">
        <f t="shared" si="56"/>
        <v>INGRESO</v>
      </c>
      <c r="D256" s="28" t="str">
        <f t="shared" si="57"/>
        <v>0INGRESO</v>
      </c>
      <c r="E256" s="28" t="str">
        <f>D256&amp;COUNTIF(D$2:D256,D256)</f>
        <v>0INGRESO255</v>
      </c>
      <c r="F256" s="28" t="e">
        <f>VLOOKUP(L256,BASE!A:B,2,0)</f>
        <v>#N/A</v>
      </c>
      <c r="G256" s="26"/>
      <c r="H256" s="26"/>
      <c r="I256" s="34"/>
      <c r="J256" s="35"/>
      <c r="K256" s="26"/>
      <c r="L256" s="26"/>
      <c r="M256" s="26"/>
      <c r="N256" s="29">
        <f t="shared" si="58"/>
        <v>1</v>
      </c>
      <c r="O256" s="30" t="e">
        <f>VLOOKUP(E256,'LIBROS FNL '!E:N,2,0)</f>
        <v>#N/A</v>
      </c>
      <c r="P256" s="31">
        <f>IFERROR(VLOOKUP(E256,'LIBROS FNL '!E:Q,13,0),0)</f>
        <v>0</v>
      </c>
      <c r="Q256" s="31" t="e">
        <f>VLOOKUP(E256,'LIBROS FNL '!E:N,4,0)</f>
        <v>#N/A</v>
      </c>
      <c r="R256" s="31">
        <f t="shared" si="59"/>
        <v>0</v>
      </c>
      <c r="S256" s="32" t="str">
        <f t="shared" si="60"/>
        <v>OK CONCILIADO</v>
      </c>
      <c r="T256" s="29" t="str">
        <f t="shared" ca="1" si="61"/>
        <v>ok</v>
      </c>
      <c r="U256" s="29">
        <f t="shared" si="62"/>
        <v>1</v>
      </c>
      <c r="V256" s="29">
        <f t="shared" si="63"/>
        <v>0</v>
      </c>
      <c r="W256" s="29" t="str">
        <f t="shared" si="64"/>
        <v/>
      </c>
    </row>
    <row r="257" spans="1:23" x14ac:dyDescent="0.25">
      <c r="A257" s="27" t="str">
        <f t="shared" si="54"/>
        <v/>
      </c>
      <c r="B257" s="25">
        <f t="shared" si="55"/>
        <v>0</v>
      </c>
      <c r="C257" s="25" t="str">
        <f t="shared" si="56"/>
        <v>INGRESO</v>
      </c>
      <c r="D257" s="28" t="str">
        <f t="shared" si="57"/>
        <v>0INGRESO</v>
      </c>
      <c r="E257" s="28" t="str">
        <f>D257&amp;COUNTIF(D$2:D257,D257)</f>
        <v>0INGRESO256</v>
      </c>
      <c r="F257" s="28" t="e">
        <f>VLOOKUP(L257,BASE!A:B,2,0)</f>
        <v>#N/A</v>
      </c>
      <c r="G257" s="26"/>
      <c r="H257" s="26"/>
      <c r="I257" s="34"/>
      <c r="J257" s="35"/>
      <c r="K257" s="26"/>
      <c r="L257" s="26"/>
      <c r="M257" s="26"/>
      <c r="N257" s="29">
        <f t="shared" si="58"/>
        <v>1</v>
      </c>
      <c r="O257" s="30" t="e">
        <f>VLOOKUP(E257,'LIBROS FNL '!E:N,2,0)</f>
        <v>#N/A</v>
      </c>
      <c r="P257" s="31">
        <f>IFERROR(VLOOKUP(E257,'LIBROS FNL '!E:Q,13,0),0)</f>
        <v>0</v>
      </c>
      <c r="Q257" s="31" t="e">
        <f>VLOOKUP(E257,'LIBROS FNL '!E:N,4,0)</f>
        <v>#N/A</v>
      </c>
      <c r="R257" s="31">
        <f t="shared" si="59"/>
        <v>0</v>
      </c>
      <c r="S257" s="32" t="str">
        <f t="shared" si="60"/>
        <v>OK CONCILIADO</v>
      </c>
      <c r="T257" s="29" t="str">
        <f t="shared" ca="1" si="61"/>
        <v>ok</v>
      </c>
      <c r="U257" s="29">
        <f t="shared" si="62"/>
        <v>1</v>
      </c>
      <c r="V257" s="29">
        <f t="shared" si="63"/>
        <v>0</v>
      </c>
      <c r="W257" s="29" t="str">
        <f t="shared" si="64"/>
        <v/>
      </c>
    </row>
    <row r="258" spans="1:23" x14ac:dyDescent="0.25">
      <c r="A258" s="27" t="str">
        <f t="shared" si="54"/>
        <v/>
      </c>
      <c r="B258" s="25">
        <f t="shared" si="55"/>
        <v>0</v>
      </c>
      <c r="C258" s="25" t="str">
        <f t="shared" si="56"/>
        <v>INGRESO</v>
      </c>
      <c r="D258" s="28" t="str">
        <f t="shared" si="57"/>
        <v>0INGRESO</v>
      </c>
      <c r="E258" s="28" t="str">
        <f>D258&amp;COUNTIF(D$2:D258,D258)</f>
        <v>0INGRESO257</v>
      </c>
      <c r="F258" s="28" t="e">
        <f>VLOOKUP(L258,BASE!A:B,2,0)</f>
        <v>#N/A</v>
      </c>
      <c r="G258" s="26"/>
      <c r="H258" s="26"/>
      <c r="I258" s="34"/>
      <c r="J258" s="35"/>
      <c r="K258" s="26"/>
      <c r="L258" s="26"/>
      <c r="M258" s="26"/>
      <c r="N258" s="29">
        <f t="shared" si="58"/>
        <v>1</v>
      </c>
      <c r="O258" s="30" t="e">
        <f>VLOOKUP(E258,'LIBROS FNL '!E:N,2,0)</f>
        <v>#N/A</v>
      </c>
      <c r="P258" s="31">
        <f>IFERROR(VLOOKUP(E258,'LIBROS FNL '!E:Q,13,0),0)</f>
        <v>0</v>
      </c>
      <c r="Q258" s="31" t="e">
        <f>VLOOKUP(E258,'LIBROS FNL '!E:N,4,0)</f>
        <v>#N/A</v>
      </c>
      <c r="R258" s="31">
        <f t="shared" si="59"/>
        <v>0</v>
      </c>
      <c r="S258" s="32" t="str">
        <f t="shared" si="60"/>
        <v>OK CONCILIADO</v>
      </c>
      <c r="T258" s="29" t="str">
        <f t="shared" ca="1" si="61"/>
        <v>ok</v>
      </c>
      <c r="U258" s="29">
        <f t="shared" si="62"/>
        <v>1</v>
      </c>
      <c r="V258" s="29">
        <f t="shared" si="63"/>
        <v>0</v>
      </c>
      <c r="W258" s="29" t="str">
        <f t="shared" si="64"/>
        <v/>
      </c>
    </row>
    <row r="259" spans="1:23" x14ac:dyDescent="0.25">
      <c r="A259" s="27" t="str">
        <f t="shared" si="54"/>
        <v/>
      </c>
      <c r="B259" s="25">
        <f t="shared" si="55"/>
        <v>0</v>
      </c>
      <c r="C259" s="25" t="str">
        <f t="shared" si="56"/>
        <v>INGRESO</v>
      </c>
      <c r="D259" s="28" t="str">
        <f t="shared" si="57"/>
        <v>0INGRESO</v>
      </c>
      <c r="E259" s="28" t="str">
        <f>D259&amp;COUNTIF(D$2:D259,D259)</f>
        <v>0INGRESO258</v>
      </c>
      <c r="F259" s="28" t="e">
        <f>VLOOKUP(L259,BASE!A:B,2,0)</f>
        <v>#N/A</v>
      </c>
      <c r="G259" s="26"/>
      <c r="H259" s="26"/>
      <c r="I259" s="34"/>
      <c r="J259" s="35"/>
      <c r="K259" s="26"/>
      <c r="L259" s="26"/>
      <c r="M259" s="26"/>
      <c r="N259" s="29">
        <f t="shared" si="58"/>
        <v>1</v>
      </c>
      <c r="O259" s="30" t="e">
        <f>VLOOKUP(E259,'LIBROS FNL '!E:N,2,0)</f>
        <v>#N/A</v>
      </c>
      <c r="P259" s="31">
        <f>IFERROR(VLOOKUP(E259,'LIBROS FNL '!E:Q,13,0),0)</f>
        <v>0</v>
      </c>
      <c r="Q259" s="31" t="e">
        <f>VLOOKUP(E259,'LIBROS FNL '!E:N,4,0)</f>
        <v>#N/A</v>
      </c>
      <c r="R259" s="31">
        <f t="shared" si="59"/>
        <v>0</v>
      </c>
      <c r="S259" s="32" t="str">
        <f t="shared" si="60"/>
        <v>OK CONCILIADO</v>
      </c>
      <c r="T259" s="29" t="str">
        <f t="shared" ca="1" si="61"/>
        <v>ok</v>
      </c>
      <c r="U259" s="29">
        <f t="shared" si="62"/>
        <v>1</v>
      </c>
      <c r="V259" s="29">
        <f t="shared" si="63"/>
        <v>0</v>
      </c>
      <c r="W259" s="29" t="str">
        <f t="shared" si="64"/>
        <v/>
      </c>
    </row>
    <row r="260" spans="1:23" x14ac:dyDescent="0.25">
      <c r="A260" s="27" t="str">
        <f t="shared" si="54"/>
        <v/>
      </c>
      <c r="B260" s="25">
        <f t="shared" si="55"/>
        <v>0</v>
      </c>
      <c r="C260" s="25" t="str">
        <f t="shared" si="56"/>
        <v>INGRESO</v>
      </c>
      <c r="D260" s="28" t="str">
        <f t="shared" si="57"/>
        <v>0INGRESO</v>
      </c>
      <c r="E260" s="28" t="str">
        <f>D260&amp;COUNTIF(D$2:D260,D260)</f>
        <v>0INGRESO259</v>
      </c>
      <c r="F260" s="28" t="e">
        <f>VLOOKUP(L260,BASE!A:B,2,0)</f>
        <v>#N/A</v>
      </c>
      <c r="G260" s="26"/>
      <c r="H260" s="26"/>
      <c r="I260" s="34"/>
      <c r="J260" s="35"/>
      <c r="K260" s="26"/>
      <c r="L260" s="26"/>
      <c r="M260" s="26"/>
      <c r="N260" s="29">
        <f t="shared" si="58"/>
        <v>1</v>
      </c>
      <c r="O260" s="30" t="e">
        <f>VLOOKUP(E260,'LIBROS FNL '!E:N,2,0)</f>
        <v>#N/A</v>
      </c>
      <c r="P260" s="31">
        <f>IFERROR(VLOOKUP(E260,'LIBROS FNL '!E:Q,13,0),0)</f>
        <v>0</v>
      </c>
      <c r="Q260" s="31" t="e">
        <f>VLOOKUP(E260,'LIBROS FNL '!E:N,4,0)</f>
        <v>#N/A</v>
      </c>
      <c r="R260" s="31">
        <f t="shared" si="59"/>
        <v>0</v>
      </c>
      <c r="S260" s="32" t="str">
        <f t="shared" si="60"/>
        <v>OK CONCILIADO</v>
      </c>
      <c r="T260" s="29" t="str">
        <f t="shared" ca="1" si="61"/>
        <v>ok</v>
      </c>
      <c r="U260" s="29">
        <f t="shared" si="62"/>
        <v>1</v>
      </c>
      <c r="V260" s="29">
        <f t="shared" si="63"/>
        <v>0</v>
      </c>
      <c r="W260" s="29" t="str">
        <f t="shared" si="64"/>
        <v/>
      </c>
    </row>
    <row r="261" spans="1:23" x14ac:dyDescent="0.25">
      <c r="A261" s="27" t="str">
        <f t="shared" si="54"/>
        <v/>
      </c>
      <c r="B261" s="25">
        <f t="shared" si="55"/>
        <v>0</v>
      </c>
      <c r="C261" s="25" t="str">
        <f t="shared" si="56"/>
        <v>INGRESO</v>
      </c>
      <c r="D261" s="28" t="str">
        <f t="shared" si="57"/>
        <v>0INGRESO</v>
      </c>
      <c r="E261" s="28" t="str">
        <f>D261&amp;COUNTIF(D$2:D261,D261)</f>
        <v>0INGRESO260</v>
      </c>
      <c r="F261" s="28" t="e">
        <f>VLOOKUP(L261,BASE!A:B,2,0)</f>
        <v>#N/A</v>
      </c>
      <c r="G261" s="26"/>
      <c r="H261" s="26"/>
      <c r="I261" s="34"/>
      <c r="J261" s="35"/>
      <c r="K261" s="26"/>
      <c r="L261" s="26"/>
      <c r="M261" s="26"/>
      <c r="N261" s="29">
        <f t="shared" si="58"/>
        <v>1</v>
      </c>
      <c r="O261" s="30" t="e">
        <f>VLOOKUP(E261,'LIBROS FNL '!E:N,2,0)</f>
        <v>#N/A</v>
      </c>
      <c r="P261" s="31">
        <f>IFERROR(VLOOKUP(E261,'LIBROS FNL '!E:Q,13,0),0)</f>
        <v>0</v>
      </c>
      <c r="Q261" s="31" t="e">
        <f>VLOOKUP(E261,'LIBROS FNL '!E:N,4,0)</f>
        <v>#N/A</v>
      </c>
      <c r="R261" s="31">
        <f t="shared" si="59"/>
        <v>0</v>
      </c>
      <c r="S261" s="32" t="str">
        <f t="shared" si="60"/>
        <v>OK CONCILIADO</v>
      </c>
      <c r="T261" s="29" t="str">
        <f t="shared" ca="1" si="61"/>
        <v>ok</v>
      </c>
      <c r="U261" s="29">
        <f t="shared" si="62"/>
        <v>1</v>
      </c>
      <c r="V261" s="29">
        <f t="shared" si="63"/>
        <v>0</v>
      </c>
      <c r="W261" s="29" t="str">
        <f t="shared" si="64"/>
        <v/>
      </c>
    </row>
    <row r="262" spans="1:23" x14ac:dyDescent="0.25">
      <c r="A262" s="27" t="str">
        <f t="shared" si="54"/>
        <v/>
      </c>
      <c r="B262" s="25">
        <f t="shared" si="55"/>
        <v>0</v>
      </c>
      <c r="C262" s="25" t="str">
        <f t="shared" si="56"/>
        <v>INGRESO</v>
      </c>
      <c r="D262" s="28" t="str">
        <f t="shared" si="57"/>
        <v>0INGRESO</v>
      </c>
      <c r="E262" s="28" t="str">
        <f>D262&amp;COUNTIF(D$2:D262,D262)</f>
        <v>0INGRESO261</v>
      </c>
      <c r="F262" s="28" t="e">
        <f>VLOOKUP(L262,BASE!A:B,2,0)</f>
        <v>#N/A</v>
      </c>
      <c r="G262" s="26"/>
      <c r="H262" s="26"/>
      <c r="I262" s="34"/>
      <c r="J262" s="35"/>
      <c r="K262" s="26"/>
      <c r="L262" s="26"/>
      <c r="M262" s="26"/>
      <c r="N262" s="29">
        <f t="shared" si="58"/>
        <v>1</v>
      </c>
      <c r="O262" s="30" t="e">
        <f>VLOOKUP(E262,'LIBROS FNL '!E:N,2,0)</f>
        <v>#N/A</v>
      </c>
      <c r="P262" s="31">
        <f>IFERROR(VLOOKUP(E262,'LIBROS FNL '!E:Q,13,0),0)</f>
        <v>0</v>
      </c>
      <c r="Q262" s="31" t="e">
        <f>VLOOKUP(E262,'LIBROS FNL '!E:N,4,0)</f>
        <v>#N/A</v>
      </c>
      <c r="R262" s="31">
        <f t="shared" si="59"/>
        <v>0</v>
      </c>
      <c r="S262" s="32" t="str">
        <f t="shared" si="60"/>
        <v>OK CONCILIADO</v>
      </c>
      <c r="T262" s="29" t="str">
        <f t="shared" ca="1" si="61"/>
        <v>ok</v>
      </c>
      <c r="U262" s="29">
        <f t="shared" si="62"/>
        <v>1</v>
      </c>
      <c r="V262" s="29">
        <f t="shared" si="63"/>
        <v>0</v>
      </c>
      <c r="W262" s="29" t="str">
        <f t="shared" si="64"/>
        <v/>
      </c>
    </row>
    <row r="263" spans="1:23" x14ac:dyDescent="0.25">
      <c r="A263" s="27" t="str">
        <f t="shared" si="54"/>
        <v/>
      </c>
      <c r="B263" s="25">
        <f t="shared" si="55"/>
        <v>0</v>
      </c>
      <c r="C263" s="25" t="str">
        <f t="shared" si="56"/>
        <v>INGRESO</v>
      </c>
      <c r="D263" s="28" t="str">
        <f t="shared" si="57"/>
        <v>0INGRESO</v>
      </c>
      <c r="E263" s="28" t="str">
        <f>D263&amp;COUNTIF(D$2:D263,D263)</f>
        <v>0INGRESO262</v>
      </c>
      <c r="F263" s="28" t="e">
        <f>VLOOKUP(L263,BASE!A:B,2,0)</f>
        <v>#N/A</v>
      </c>
      <c r="G263" s="26"/>
      <c r="H263" s="26"/>
      <c r="I263" s="34"/>
      <c r="J263" s="35"/>
      <c r="K263" s="26"/>
      <c r="L263" s="26"/>
      <c r="M263" s="26"/>
      <c r="N263" s="29">
        <f t="shared" si="58"/>
        <v>1</v>
      </c>
      <c r="O263" s="30" t="e">
        <f>VLOOKUP(E263,'LIBROS FNL '!E:N,2,0)</f>
        <v>#N/A</v>
      </c>
      <c r="P263" s="31">
        <f>IFERROR(VLOOKUP(E263,'LIBROS FNL '!E:Q,13,0),0)</f>
        <v>0</v>
      </c>
      <c r="Q263" s="31" t="e">
        <f>VLOOKUP(E263,'LIBROS FNL '!E:N,4,0)</f>
        <v>#N/A</v>
      </c>
      <c r="R263" s="31">
        <f t="shared" si="59"/>
        <v>0</v>
      </c>
      <c r="S263" s="32" t="str">
        <f t="shared" si="60"/>
        <v>OK CONCILIADO</v>
      </c>
      <c r="T263" s="29" t="str">
        <f t="shared" ca="1" si="61"/>
        <v>ok</v>
      </c>
      <c r="U263" s="29">
        <f t="shared" si="62"/>
        <v>1</v>
      </c>
      <c r="V263" s="29">
        <f t="shared" si="63"/>
        <v>0</v>
      </c>
      <c r="W263" s="29" t="str">
        <f t="shared" si="64"/>
        <v/>
      </c>
    </row>
    <row r="264" spans="1:23" x14ac:dyDescent="0.25">
      <c r="A264" s="27" t="str">
        <f t="shared" si="54"/>
        <v/>
      </c>
      <c r="B264" s="25">
        <f t="shared" si="55"/>
        <v>0</v>
      </c>
      <c r="C264" s="25" t="str">
        <f t="shared" si="56"/>
        <v>INGRESO</v>
      </c>
      <c r="D264" s="28" t="str">
        <f t="shared" si="57"/>
        <v>0INGRESO</v>
      </c>
      <c r="E264" s="28" t="str">
        <f>D264&amp;COUNTIF(D$2:D264,D264)</f>
        <v>0INGRESO263</v>
      </c>
      <c r="F264" s="28" t="e">
        <f>VLOOKUP(L264,BASE!A:B,2,0)</f>
        <v>#N/A</v>
      </c>
      <c r="G264" s="26"/>
      <c r="H264" s="26"/>
      <c r="I264" s="34"/>
      <c r="J264" s="35"/>
      <c r="K264" s="26"/>
      <c r="L264" s="26"/>
      <c r="M264" s="26"/>
      <c r="N264" s="29">
        <f t="shared" si="58"/>
        <v>1</v>
      </c>
      <c r="O264" s="30" t="e">
        <f>VLOOKUP(E264,'LIBROS FNL '!E:N,2,0)</f>
        <v>#N/A</v>
      </c>
      <c r="P264" s="31">
        <f>IFERROR(VLOOKUP(E264,'LIBROS FNL '!E:Q,13,0),0)</f>
        <v>0</v>
      </c>
      <c r="Q264" s="31" t="e">
        <f>VLOOKUP(E264,'LIBROS FNL '!E:N,4,0)</f>
        <v>#N/A</v>
      </c>
      <c r="R264" s="31">
        <f t="shared" si="59"/>
        <v>0</v>
      </c>
      <c r="S264" s="32" t="str">
        <f t="shared" si="60"/>
        <v>OK CONCILIADO</v>
      </c>
      <c r="T264" s="29" t="str">
        <f t="shared" ca="1" si="61"/>
        <v>ok</v>
      </c>
      <c r="U264" s="29">
        <f t="shared" si="62"/>
        <v>1</v>
      </c>
      <c r="V264" s="29">
        <f t="shared" si="63"/>
        <v>0</v>
      </c>
      <c r="W264" s="29" t="str">
        <f t="shared" si="64"/>
        <v/>
      </c>
    </row>
    <row r="265" spans="1:23" x14ac:dyDescent="0.25">
      <c r="A265" s="27" t="str">
        <f t="shared" si="54"/>
        <v/>
      </c>
      <c r="B265" s="25">
        <f t="shared" si="55"/>
        <v>0</v>
      </c>
      <c r="C265" s="25" t="str">
        <f t="shared" si="56"/>
        <v>INGRESO</v>
      </c>
      <c r="D265" s="28" t="str">
        <f t="shared" si="57"/>
        <v>0INGRESO</v>
      </c>
      <c r="E265" s="28" t="str">
        <f>D265&amp;COUNTIF(D$2:D265,D265)</f>
        <v>0INGRESO264</v>
      </c>
      <c r="F265" s="28" t="e">
        <f>VLOOKUP(L265,BASE!A:B,2,0)</f>
        <v>#N/A</v>
      </c>
      <c r="G265" s="26"/>
      <c r="H265" s="26"/>
      <c r="I265" s="34"/>
      <c r="J265" s="35"/>
      <c r="K265" s="26"/>
      <c r="L265" s="26"/>
      <c r="M265" s="26"/>
      <c r="N265" s="29">
        <f t="shared" si="58"/>
        <v>1</v>
      </c>
      <c r="O265" s="30" t="e">
        <f>VLOOKUP(E265,'LIBROS FNL '!E:N,2,0)</f>
        <v>#N/A</v>
      </c>
      <c r="P265" s="31">
        <f>IFERROR(VLOOKUP(E265,'LIBROS FNL '!E:Q,13,0),0)</f>
        <v>0</v>
      </c>
      <c r="Q265" s="31" t="e">
        <f>VLOOKUP(E265,'LIBROS FNL '!E:N,4,0)</f>
        <v>#N/A</v>
      </c>
      <c r="R265" s="31">
        <f t="shared" si="59"/>
        <v>0</v>
      </c>
      <c r="S265" s="32" t="str">
        <f t="shared" si="60"/>
        <v>OK CONCILIADO</v>
      </c>
      <c r="T265" s="29" t="str">
        <f t="shared" ca="1" si="61"/>
        <v>ok</v>
      </c>
      <c r="U265" s="29">
        <f t="shared" si="62"/>
        <v>1</v>
      </c>
      <c r="V265" s="29">
        <f t="shared" si="63"/>
        <v>0</v>
      </c>
      <c r="W265" s="29" t="str">
        <f t="shared" si="64"/>
        <v/>
      </c>
    </row>
    <row r="266" spans="1:23" x14ac:dyDescent="0.25">
      <c r="A266" s="27" t="str">
        <f t="shared" si="54"/>
        <v/>
      </c>
      <c r="B266" s="25">
        <f t="shared" si="55"/>
        <v>0</v>
      </c>
      <c r="C266" s="25" t="str">
        <f t="shared" si="56"/>
        <v>INGRESO</v>
      </c>
      <c r="D266" s="28" t="str">
        <f t="shared" si="57"/>
        <v>0INGRESO</v>
      </c>
      <c r="E266" s="28" t="str">
        <f>D266&amp;COUNTIF(D$2:D266,D266)</f>
        <v>0INGRESO265</v>
      </c>
      <c r="F266" s="28" t="e">
        <f>VLOOKUP(L266,BASE!A:B,2,0)</f>
        <v>#N/A</v>
      </c>
      <c r="G266" s="26"/>
      <c r="H266" s="26"/>
      <c r="I266" s="34"/>
      <c r="J266" s="35"/>
      <c r="K266" s="26"/>
      <c r="L266" s="26"/>
      <c r="M266" s="26"/>
      <c r="N266" s="29">
        <f t="shared" si="58"/>
        <v>1</v>
      </c>
      <c r="O266" s="30" t="e">
        <f>VLOOKUP(E266,'LIBROS FNL '!E:N,2,0)</f>
        <v>#N/A</v>
      </c>
      <c r="P266" s="31">
        <f>IFERROR(VLOOKUP(E266,'LIBROS FNL '!E:Q,13,0),0)</f>
        <v>0</v>
      </c>
      <c r="Q266" s="31" t="e">
        <f>VLOOKUP(E266,'LIBROS FNL '!E:N,4,0)</f>
        <v>#N/A</v>
      </c>
      <c r="R266" s="31">
        <f t="shared" si="59"/>
        <v>0</v>
      </c>
      <c r="S266" s="32" t="str">
        <f t="shared" si="60"/>
        <v>OK CONCILIADO</v>
      </c>
      <c r="T266" s="29" t="str">
        <f t="shared" ca="1" si="61"/>
        <v>ok</v>
      </c>
      <c r="U266" s="29">
        <f t="shared" si="62"/>
        <v>1</v>
      </c>
      <c r="V266" s="29">
        <f t="shared" si="63"/>
        <v>0</v>
      </c>
      <c r="W266" s="29" t="str">
        <f t="shared" si="64"/>
        <v/>
      </c>
    </row>
    <row r="267" spans="1:23" x14ac:dyDescent="0.25">
      <c r="A267" s="27" t="str">
        <f t="shared" si="54"/>
        <v/>
      </c>
      <c r="B267" s="25">
        <f t="shared" si="55"/>
        <v>0</v>
      </c>
      <c r="C267" s="25" t="str">
        <f t="shared" si="56"/>
        <v>INGRESO</v>
      </c>
      <c r="D267" s="28" t="str">
        <f t="shared" si="57"/>
        <v>0INGRESO</v>
      </c>
      <c r="E267" s="28" t="str">
        <f>D267&amp;COUNTIF(D$2:D267,D267)</f>
        <v>0INGRESO266</v>
      </c>
      <c r="F267" s="28" t="e">
        <f>VLOOKUP(L267,BASE!A:B,2,0)</f>
        <v>#N/A</v>
      </c>
      <c r="G267" s="26"/>
      <c r="H267" s="26"/>
      <c r="I267" s="34"/>
      <c r="J267" s="35"/>
      <c r="K267" s="26"/>
      <c r="L267" s="26"/>
      <c r="M267" s="26"/>
      <c r="N267" s="29">
        <f t="shared" si="58"/>
        <v>1</v>
      </c>
      <c r="O267" s="30" t="e">
        <f>VLOOKUP(E267,'LIBROS FNL '!E:N,2,0)</f>
        <v>#N/A</v>
      </c>
      <c r="P267" s="31">
        <f>IFERROR(VLOOKUP(E267,'LIBROS FNL '!E:Q,13,0),0)</f>
        <v>0</v>
      </c>
      <c r="Q267" s="31" t="e">
        <f>VLOOKUP(E267,'LIBROS FNL '!E:N,4,0)</f>
        <v>#N/A</v>
      </c>
      <c r="R267" s="31">
        <f t="shared" si="59"/>
        <v>0</v>
      </c>
      <c r="S267" s="32" t="str">
        <f t="shared" si="60"/>
        <v>OK CONCILIADO</v>
      </c>
      <c r="T267" s="29" t="str">
        <f t="shared" ca="1" si="61"/>
        <v>ok</v>
      </c>
      <c r="U267" s="29">
        <f t="shared" si="62"/>
        <v>1</v>
      </c>
      <c r="V267" s="29">
        <f t="shared" si="63"/>
        <v>0</v>
      </c>
      <c r="W267" s="29" t="str">
        <f t="shared" si="64"/>
        <v/>
      </c>
    </row>
    <row r="268" spans="1:23" x14ac:dyDescent="0.25">
      <c r="A268" s="27" t="str">
        <f t="shared" si="54"/>
        <v/>
      </c>
      <c r="B268" s="25">
        <f t="shared" si="55"/>
        <v>0</v>
      </c>
      <c r="C268" s="25" t="str">
        <f t="shared" si="56"/>
        <v>INGRESO</v>
      </c>
      <c r="D268" s="28" t="str">
        <f t="shared" si="57"/>
        <v>0INGRESO</v>
      </c>
      <c r="E268" s="28" t="str">
        <f>D268&amp;COUNTIF(D$2:D268,D268)</f>
        <v>0INGRESO267</v>
      </c>
      <c r="F268" s="28" t="e">
        <f>VLOOKUP(L268,BASE!A:B,2,0)</f>
        <v>#N/A</v>
      </c>
      <c r="G268" s="26"/>
      <c r="H268" s="26"/>
      <c r="I268" s="34"/>
      <c r="J268" s="35"/>
      <c r="K268" s="26"/>
      <c r="L268" s="26"/>
      <c r="M268" s="26"/>
      <c r="N268" s="29">
        <f t="shared" si="58"/>
        <v>1</v>
      </c>
      <c r="O268" s="30" t="e">
        <f>VLOOKUP(E268,'LIBROS FNL '!E:N,2,0)</f>
        <v>#N/A</v>
      </c>
      <c r="P268" s="31">
        <f>IFERROR(VLOOKUP(E268,'LIBROS FNL '!E:Q,13,0),0)</f>
        <v>0</v>
      </c>
      <c r="Q268" s="31" t="e">
        <f>VLOOKUP(E268,'LIBROS FNL '!E:N,4,0)</f>
        <v>#N/A</v>
      </c>
      <c r="R268" s="31">
        <f t="shared" si="59"/>
        <v>0</v>
      </c>
      <c r="S268" s="32" t="str">
        <f t="shared" si="60"/>
        <v>OK CONCILIADO</v>
      </c>
      <c r="T268" s="29" t="str">
        <f t="shared" ca="1" si="61"/>
        <v>ok</v>
      </c>
      <c r="U268" s="29">
        <f t="shared" si="62"/>
        <v>1</v>
      </c>
      <c r="V268" s="29">
        <f t="shared" si="63"/>
        <v>0</v>
      </c>
      <c r="W268" s="29" t="str">
        <f t="shared" si="64"/>
        <v/>
      </c>
    </row>
    <row r="269" spans="1:23" x14ac:dyDescent="0.25">
      <c r="A269" s="27" t="str">
        <f t="shared" si="54"/>
        <v/>
      </c>
      <c r="B269" s="25">
        <f t="shared" si="55"/>
        <v>0</v>
      </c>
      <c r="C269" s="25" t="str">
        <f t="shared" si="56"/>
        <v>INGRESO</v>
      </c>
      <c r="D269" s="28" t="str">
        <f t="shared" si="57"/>
        <v>0INGRESO</v>
      </c>
      <c r="E269" s="28" t="str">
        <f>D269&amp;COUNTIF(D$2:D269,D269)</f>
        <v>0INGRESO268</v>
      </c>
      <c r="F269" s="28" t="e">
        <f>VLOOKUP(L269,BASE!A:B,2,0)</f>
        <v>#N/A</v>
      </c>
      <c r="G269" s="26"/>
      <c r="H269" s="26"/>
      <c r="I269" s="34"/>
      <c r="J269" s="35"/>
      <c r="K269" s="26"/>
      <c r="L269" s="26"/>
      <c r="M269" s="26"/>
      <c r="N269" s="29">
        <f t="shared" si="58"/>
        <v>1</v>
      </c>
      <c r="O269" s="30" t="e">
        <f>VLOOKUP(E269,'LIBROS FNL '!E:N,2,0)</f>
        <v>#N/A</v>
      </c>
      <c r="P269" s="31">
        <f>IFERROR(VLOOKUP(E269,'LIBROS FNL '!E:Q,13,0),0)</f>
        <v>0</v>
      </c>
      <c r="Q269" s="31" t="e">
        <f>VLOOKUP(E269,'LIBROS FNL '!E:N,4,0)</f>
        <v>#N/A</v>
      </c>
      <c r="R269" s="31">
        <f t="shared" si="59"/>
        <v>0</v>
      </c>
      <c r="S269" s="32" t="str">
        <f t="shared" si="60"/>
        <v>OK CONCILIADO</v>
      </c>
      <c r="T269" s="29" t="str">
        <f t="shared" ca="1" si="61"/>
        <v>ok</v>
      </c>
      <c r="U269" s="29">
        <f t="shared" si="62"/>
        <v>1</v>
      </c>
      <c r="V269" s="29">
        <f t="shared" si="63"/>
        <v>0</v>
      </c>
      <c r="W269" s="29" t="str">
        <f t="shared" si="64"/>
        <v/>
      </c>
    </row>
    <row r="270" spans="1:23" x14ac:dyDescent="0.25">
      <c r="A270" s="27" t="str">
        <f t="shared" si="54"/>
        <v/>
      </c>
      <c r="B270" s="25">
        <f t="shared" si="55"/>
        <v>0</v>
      </c>
      <c r="C270" s="25" t="str">
        <f t="shared" si="56"/>
        <v>INGRESO</v>
      </c>
      <c r="D270" s="28" t="str">
        <f t="shared" si="57"/>
        <v>0INGRESO</v>
      </c>
      <c r="E270" s="28" t="str">
        <f>D270&amp;COUNTIF(D$2:D270,D270)</f>
        <v>0INGRESO269</v>
      </c>
      <c r="F270" s="28" t="e">
        <f>VLOOKUP(L270,BASE!A:B,2,0)</f>
        <v>#N/A</v>
      </c>
      <c r="G270" s="26"/>
      <c r="H270" s="26"/>
      <c r="I270" s="34"/>
      <c r="J270" s="35"/>
      <c r="K270" s="26"/>
      <c r="L270" s="26"/>
      <c r="M270" s="26"/>
      <c r="N270" s="29">
        <f t="shared" si="58"/>
        <v>1</v>
      </c>
      <c r="O270" s="30" t="e">
        <f>VLOOKUP(E270,'LIBROS FNL '!E:N,2,0)</f>
        <v>#N/A</v>
      </c>
      <c r="P270" s="31">
        <f>IFERROR(VLOOKUP(E270,'LIBROS FNL '!E:Q,13,0),0)</f>
        <v>0</v>
      </c>
      <c r="Q270" s="31" t="e">
        <f>VLOOKUP(E270,'LIBROS FNL '!E:N,4,0)</f>
        <v>#N/A</v>
      </c>
      <c r="R270" s="31">
        <f t="shared" si="59"/>
        <v>0</v>
      </c>
      <c r="S270" s="32" t="str">
        <f t="shared" si="60"/>
        <v>OK CONCILIADO</v>
      </c>
      <c r="T270" s="29" t="str">
        <f t="shared" ca="1" si="61"/>
        <v>ok</v>
      </c>
      <c r="U270" s="29">
        <f t="shared" si="62"/>
        <v>1</v>
      </c>
      <c r="V270" s="29">
        <f t="shared" si="63"/>
        <v>0</v>
      </c>
      <c r="W270" s="29" t="str">
        <f t="shared" si="64"/>
        <v/>
      </c>
    </row>
    <row r="271" spans="1:23" x14ac:dyDescent="0.25">
      <c r="A271" s="27" t="str">
        <f t="shared" si="54"/>
        <v/>
      </c>
      <c r="B271" s="25">
        <f t="shared" si="55"/>
        <v>0</v>
      </c>
      <c r="C271" s="25" t="str">
        <f t="shared" si="56"/>
        <v>INGRESO</v>
      </c>
      <c r="D271" s="28" t="str">
        <f t="shared" si="57"/>
        <v>0INGRESO</v>
      </c>
      <c r="E271" s="28" t="str">
        <f>D271&amp;COUNTIF(D$2:D271,D271)</f>
        <v>0INGRESO270</v>
      </c>
      <c r="F271" s="28" t="e">
        <f>VLOOKUP(L271,BASE!A:B,2,0)</f>
        <v>#N/A</v>
      </c>
      <c r="G271" s="26"/>
      <c r="H271" s="26"/>
      <c r="I271" s="34"/>
      <c r="J271" s="35"/>
      <c r="K271" s="26"/>
      <c r="L271" s="26"/>
      <c r="M271" s="26"/>
      <c r="N271" s="29">
        <f t="shared" si="58"/>
        <v>1</v>
      </c>
      <c r="O271" s="30" t="e">
        <f>VLOOKUP(E271,'LIBROS FNL '!E:N,2,0)</f>
        <v>#N/A</v>
      </c>
      <c r="P271" s="31">
        <f>IFERROR(VLOOKUP(E271,'LIBROS FNL '!E:Q,13,0),0)</f>
        <v>0</v>
      </c>
      <c r="Q271" s="31" t="e">
        <f>VLOOKUP(E271,'LIBROS FNL '!E:N,4,0)</f>
        <v>#N/A</v>
      </c>
      <c r="R271" s="31">
        <f t="shared" si="59"/>
        <v>0</v>
      </c>
      <c r="S271" s="32" t="str">
        <f t="shared" si="60"/>
        <v>OK CONCILIADO</v>
      </c>
      <c r="T271" s="29" t="str">
        <f t="shared" ca="1" si="61"/>
        <v>ok</v>
      </c>
      <c r="U271" s="29">
        <f t="shared" si="62"/>
        <v>1</v>
      </c>
      <c r="V271" s="29">
        <f t="shared" si="63"/>
        <v>0</v>
      </c>
      <c r="W271" s="29" t="str">
        <f t="shared" si="64"/>
        <v/>
      </c>
    </row>
    <row r="272" spans="1:23" x14ac:dyDescent="0.25">
      <c r="A272" s="27" t="str">
        <f t="shared" si="54"/>
        <v/>
      </c>
      <c r="B272" s="25">
        <f t="shared" si="55"/>
        <v>0</v>
      </c>
      <c r="C272" s="25" t="str">
        <f t="shared" si="56"/>
        <v>INGRESO</v>
      </c>
      <c r="D272" s="28" t="str">
        <f t="shared" si="57"/>
        <v>0INGRESO</v>
      </c>
      <c r="E272" s="28" t="str">
        <f>D272&amp;COUNTIF(D$2:D272,D272)</f>
        <v>0INGRESO271</v>
      </c>
      <c r="F272" s="28" t="e">
        <f>VLOOKUP(L272,BASE!A:B,2,0)</f>
        <v>#N/A</v>
      </c>
      <c r="G272" s="26"/>
      <c r="H272" s="26"/>
      <c r="I272" s="34"/>
      <c r="J272" s="35"/>
      <c r="K272" s="26"/>
      <c r="L272" s="26"/>
      <c r="M272" s="26"/>
      <c r="N272" s="29">
        <f t="shared" si="58"/>
        <v>1</v>
      </c>
      <c r="O272" s="30" t="e">
        <f>VLOOKUP(E272,'LIBROS FNL '!E:N,2,0)</f>
        <v>#N/A</v>
      </c>
      <c r="P272" s="31">
        <f>IFERROR(VLOOKUP(E272,'LIBROS FNL '!E:Q,13,0),0)</f>
        <v>0</v>
      </c>
      <c r="Q272" s="31" t="e">
        <f>VLOOKUP(E272,'LIBROS FNL '!E:N,4,0)</f>
        <v>#N/A</v>
      </c>
      <c r="R272" s="31">
        <f t="shared" si="59"/>
        <v>0</v>
      </c>
      <c r="S272" s="32" t="str">
        <f t="shared" si="60"/>
        <v>OK CONCILIADO</v>
      </c>
      <c r="T272" s="29" t="str">
        <f t="shared" ca="1" si="61"/>
        <v>ok</v>
      </c>
      <c r="U272" s="29">
        <f t="shared" si="62"/>
        <v>1</v>
      </c>
      <c r="V272" s="29">
        <f t="shared" si="63"/>
        <v>0</v>
      </c>
      <c r="W272" s="29" t="str">
        <f t="shared" si="64"/>
        <v/>
      </c>
    </row>
    <row r="273" spans="1:23" x14ac:dyDescent="0.25">
      <c r="A273" s="27" t="str">
        <f t="shared" si="54"/>
        <v/>
      </c>
      <c r="B273" s="25">
        <f t="shared" si="55"/>
        <v>0</v>
      </c>
      <c r="C273" s="25" t="str">
        <f t="shared" si="56"/>
        <v>INGRESO</v>
      </c>
      <c r="D273" s="28" t="str">
        <f t="shared" si="57"/>
        <v>0INGRESO</v>
      </c>
      <c r="E273" s="28" t="str">
        <f>D273&amp;COUNTIF(D$2:D273,D273)</f>
        <v>0INGRESO272</v>
      </c>
      <c r="F273" s="28" t="e">
        <f>VLOOKUP(L273,BASE!A:B,2,0)</f>
        <v>#N/A</v>
      </c>
      <c r="G273" s="26"/>
      <c r="H273" s="26"/>
      <c r="I273" s="34"/>
      <c r="J273" s="35"/>
      <c r="K273" s="26"/>
      <c r="L273" s="26"/>
      <c r="M273" s="26"/>
      <c r="N273" s="29">
        <f t="shared" si="58"/>
        <v>1</v>
      </c>
      <c r="O273" s="30" t="e">
        <f>VLOOKUP(E273,'LIBROS FNL '!E:N,2,0)</f>
        <v>#N/A</v>
      </c>
      <c r="P273" s="31">
        <f>IFERROR(VLOOKUP(E273,'LIBROS FNL '!E:Q,13,0),0)</f>
        <v>0</v>
      </c>
      <c r="Q273" s="31" t="e">
        <f>VLOOKUP(E273,'LIBROS FNL '!E:N,4,0)</f>
        <v>#N/A</v>
      </c>
      <c r="R273" s="31">
        <f t="shared" si="59"/>
        <v>0</v>
      </c>
      <c r="S273" s="32" t="str">
        <f t="shared" si="60"/>
        <v>OK CONCILIADO</v>
      </c>
      <c r="T273" s="29" t="str">
        <f t="shared" ca="1" si="61"/>
        <v>ok</v>
      </c>
      <c r="U273" s="29">
        <f t="shared" si="62"/>
        <v>1</v>
      </c>
      <c r="V273" s="29">
        <f t="shared" si="63"/>
        <v>0</v>
      </c>
      <c r="W273" s="29" t="str">
        <f t="shared" si="64"/>
        <v/>
      </c>
    </row>
    <row r="274" spans="1:23" x14ac:dyDescent="0.25">
      <c r="A274" s="27" t="str">
        <f t="shared" si="54"/>
        <v/>
      </c>
      <c r="B274" s="25">
        <f t="shared" si="55"/>
        <v>0</v>
      </c>
      <c r="C274" s="25" t="str">
        <f t="shared" si="56"/>
        <v>INGRESO</v>
      </c>
      <c r="D274" s="28" t="str">
        <f t="shared" si="57"/>
        <v>0INGRESO</v>
      </c>
      <c r="E274" s="28" t="str">
        <f>D274&amp;COUNTIF(D$2:D274,D274)</f>
        <v>0INGRESO273</v>
      </c>
      <c r="F274" s="28" t="e">
        <f>VLOOKUP(L274,BASE!A:B,2,0)</f>
        <v>#N/A</v>
      </c>
      <c r="G274" s="26"/>
      <c r="H274" s="26"/>
      <c r="I274" s="34"/>
      <c r="J274" s="35"/>
      <c r="K274" s="26"/>
      <c r="L274" s="26"/>
      <c r="M274" s="26"/>
      <c r="N274" s="29">
        <f t="shared" si="58"/>
        <v>1</v>
      </c>
      <c r="O274" s="30" t="e">
        <f>VLOOKUP(E274,'LIBROS FNL '!E:N,2,0)</f>
        <v>#N/A</v>
      </c>
      <c r="P274" s="31">
        <f>IFERROR(VLOOKUP(E274,'LIBROS FNL '!E:Q,13,0),0)</f>
        <v>0</v>
      </c>
      <c r="Q274" s="31" t="e">
        <f>VLOOKUP(E274,'LIBROS FNL '!E:N,4,0)</f>
        <v>#N/A</v>
      </c>
      <c r="R274" s="31">
        <f t="shared" si="59"/>
        <v>0</v>
      </c>
      <c r="S274" s="32" t="str">
        <f t="shared" si="60"/>
        <v>OK CONCILIADO</v>
      </c>
      <c r="T274" s="29" t="str">
        <f t="shared" ca="1" si="61"/>
        <v>ok</v>
      </c>
      <c r="U274" s="29">
        <f t="shared" si="62"/>
        <v>1</v>
      </c>
      <c r="V274" s="29">
        <f t="shared" si="63"/>
        <v>0</v>
      </c>
      <c r="W274" s="29" t="str">
        <f t="shared" si="64"/>
        <v/>
      </c>
    </row>
    <row r="275" spans="1:23" x14ac:dyDescent="0.25">
      <c r="A275" s="27" t="str">
        <f t="shared" si="54"/>
        <v/>
      </c>
      <c r="B275" s="25">
        <f t="shared" si="55"/>
        <v>0</v>
      </c>
      <c r="C275" s="25" t="str">
        <f t="shared" si="56"/>
        <v>INGRESO</v>
      </c>
      <c r="D275" s="28" t="str">
        <f t="shared" si="57"/>
        <v>0INGRESO</v>
      </c>
      <c r="E275" s="28" t="str">
        <f>D275&amp;COUNTIF(D$2:D275,D275)</f>
        <v>0INGRESO274</v>
      </c>
      <c r="F275" s="28" t="e">
        <f>VLOOKUP(L275,BASE!A:B,2,0)</f>
        <v>#N/A</v>
      </c>
      <c r="G275" s="26"/>
      <c r="H275" s="26"/>
      <c r="I275" s="34"/>
      <c r="J275" s="35"/>
      <c r="K275" s="26"/>
      <c r="L275" s="26"/>
      <c r="M275" s="26"/>
      <c r="N275" s="29">
        <f t="shared" si="58"/>
        <v>1</v>
      </c>
      <c r="O275" s="30" t="e">
        <f>VLOOKUP(E275,'LIBROS FNL '!E:N,2,0)</f>
        <v>#N/A</v>
      </c>
      <c r="P275" s="31">
        <f>IFERROR(VLOOKUP(E275,'LIBROS FNL '!E:Q,13,0),0)</f>
        <v>0</v>
      </c>
      <c r="Q275" s="31" t="e">
        <f>VLOOKUP(E275,'LIBROS FNL '!E:N,4,0)</f>
        <v>#N/A</v>
      </c>
      <c r="R275" s="31">
        <f t="shared" si="59"/>
        <v>0</v>
      </c>
      <c r="S275" s="32" t="str">
        <f t="shared" si="60"/>
        <v>OK CONCILIADO</v>
      </c>
      <c r="T275" s="29" t="str">
        <f t="shared" ca="1" si="61"/>
        <v>ok</v>
      </c>
      <c r="U275" s="29">
        <f t="shared" si="62"/>
        <v>1</v>
      </c>
      <c r="V275" s="29">
        <f t="shared" si="63"/>
        <v>0</v>
      </c>
      <c r="W275" s="29" t="str">
        <f t="shared" si="64"/>
        <v/>
      </c>
    </row>
    <row r="276" spans="1:23" x14ac:dyDescent="0.25">
      <c r="A276" s="27" t="str">
        <f t="shared" si="54"/>
        <v/>
      </c>
      <c r="B276" s="25">
        <f t="shared" si="55"/>
        <v>0</v>
      </c>
      <c r="C276" s="25" t="str">
        <f t="shared" si="56"/>
        <v>INGRESO</v>
      </c>
      <c r="D276" s="28" t="str">
        <f t="shared" si="57"/>
        <v>0INGRESO</v>
      </c>
      <c r="E276" s="28" t="str">
        <f>D276&amp;COUNTIF(D$2:D276,D276)</f>
        <v>0INGRESO275</v>
      </c>
      <c r="F276" s="28" t="e">
        <f>VLOOKUP(L276,BASE!A:B,2,0)</f>
        <v>#N/A</v>
      </c>
      <c r="G276" s="26"/>
      <c r="H276" s="26"/>
      <c r="I276" s="34"/>
      <c r="J276" s="35"/>
      <c r="K276" s="26"/>
      <c r="L276" s="26"/>
      <c r="M276" s="26"/>
      <c r="N276" s="29">
        <f t="shared" si="58"/>
        <v>1</v>
      </c>
      <c r="O276" s="30" t="e">
        <f>VLOOKUP(E276,'LIBROS FNL '!E:N,2,0)</f>
        <v>#N/A</v>
      </c>
      <c r="P276" s="31">
        <f>IFERROR(VLOOKUP(E276,'LIBROS FNL '!E:Q,13,0),0)</f>
        <v>0</v>
      </c>
      <c r="Q276" s="31" t="e">
        <f>VLOOKUP(E276,'LIBROS FNL '!E:N,4,0)</f>
        <v>#N/A</v>
      </c>
      <c r="R276" s="31">
        <f t="shared" si="59"/>
        <v>0</v>
      </c>
      <c r="S276" s="32" t="str">
        <f t="shared" si="60"/>
        <v>OK CONCILIADO</v>
      </c>
      <c r="T276" s="29" t="str">
        <f t="shared" ca="1" si="61"/>
        <v>ok</v>
      </c>
      <c r="U276" s="29">
        <f t="shared" si="62"/>
        <v>1</v>
      </c>
      <c r="V276" s="29">
        <f t="shared" si="63"/>
        <v>0</v>
      </c>
      <c r="W276" s="29" t="str">
        <f t="shared" si="64"/>
        <v/>
      </c>
    </row>
    <row r="277" spans="1:23" x14ac:dyDescent="0.25">
      <c r="A277" s="27" t="str">
        <f t="shared" si="54"/>
        <v/>
      </c>
      <c r="B277" s="25">
        <f t="shared" si="55"/>
        <v>0</v>
      </c>
      <c r="C277" s="25" t="str">
        <f t="shared" si="56"/>
        <v>INGRESO</v>
      </c>
      <c r="D277" s="28" t="str">
        <f t="shared" si="57"/>
        <v>0INGRESO</v>
      </c>
      <c r="E277" s="28" t="str">
        <f>D277&amp;COUNTIF(D$2:D277,D277)</f>
        <v>0INGRESO276</v>
      </c>
      <c r="F277" s="28" t="e">
        <f>VLOOKUP(L277,BASE!A:B,2,0)</f>
        <v>#N/A</v>
      </c>
      <c r="G277" s="26"/>
      <c r="H277" s="26"/>
      <c r="I277" s="34"/>
      <c r="J277" s="35"/>
      <c r="K277" s="26"/>
      <c r="L277" s="26"/>
      <c r="M277" s="26"/>
      <c r="N277" s="29">
        <f t="shared" si="58"/>
        <v>1</v>
      </c>
      <c r="O277" s="30" t="e">
        <f>VLOOKUP(E277,'LIBROS FNL '!E:N,2,0)</f>
        <v>#N/A</v>
      </c>
      <c r="P277" s="31">
        <f>IFERROR(VLOOKUP(E277,'LIBROS FNL '!E:Q,13,0),0)</f>
        <v>0</v>
      </c>
      <c r="Q277" s="31" t="e">
        <f>VLOOKUP(E277,'LIBROS FNL '!E:N,4,0)</f>
        <v>#N/A</v>
      </c>
      <c r="R277" s="31">
        <f t="shared" si="59"/>
        <v>0</v>
      </c>
      <c r="S277" s="32" t="str">
        <f t="shared" si="60"/>
        <v>OK CONCILIADO</v>
      </c>
      <c r="T277" s="29" t="str">
        <f t="shared" ca="1" si="61"/>
        <v>ok</v>
      </c>
      <c r="U277" s="29">
        <f t="shared" si="62"/>
        <v>1</v>
      </c>
      <c r="V277" s="29">
        <f t="shared" si="63"/>
        <v>0</v>
      </c>
      <c r="W277" s="29" t="str">
        <f t="shared" si="64"/>
        <v/>
      </c>
    </row>
    <row r="278" spans="1:23" x14ac:dyDescent="0.25">
      <c r="A278" s="27" t="str">
        <f t="shared" si="54"/>
        <v/>
      </c>
      <c r="B278" s="25">
        <f t="shared" si="55"/>
        <v>0</v>
      </c>
      <c r="C278" s="25" t="str">
        <f t="shared" si="56"/>
        <v>INGRESO</v>
      </c>
      <c r="D278" s="28" t="str">
        <f t="shared" si="57"/>
        <v>0INGRESO</v>
      </c>
      <c r="E278" s="28" t="str">
        <f>D278&amp;COUNTIF(D$2:D278,D278)</f>
        <v>0INGRESO277</v>
      </c>
      <c r="F278" s="28" t="e">
        <f>VLOOKUP(L278,BASE!A:B,2,0)</f>
        <v>#N/A</v>
      </c>
      <c r="G278" s="26"/>
      <c r="H278" s="26"/>
      <c r="I278" s="34"/>
      <c r="J278" s="35"/>
      <c r="K278" s="26"/>
      <c r="L278" s="26"/>
      <c r="M278" s="26"/>
      <c r="N278" s="29">
        <f t="shared" si="58"/>
        <v>1</v>
      </c>
      <c r="O278" s="30" t="e">
        <f>VLOOKUP(E278,'LIBROS FNL '!E:N,2,0)</f>
        <v>#N/A</v>
      </c>
      <c r="P278" s="31">
        <f>IFERROR(VLOOKUP(E278,'LIBROS FNL '!E:Q,13,0),0)</f>
        <v>0</v>
      </c>
      <c r="Q278" s="31" t="e">
        <f>VLOOKUP(E278,'LIBROS FNL '!E:N,4,0)</f>
        <v>#N/A</v>
      </c>
      <c r="R278" s="31">
        <f t="shared" si="59"/>
        <v>0</v>
      </c>
      <c r="S278" s="32" t="str">
        <f t="shared" si="60"/>
        <v>OK CONCILIADO</v>
      </c>
      <c r="T278" s="29" t="str">
        <f t="shared" ca="1" si="61"/>
        <v>ok</v>
      </c>
      <c r="U278" s="29">
        <f t="shared" si="62"/>
        <v>1</v>
      </c>
      <c r="V278" s="29">
        <f t="shared" si="63"/>
        <v>0</v>
      </c>
      <c r="W278" s="29" t="str">
        <f t="shared" si="64"/>
        <v/>
      </c>
    </row>
    <row r="279" spans="1:23" x14ac:dyDescent="0.25">
      <c r="A279" s="27" t="str">
        <f t="shared" si="54"/>
        <v/>
      </c>
      <c r="B279" s="25">
        <f t="shared" si="55"/>
        <v>0</v>
      </c>
      <c r="C279" s="25" t="str">
        <f t="shared" si="56"/>
        <v>INGRESO</v>
      </c>
      <c r="D279" s="28" t="str">
        <f t="shared" si="57"/>
        <v>0INGRESO</v>
      </c>
      <c r="E279" s="28" t="str">
        <f>D279&amp;COUNTIF(D$2:D279,D279)</f>
        <v>0INGRESO278</v>
      </c>
      <c r="F279" s="28" t="e">
        <f>VLOOKUP(L279,BASE!A:B,2,0)</f>
        <v>#N/A</v>
      </c>
      <c r="G279" s="26"/>
      <c r="H279" s="26"/>
      <c r="I279" s="34"/>
      <c r="J279" s="35"/>
      <c r="K279" s="26"/>
      <c r="L279" s="26"/>
      <c r="M279" s="26"/>
      <c r="N279" s="29">
        <f t="shared" si="58"/>
        <v>1</v>
      </c>
      <c r="O279" s="30" t="e">
        <f>VLOOKUP(E279,'LIBROS FNL '!E:N,2,0)</f>
        <v>#N/A</v>
      </c>
      <c r="P279" s="31">
        <f>IFERROR(VLOOKUP(E279,'LIBROS FNL '!E:Q,13,0),0)</f>
        <v>0</v>
      </c>
      <c r="Q279" s="31" t="e">
        <f>VLOOKUP(E279,'LIBROS FNL '!E:N,4,0)</f>
        <v>#N/A</v>
      </c>
      <c r="R279" s="31">
        <f t="shared" si="59"/>
        <v>0</v>
      </c>
      <c r="S279" s="32" t="str">
        <f t="shared" si="60"/>
        <v>OK CONCILIADO</v>
      </c>
      <c r="T279" s="29" t="str">
        <f t="shared" ca="1" si="61"/>
        <v>ok</v>
      </c>
      <c r="U279" s="29">
        <f t="shared" si="62"/>
        <v>1</v>
      </c>
      <c r="V279" s="29">
        <f t="shared" si="63"/>
        <v>0</v>
      </c>
      <c r="W279" s="29" t="str">
        <f t="shared" si="64"/>
        <v/>
      </c>
    </row>
    <row r="280" spans="1:23" x14ac:dyDescent="0.25">
      <c r="A280" s="27" t="str">
        <f t="shared" si="54"/>
        <v/>
      </c>
      <c r="B280" s="25">
        <f t="shared" si="55"/>
        <v>0</v>
      </c>
      <c r="C280" s="25" t="str">
        <f t="shared" si="56"/>
        <v>INGRESO</v>
      </c>
      <c r="D280" s="28" t="str">
        <f t="shared" si="57"/>
        <v>0INGRESO</v>
      </c>
      <c r="E280" s="28" t="str">
        <f>D280&amp;COUNTIF(D$2:D280,D280)</f>
        <v>0INGRESO279</v>
      </c>
      <c r="F280" s="28" t="e">
        <f>VLOOKUP(L280,BASE!A:B,2,0)</f>
        <v>#N/A</v>
      </c>
      <c r="G280" s="26"/>
      <c r="H280" s="26"/>
      <c r="I280" s="34"/>
      <c r="J280" s="35"/>
      <c r="K280" s="26"/>
      <c r="L280" s="26"/>
      <c r="M280" s="26"/>
      <c r="N280" s="29">
        <f t="shared" si="58"/>
        <v>1</v>
      </c>
      <c r="O280" s="30" t="e">
        <f>VLOOKUP(E280,'LIBROS FNL '!E:N,2,0)</f>
        <v>#N/A</v>
      </c>
      <c r="P280" s="31">
        <f>IFERROR(VLOOKUP(E280,'LIBROS FNL '!E:Q,13,0),0)</f>
        <v>0</v>
      </c>
      <c r="Q280" s="31" t="e">
        <f>VLOOKUP(E280,'LIBROS FNL '!E:N,4,0)</f>
        <v>#N/A</v>
      </c>
      <c r="R280" s="31">
        <f t="shared" si="59"/>
        <v>0</v>
      </c>
      <c r="S280" s="32" t="str">
        <f t="shared" si="60"/>
        <v>OK CONCILIADO</v>
      </c>
      <c r="T280" s="29" t="str">
        <f t="shared" ca="1" si="61"/>
        <v>ok</v>
      </c>
      <c r="U280" s="29">
        <f t="shared" si="62"/>
        <v>1</v>
      </c>
      <c r="V280" s="29">
        <f t="shared" si="63"/>
        <v>0</v>
      </c>
      <c r="W280" s="29" t="str">
        <f t="shared" si="64"/>
        <v/>
      </c>
    </row>
    <row r="281" spans="1:23" x14ac:dyDescent="0.25">
      <c r="A281" s="27" t="str">
        <f t="shared" si="54"/>
        <v/>
      </c>
      <c r="B281" s="25">
        <f t="shared" si="55"/>
        <v>0</v>
      </c>
      <c r="C281" s="25" t="str">
        <f t="shared" si="56"/>
        <v>INGRESO</v>
      </c>
      <c r="D281" s="28" t="str">
        <f t="shared" si="57"/>
        <v>0INGRESO</v>
      </c>
      <c r="E281" s="28" t="str">
        <f>D281&amp;COUNTIF(D$2:D281,D281)</f>
        <v>0INGRESO280</v>
      </c>
      <c r="F281" s="28" t="e">
        <f>VLOOKUP(L281,BASE!A:B,2,0)</f>
        <v>#N/A</v>
      </c>
      <c r="G281" s="26"/>
      <c r="H281" s="26"/>
      <c r="I281" s="34"/>
      <c r="J281" s="35"/>
      <c r="K281" s="26"/>
      <c r="L281" s="26"/>
      <c r="M281" s="26"/>
      <c r="N281" s="29">
        <f t="shared" si="58"/>
        <v>1</v>
      </c>
      <c r="O281" s="30" t="e">
        <f>VLOOKUP(E281,'LIBROS FNL '!E:N,2,0)</f>
        <v>#N/A</v>
      </c>
      <c r="P281" s="31">
        <f>IFERROR(VLOOKUP(E281,'LIBROS FNL '!E:Q,13,0),0)</f>
        <v>0</v>
      </c>
      <c r="Q281" s="31" t="e">
        <f>VLOOKUP(E281,'LIBROS FNL '!E:N,4,0)</f>
        <v>#N/A</v>
      </c>
      <c r="R281" s="31">
        <f t="shared" si="59"/>
        <v>0</v>
      </c>
      <c r="S281" s="32" t="str">
        <f t="shared" si="60"/>
        <v>OK CONCILIADO</v>
      </c>
      <c r="T281" s="29" t="str">
        <f t="shared" ca="1" si="61"/>
        <v>ok</v>
      </c>
      <c r="U281" s="29">
        <f t="shared" si="62"/>
        <v>1</v>
      </c>
      <c r="V281" s="29">
        <f t="shared" si="63"/>
        <v>0</v>
      </c>
      <c r="W281" s="29" t="str">
        <f t="shared" si="64"/>
        <v/>
      </c>
    </row>
    <row r="282" spans="1:23" x14ac:dyDescent="0.25">
      <c r="A282" s="27" t="str">
        <f t="shared" si="54"/>
        <v/>
      </c>
      <c r="B282" s="25">
        <f t="shared" si="55"/>
        <v>0</v>
      </c>
      <c r="C282" s="25" t="str">
        <f t="shared" si="56"/>
        <v>INGRESO</v>
      </c>
      <c r="D282" s="28" t="str">
        <f t="shared" si="57"/>
        <v>0INGRESO</v>
      </c>
      <c r="E282" s="28" t="str">
        <f>D282&amp;COUNTIF(D$2:D282,D282)</f>
        <v>0INGRESO281</v>
      </c>
      <c r="F282" s="28" t="e">
        <f>VLOOKUP(L282,BASE!A:B,2,0)</f>
        <v>#N/A</v>
      </c>
      <c r="G282" s="26"/>
      <c r="H282" s="26"/>
      <c r="I282" s="34"/>
      <c r="J282" s="35"/>
      <c r="K282" s="26"/>
      <c r="L282" s="26"/>
      <c r="M282" s="26"/>
      <c r="N282" s="29">
        <f t="shared" si="58"/>
        <v>1</v>
      </c>
      <c r="O282" s="30" t="e">
        <f>VLOOKUP(E282,'LIBROS FNL '!E:N,2,0)</f>
        <v>#N/A</v>
      </c>
      <c r="P282" s="31">
        <f>IFERROR(VLOOKUP(E282,'LIBROS FNL '!E:Q,13,0),0)</f>
        <v>0</v>
      </c>
      <c r="Q282" s="31" t="e">
        <f>VLOOKUP(E282,'LIBROS FNL '!E:N,4,0)</f>
        <v>#N/A</v>
      </c>
      <c r="R282" s="31">
        <f t="shared" si="59"/>
        <v>0</v>
      </c>
      <c r="S282" s="32" t="str">
        <f t="shared" si="60"/>
        <v>OK CONCILIADO</v>
      </c>
      <c r="T282" s="29" t="str">
        <f t="shared" ca="1" si="61"/>
        <v>ok</v>
      </c>
      <c r="U282" s="29">
        <f t="shared" si="62"/>
        <v>1</v>
      </c>
      <c r="V282" s="29">
        <f t="shared" si="63"/>
        <v>0</v>
      </c>
      <c r="W282" s="29" t="str">
        <f t="shared" si="64"/>
        <v/>
      </c>
    </row>
    <row r="283" spans="1:23" x14ac:dyDescent="0.25">
      <c r="A283" s="27" t="str">
        <f t="shared" si="54"/>
        <v/>
      </c>
      <c r="B283" s="25">
        <f t="shared" si="55"/>
        <v>0</v>
      </c>
      <c r="C283" s="25" t="str">
        <f t="shared" si="56"/>
        <v>INGRESO</v>
      </c>
      <c r="D283" s="28" t="str">
        <f t="shared" si="57"/>
        <v>0INGRESO</v>
      </c>
      <c r="E283" s="28" t="str">
        <f>D283&amp;COUNTIF(D$2:D283,D283)</f>
        <v>0INGRESO282</v>
      </c>
      <c r="F283" s="28" t="e">
        <f>VLOOKUP(L283,BASE!A:B,2,0)</f>
        <v>#N/A</v>
      </c>
      <c r="G283" s="26"/>
      <c r="H283" s="26"/>
      <c r="I283" s="34"/>
      <c r="J283" s="35"/>
      <c r="K283" s="26"/>
      <c r="L283" s="26"/>
      <c r="M283" s="26"/>
      <c r="N283" s="29">
        <f t="shared" si="58"/>
        <v>1</v>
      </c>
      <c r="O283" s="30" t="e">
        <f>VLOOKUP(E283,'LIBROS FNL '!E:N,2,0)</f>
        <v>#N/A</v>
      </c>
      <c r="P283" s="31">
        <f>IFERROR(VLOOKUP(E283,'LIBROS FNL '!E:Q,13,0),0)</f>
        <v>0</v>
      </c>
      <c r="Q283" s="31" t="e">
        <f>VLOOKUP(E283,'LIBROS FNL '!E:N,4,0)</f>
        <v>#N/A</v>
      </c>
      <c r="R283" s="31">
        <f t="shared" si="59"/>
        <v>0</v>
      </c>
      <c r="S283" s="32" t="str">
        <f t="shared" si="60"/>
        <v>OK CONCILIADO</v>
      </c>
      <c r="T283" s="29" t="str">
        <f t="shared" ca="1" si="61"/>
        <v>ok</v>
      </c>
      <c r="U283" s="29">
        <f t="shared" si="62"/>
        <v>1</v>
      </c>
      <c r="V283" s="29">
        <f t="shared" si="63"/>
        <v>0</v>
      </c>
      <c r="W283" s="29" t="str">
        <f t="shared" si="64"/>
        <v/>
      </c>
    </row>
    <row r="284" spans="1:23" x14ac:dyDescent="0.25">
      <c r="A284" s="27" t="str">
        <f t="shared" si="54"/>
        <v/>
      </c>
      <c r="B284" s="25">
        <f t="shared" si="55"/>
        <v>0</v>
      </c>
      <c r="C284" s="25" t="str">
        <f t="shared" si="56"/>
        <v>INGRESO</v>
      </c>
      <c r="D284" s="28" t="str">
        <f t="shared" si="57"/>
        <v>0INGRESO</v>
      </c>
      <c r="E284" s="28" t="str">
        <f>D284&amp;COUNTIF(D$2:D284,D284)</f>
        <v>0INGRESO283</v>
      </c>
      <c r="F284" s="28" t="e">
        <f>VLOOKUP(L284,BASE!A:B,2,0)</f>
        <v>#N/A</v>
      </c>
      <c r="G284" s="26"/>
      <c r="H284" s="26"/>
      <c r="I284" s="34"/>
      <c r="J284" s="35"/>
      <c r="K284" s="26"/>
      <c r="L284" s="26"/>
      <c r="M284" s="26"/>
      <c r="N284" s="29">
        <f t="shared" si="58"/>
        <v>1</v>
      </c>
      <c r="O284" s="30" t="e">
        <f>VLOOKUP(E284,'LIBROS FNL '!E:N,2,0)</f>
        <v>#N/A</v>
      </c>
      <c r="P284" s="31">
        <f>IFERROR(VLOOKUP(E284,'LIBROS FNL '!E:Q,13,0),0)</f>
        <v>0</v>
      </c>
      <c r="Q284" s="31" t="e">
        <f>VLOOKUP(E284,'LIBROS FNL '!E:N,4,0)</f>
        <v>#N/A</v>
      </c>
      <c r="R284" s="31">
        <f t="shared" si="59"/>
        <v>0</v>
      </c>
      <c r="S284" s="32" t="str">
        <f t="shared" si="60"/>
        <v>OK CONCILIADO</v>
      </c>
      <c r="T284" s="29" t="str">
        <f t="shared" ca="1" si="61"/>
        <v>ok</v>
      </c>
      <c r="U284" s="29">
        <f t="shared" si="62"/>
        <v>1</v>
      </c>
      <c r="V284" s="29">
        <f t="shared" si="63"/>
        <v>0</v>
      </c>
      <c r="W284" s="29" t="str">
        <f t="shared" si="64"/>
        <v/>
      </c>
    </row>
    <row r="285" spans="1:23" x14ac:dyDescent="0.25">
      <c r="A285" s="27" t="str">
        <f t="shared" si="54"/>
        <v/>
      </c>
      <c r="B285" s="25">
        <f t="shared" si="55"/>
        <v>0</v>
      </c>
      <c r="C285" s="25" t="str">
        <f t="shared" si="56"/>
        <v>INGRESO</v>
      </c>
      <c r="D285" s="28" t="str">
        <f t="shared" si="57"/>
        <v>0INGRESO</v>
      </c>
      <c r="E285" s="28" t="str">
        <f>D285&amp;COUNTIF(D$2:D285,D285)</f>
        <v>0INGRESO284</v>
      </c>
      <c r="F285" s="28" t="e">
        <f>VLOOKUP(L285,BASE!A:B,2,0)</f>
        <v>#N/A</v>
      </c>
      <c r="G285" s="26"/>
      <c r="H285" s="26"/>
      <c r="I285" s="34"/>
      <c r="J285" s="35"/>
      <c r="K285" s="26"/>
      <c r="L285" s="26"/>
      <c r="M285" s="26"/>
      <c r="N285" s="29">
        <f t="shared" si="58"/>
        <v>1</v>
      </c>
      <c r="O285" s="30" t="e">
        <f>VLOOKUP(E285,'LIBROS FNL '!E:N,2,0)</f>
        <v>#N/A</v>
      </c>
      <c r="P285" s="31">
        <f>IFERROR(VLOOKUP(E285,'LIBROS FNL '!E:Q,13,0),0)</f>
        <v>0</v>
      </c>
      <c r="Q285" s="31" t="e">
        <f>VLOOKUP(E285,'LIBROS FNL '!E:N,4,0)</f>
        <v>#N/A</v>
      </c>
      <c r="R285" s="31">
        <f t="shared" si="59"/>
        <v>0</v>
      </c>
      <c r="S285" s="32" t="str">
        <f t="shared" si="60"/>
        <v>OK CONCILIADO</v>
      </c>
      <c r="T285" s="29" t="str">
        <f t="shared" ca="1" si="61"/>
        <v>ok</v>
      </c>
      <c r="U285" s="29">
        <f t="shared" si="62"/>
        <v>1</v>
      </c>
      <c r="V285" s="29">
        <f t="shared" si="63"/>
        <v>0</v>
      </c>
      <c r="W285" s="29" t="str">
        <f t="shared" si="64"/>
        <v/>
      </c>
    </row>
    <row r="286" spans="1:23" x14ac:dyDescent="0.25">
      <c r="A286" s="27" t="str">
        <f t="shared" si="54"/>
        <v/>
      </c>
      <c r="B286" s="25">
        <f t="shared" si="55"/>
        <v>0</v>
      </c>
      <c r="C286" s="25" t="str">
        <f t="shared" si="56"/>
        <v>INGRESO</v>
      </c>
      <c r="D286" s="28" t="str">
        <f t="shared" si="57"/>
        <v>0INGRESO</v>
      </c>
      <c r="E286" s="28" t="str">
        <f>D286&amp;COUNTIF(D$2:D286,D286)</f>
        <v>0INGRESO285</v>
      </c>
      <c r="F286" s="28" t="e">
        <f>VLOOKUP(L286,BASE!A:B,2,0)</f>
        <v>#N/A</v>
      </c>
      <c r="G286" s="26"/>
      <c r="H286" s="26"/>
      <c r="I286" s="34"/>
      <c r="J286" s="35"/>
      <c r="K286" s="26"/>
      <c r="L286" s="26"/>
      <c r="M286" s="26"/>
      <c r="N286" s="29">
        <f t="shared" si="58"/>
        <v>1</v>
      </c>
      <c r="O286" s="30" t="e">
        <f>VLOOKUP(E286,'LIBROS FNL '!E:N,2,0)</f>
        <v>#N/A</v>
      </c>
      <c r="P286" s="31">
        <f>IFERROR(VLOOKUP(E286,'LIBROS FNL '!E:Q,13,0),0)</f>
        <v>0</v>
      </c>
      <c r="Q286" s="31" t="e">
        <f>VLOOKUP(E286,'LIBROS FNL '!E:N,4,0)</f>
        <v>#N/A</v>
      </c>
      <c r="R286" s="31">
        <f t="shared" si="59"/>
        <v>0</v>
      </c>
      <c r="S286" s="32" t="str">
        <f t="shared" si="60"/>
        <v>OK CONCILIADO</v>
      </c>
      <c r="T286" s="29" t="str">
        <f t="shared" ca="1" si="61"/>
        <v>ok</v>
      </c>
      <c r="U286" s="29">
        <f t="shared" si="62"/>
        <v>1</v>
      </c>
      <c r="V286" s="29">
        <f t="shared" si="63"/>
        <v>0</v>
      </c>
      <c r="W286" s="29" t="str">
        <f t="shared" si="64"/>
        <v/>
      </c>
    </row>
    <row r="287" spans="1:23" x14ac:dyDescent="0.25">
      <c r="A287" s="27" t="str">
        <f t="shared" si="54"/>
        <v/>
      </c>
      <c r="B287" s="25">
        <f t="shared" si="55"/>
        <v>0</v>
      </c>
      <c r="C287" s="25" t="str">
        <f t="shared" si="56"/>
        <v>INGRESO</v>
      </c>
      <c r="D287" s="28" t="str">
        <f t="shared" si="57"/>
        <v>0INGRESO</v>
      </c>
      <c r="E287" s="28" t="str">
        <f>D287&amp;COUNTIF(D$2:D287,D287)</f>
        <v>0INGRESO286</v>
      </c>
      <c r="F287" s="28" t="e">
        <f>VLOOKUP(L287,BASE!A:B,2,0)</f>
        <v>#N/A</v>
      </c>
      <c r="G287" s="26"/>
      <c r="H287" s="26"/>
      <c r="I287" s="34"/>
      <c r="J287" s="35"/>
      <c r="K287" s="26"/>
      <c r="L287" s="26"/>
      <c r="M287" s="26"/>
      <c r="N287" s="29">
        <f t="shared" si="58"/>
        <v>1</v>
      </c>
      <c r="O287" s="30" t="e">
        <f>VLOOKUP(E287,'LIBROS FNL '!E:N,2,0)</f>
        <v>#N/A</v>
      </c>
      <c r="P287" s="31">
        <f>IFERROR(VLOOKUP(E287,'LIBROS FNL '!E:Q,13,0),0)</f>
        <v>0</v>
      </c>
      <c r="Q287" s="31" t="e">
        <f>VLOOKUP(E287,'LIBROS FNL '!E:N,4,0)</f>
        <v>#N/A</v>
      </c>
      <c r="R287" s="31">
        <f t="shared" si="59"/>
        <v>0</v>
      </c>
      <c r="S287" s="32" t="str">
        <f t="shared" si="60"/>
        <v>OK CONCILIADO</v>
      </c>
      <c r="T287" s="29" t="str">
        <f t="shared" ca="1" si="61"/>
        <v>ok</v>
      </c>
      <c r="U287" s="29">
        <f t="shared" si="62"/>
        <v>1</v>
      </c>
      <c r="V287" s="29">
        <f t="shared" si="63"/>
        <v>0</v>
      </c>
      <c r="W287" s="29" t="str">
        <f t="shared" si="64"/>
        <v/>
      </c>
    </row>
    <row r="288" spans="1:23" x14ac:dyDescent="0.25">
      <c r="A288" s="27" t="str">
        <f t="shared" ref="A288:A351" si="65">RIGHT(G288,4)</f>
        <v/>
      </c>
      <c r="B288" s="25">
        <f t="shared" ref="B288:B351" si="66">J288*1</f>
        <v>0</v>
      </c>
      <c r="C288" s="25" t="str">
        <f t="shared" ref="C288:C351" si="67">IF(J288&gt;=0,"INGRESO","EGRESO")</f>
        <v>INGRESO</v>
      </c>
      <c r="D288" s="28" t="str">
        <f t="shared" ref="D288:D351" si="68">+CONCATENATE(A288,B288,C288)</f>
        <v>0INGRESO</v>
      </c>
      <c r="E288" s="28" t="str">
        <f>D288&amp;COUNTIF(D$2:D288,D288)</f>
        <v>0INGRESO287</v>
      </c>
      <c r="F288" s="28" t="e">
        <f>VLOOKUP(L288,BASE!A:B,2,0)</f>
        <v>#N/A</v>
      </c>
      <c r="G288" s="26"/>
      <c r="H288" s="26"/>
      <c r="I288" s="34"/>
      <c r="J288" s="35"/>
      <c r="K288" s="26"/>
      <c r="L288" s="26"/>
      <c r="M288" s="26"/>
      <c r="N288" s="29">
        <f t="shared" ref="N288:N351" si="69">COUNTBLANK(M288)</f>
        <v>1</v>
      </c>
      <c r="O288" s="30" t="e">
        <f>VLOOKUP(E288,'LIBROS FNL '!E:N,2,0)</f>
        <v>#N/A</v>
      </c>
      <c r="P288" s="31">
        <f>IFERROR(VLOOKUP(E288,'LIBROS FNL '!E:Q,13,0),0)</f>
        <v>0</v>
      </c>
      <c r="Q288" s="31" t="e">
        <f>VLOOKUP(E288,'LIBROS FNL '!E:N,4,0)</f>
        <v>#N/A</v>
      </c>
      <c r="R288" s="31">
        <f t="shared" ref="R288:R351" si="70">P288-J288</f>
        <v>0</v>
      </c>
      <c r="S288" s="32" t="str">
        <f t="shared" ref="S288:S351" si="71">IF(AND(N288=0),"OK",IF(R288&lt;&gt;0,"SIN CONCILIAR","OK CONCILIADO"))</f>
        <v>OK CONCILIADO</v>
      </c>
      <c r="T288" s="29" t="str">
        <f t="shared" ref="T288:T351" ca="1" si="72">IF(S288="SIN CONCILIAR",+TODAY()-I288,"ok")</f>
        <v>ok</v>
      </c>
      <c r="U288" s="29">
        <f t="shared" ref="U288:U351" si="73">COUNTA(S288)</f>
        <v>1</v>
      </c>
      <c r="V288" s="29">
        <f t="shared" ref="V288:V351" si="74">WEEKNUM(I288)</f>
        <v>0</v>
      </c>
      <c r="W288" s="29" t="str">
        <f t="shared" ref="W288:W351" si="75">MID(L288,1,16)</f>
        <v/>
      </c>
    </row>
    <row r="289" spans="1:23" x14ac:dyDescent="0.25">
      <c r="A289" s="27" t="str">
        <f t="shared" si="65"/>
        <v/>
      </c>
      <c r="B289" s="25">
        <f t="shared" si="66"/>
        <v>0</v>
      </c>
      <c r="C289" s="25" t="str">
        <f t="shared" si="67"/>
        <v>INGRESO</v>
      </c>
      <c r="D289" s="28" t="str">
        <f t="shared" si="68"/>
        <v>0INGRESO</v>
      </c>
      <c r="E289" s="28" t="str">
        <f>D289&amp;COUNTIF(D$2:D289,D289)</f>
        <v>0INGRESO288</v>
      </c>
      <c r="F289" s="28" t="e">
        <f>VLOOKUP(L289,BASE!A:B,2,0)</f>
        <v>#N/A</v>
      </c>
      <c r="G289" s="26"/>
      <c r="H289" s="26"/>
      <c r="I289" s="34"/>
      <c r="J289" s="35"/>
      <c r="K289" s="26"/>
      <c r="L289" s="26"/>
      <c r="M289" s="26"/>
      <c r="N289" s="29">
        <f t="shared" si="69"/>
        <v>1</v>
      </c>
      <c r="O289" s="30" t="e">
        <f>VLOOKUP(E289,'LIBROS FNL '!E:N,2,0)</f>
        <v>#N/A</v>
      </c>
      <c r="P289" s="31">
        <f>IFERROR(VLOOKUP(E289,'LIBROS FNL '!E:Q,13,0),0)</f>
        <v>0</v>
      </c>
      <c r="Q289" s="31" t="e">
        <f>VLOOKUP(E289,'LIBROS FNL '!E:N,4,0)</f>
        <v>#N/A</v>
      </c>
      <c r="R289" s="31">
        <f t="shared" si="70"/>
        <v>0</v>
      </c>
      <c r="S289" s="32" t="str">
        <f t="shared" si="71"/>
        <v>OK CONCILIADO</v>
      </c>
      <c r="T289" s="29" t="str">
        <f t="shared" ca="1" si="72"/>
        <v>ok</v>
      </c>
      <c r="U289" s="29">
        <f t="shared" si="73"/>
        <v>1</v>
      </c>
      <c r="V289" s="29">
        <f t="shared" si="74"/>
        <v>0</v>
      </c>
      <c r="W289" s="29" t="str">
        <f t="shared" si="75"/>
        <v/>
      </c>
    </row>
    <row r="290" spans="1:23" x14ac:dyDescent="0.25">
      <c r="A290" s="27" t="str">
        <f t="shared" si="65"/>
        <v/>
      </c>
      <c r="B290" s="25">
        <f t="shared" si="66"/>
        <v>0</v>
      </c>
      <c r="C290" s="25" t="str">
        <f t="shared" si="67"/>
        <v>INGRESO</v>
      </c>
      <c r="D290" s="28" t="str">
        <f t="shared" si="68"/>
        <v>0INGRESO</v>
      </c>
      <c r="E290" s="28" t="str">
        <f>D290&amp;COUNTIF(D$2:D290,D290)</f>
        <v>0INGRESO289</v>
      </c>
      <c r="F290" s="28" t="e">
        <f>VLOOKUP(L290,BASE!A:B,2,0)</f>
        <v>#N/A</v>
      </c>
      <c r="G290" s="26"/>
      <c r="H290" s="26"/>
      <c r="I290" s="34"/>
      <c r="J290" s="35"/>
      <c r="K290" s="26"/>
      <c r="L290" s="26"/>
      <c r="M290" s="26"/>
      <c r="N290" s="29">
        <f t="shared" si="69"/>
        <v>1</v>
      </c>
      <c r="O290" s="30" t="e">
        <f>VLOOKUP(E290,'LIBROS FNL '!E:N,2,0)</f>
        <v>#N/A</v>
      </c>
      <c r="P290" s="31">
        <f>IFERROR(VLOOKUP(E290,'LIBROS FNL '!E:Q,13,0),0)</f>
        <v>0</v>
      </c>
      <c r="Q290" s="31" t="e">
        <f>VLOOKUP(E290,'LIBROS FNL '!E:N,4,0)</f>
        <v>#N/A</v>
      </c>
      <c r="R290" s="31">
        <f t="shared" si="70"/>
        <v>0</v>
      </c>
      <c r="S290" s="32" t="str">
        <f t="shared" si="71"/>
        <v>OK CONCILIADO</v>
      </c>
      <c r="T290" s="29" t="str">
        <f t="shared" ca="1" si="72"/>
        <v>ok</v>
      </c>
      <c r="U290" s="29">
        <f t="shared" si="73"/>
        <v>1</v>
      </c>
      <c r="V290" s="29">
        <f t="shared" si="74"/>
        <v>0</v>
      </c>
      <c r="W290" s="29" t="str">
        <f t="shared" si="75"/>
        <v/>
      </c>
    </row>
    <row r="291" spans="1:23" x14ac:dyDescent="0.25">
      <c r="A291" s="27" t="str">
        <f t="shared" si="65"/>
        <v/>
      </c>
      <c r="B291" s="25">
        <f t="shared" si="66"/>
        <v>0</v>
      </c>
      <c r="C291" s="25" t="str">
        <f t="shared" si="67"/>
        <v>INGRESO</v>
      </c>
      <c r="D291" s="28" t="str">
        <f t="shared" si="68"/>
        <v>0INGRESO</v>
      </c>
      <c r="E291" s="28" t="str">
        <f>D291&amp;COUNTIF(D$2:D291,D291)</f>
        <v>0INGRESO290</v>
      </c>
      <c r="F291" s="28" t="e">
        <f>VLOOKUP(L291,BASE!A:B,2,0)</f>
        <v>#N/A</v>
      </c>
      <c r="G291" s="26"/>
      <c r="H291" s="26"/>
      <c r="I291" s="34"/>
      <c r="J291" s="35"/>
      <c r="K291" s="26"/>
      <c r="L291" s="26"/>
      <c r="M291" s="26"/>
      <c r="N291" s="29">
        <f t="shared" si="69"/>
        <v>1</v>
      </c>
      <c r="O291" s="30" t="e">
        <f>VLOOKUP(E291,'LIBROS FNL '!E:N,2,0)</f>
        <v>#N/A</v>
      </c>
      <c r="P291" s="31">
        <f>IFERROR(VLOOKUP(E291,'LIBROS FNL '!E:Q,13,0),0)</f>
        <v>0</v>
      </c>
      <c r="Q291" s="31" t="e">
        <f>VLOOKUP(E291,'LIBROS FNL '!E:N,4,0)</f>
        <v>#N/A</v>
      </c>
      <c r="R291" s="31">
        <f t="shared" si="70"/>
        <v>0</v>
      </c>
      <c r="S291" s="32" t="str">
        <f t="shared" si="71"/>
        <v>OK CONCILIADO</v>
      </c>
      <c r="T291" s="29" t="str">
        <f t="shared" ca="1" si="72"/>
        <v>ok</v>
      </c>
      <c r="U291" s="29">
        <f t="shared" si="73"/>
        <v>1</v>
      </c>
      <c r="V291" s="29">
        <f t="shared" si="74"/>
        <v>0</v>
      </c>
      <c r="W291" s="29" t="str">
        <f t="shared" si="75"/>
        <v/>
      </c>
    </row>
    <row r="292" spans="1:23" x14ac:dyDescent="0.25">
      <c r="A292" s="27" t="str">
        <f t="shared" si="65"/>
        <v/>
      </c>
      <c r="B292" s="25">
        <f t="shared" si="66"/>
        <v>0</v>
      </c>
      <c r="C292" s="25" t="str">
        <f t="shared" si="67"/>
        <v>INGRESO</v>
      </c>
      <c r="D292" s="28" t="str">
        <f t="shared" si="68"/>
        <v>0INGRESO</v>
      </c>
      <c r="E292" s="28" t="str">
        <f>D292&amp;COUNTIF(D$2:D292,D292)</f>
        <v>0INGRESO291</v>
      </c>
      <c r="F292" s="28" t="e">
        <f>VLOOKUP(L292,BASE!A:B,2,0)</f>
        <v>#N/A</v>
      </c>
      <c r="G292" s="26"/>
      <c r="H292" s="26"/>
      <c r="I292" s="34"/>
      <c r="J292" s="35"/>
      <c r="K292" s="26"/>
      <c r="L292" s="26"/>
      <c r="M292" s="26"/>
      <c r="N292" s="29">
        <f t="shared" si="69"/>
        <v>1</v>
      </c>
      <c r="O292" s="30" t="e">
        <f>VLOOKUP(E292,'LIBROS FNL '!E:N,2,0)</f>
        <v>#N/A</v>
      </c>
      <c r="P292" s="31">
        <f>IFERROR(VLOOKUP(E292,'LIBROS FNL '!E:Q,13,0),0)</f>
        <v>0</v>
      </c>
      <c r="Q292" s="31" t="e">
        <f>VLOOKUP(E292,'LIBROS FNL '!E:N,4,0)</f>
        <v>#N/A</v>
      </c>
      <c r="R292" s="31">
        <f t="shared" si="70"/>
        <v>0</v>
      </c>
      <c r="S292" s="32" t="str">
        <f t="shared" si="71"/>
        <v>OK CONCILIADO</v>
      </c>
      <c r="T292" s="29" t="str">
        <f t="shared" ca="1" si="72"/>
        <v>ok</v>
      </c>
      <c r="U292" s="29">
        <f t="shared" si="73"/>
        <v>1</v>
      </c>
      <c r="V292" s="29">
        <f t="shared" si="74"/>
        <v>0</v>
      </c>
      <c r="W292" s="29" t="str">
        <f t="shared" si="75"/>
        <v/>
      </c>
    </row>
    <row r="293" spans="1:23" x14ac:dyDescent="0.25">
      <c r="A293" s="27" t="str">
        <f t="shared" si="65"/>
        <v/>
      </c>
      <c r="B293" s="25">
        <f t="shared" si="66"/>
        <v>0</v>
      </c>
      <c r="C293" s="25" t="str">
        <f t="shared" si="67"/>
        <v>INGRESO</v>
      </c>
      <c r="D293" s="28" t="str">
        <f t="shared" si="68"/>
        <v>0INGRESO</v>
      </c>
      <c r="E293" s="28" t="str">
        <f>D293&amp;COUNTIF(D$2:D293,D293)</f>
        <v>0INGRESO292</v>
      </c>
      <c r="F293" s="28" t="e">
        <f>VLOOKUP(L293,BASE!A:B,2,0)</f>
        <v>#N/A</v>
      </c>
      <c r="G293" s="26"/>
      <c r="H293" s="26"/>
      <c r="I293" s="34"/>
      <c r="J293" s="35"/>
      <c r="K293" s="26"/>
      <c r="L293" s="26"/>
      <c r="M293" s="26"/>
      <c r="N293" s="29">
        <f t="shared" si="69"/>
        <v>1</v>
      </c>
      <c r="O293" s="30" t="e">
        <f>VLOOKUP(E293,'LIBROS FNL '!E:N,2,0)</f>
        <v>#N/A</v>
      </c>
      <c r="P293" s="31">
        <f>IFERROR(VLOOKUP(E293,'LIBROS FNL '!E:Q,13,0),0)</f>
        <v>0</v>
      </c>
      <c r="Q293" s="31" t="e">
        <f>VLOOKUP(E293,'LIBROS FNL '!E:N,4,0)</f>
        <v>#N/A</v>
      </c>
      <c r="R293" s="31">
        <f t="shared" si="70"/>
        <v>0</v>
      </c>
      <c r="S293" s="32" t="str">
        <f t="shared" si="71"/>
        <v>OK CONCILIADO</v>
      </c>
      <c r="T293" s="29" t="str">
        <f t="shared" ca="1" si="72"/>
        <v>ok</v>
      </c>
      <c r="U293" s="29">
        <f t="shared" si="73"/>
        <v>1</v>
      </c>
      <c r="V293" s="29">
        <f t="shared" si="74"/>
        <v>0</v>
      </c>
      <c r="W293" s="29" t="str">
        <f t="shared" si="75"/>
        <v/>
      </c>
    </row>
    <row r="294" spans="1:23" x14ac:dyDescent="0.25">
      <c r="A294" s="27" t="str">
        <f t="shared" si="65"/>
        <v/>
      </c>
      <c r="B294" s="25">
        <f t="shared" si="66"/>
        <v>0</v>
      </c>
      <c r="C294" s="25" t="str">
        <f t="shared" si="67"/>
        <v>INGRESO</v>
      </c>
      <c r="D294" s="28" t="str">
        <f t="shared" si="68"/>
        <v>0INGRESO</v>
      </c>
      <c r="E294" s="28" t="str">
        <f>D294&amp;COUNTIF(D$2:D294,D294)</f>
        <v>0INGRESO293</v>
      </c>
      <c r="F294" s="28" t="e">
        <f>VLOOKUP(L294,BASE!A:B,2,0)</f>
        <v>#N/A</v>
      </c>
      <c r="G294" s="26"/>
      <c r="H294" s="26"/>
      <c r="I294" s="34"/>
      <c r="J294" s="35"/>
      <c r="K294" s="26"/>
      <c r="L294" s="26"/>
      <c r="M294" s="26"/>
      <c r="N294" s="29">
        <f t="shared" si="69"/>
        <v>1</v>
      </c>
      <c r="O294" s="30" t="e">
        <f>VLOOKUP(E294,'LIBROS FNL '!E:N,2,0)</f>
        <v>#N/A</v>
      </c>
      <c r="P294" s="31">
        <f>IFERROR(VLOOKUP(E294,'LIBROS FNL '!E:Q,13,0),0)</f>
        <v>0</v>
      </c>
      <c r="Q294" s="31" t="e">
        <f>VLOOKUP(E294,'LIBROS FNL '!E:N,4,0)</f>
        <v>#N/A</v>
      </c>
      <c r="R294" s="31">
        <f t="shared" si="70"/>
        <v>0</v>
      </c>
      <c r="S294" s="32" t="str">
        <f t="shared" si="71"/>
        <v>OK CONCILIADO</v>
      </c>
      <c r="T294" s="29" t="str">
        <f t="shared" ca="1" si="72"/>
        <v>ok</v>
      </c>
      <c r="U294" s="29">
        <f t="shared" si="73"/>
        <v>1</v>
      </c>
      <c r="V294" s="29">
        <f t="shared" si="74"/>
        <v>0</v>
      </c>
      <c r="W294" s="29" t="str">
        <f t="shared" si="75"/>
        <v/>
      </c>
    </row>
    <row r="295" spans="1:23" x14ac:dyDescent="0.25">
      <c r="A295" s="27" t="str">
        <f t="shared" si="65"/>
        <v/>
      </c>
      <c r="B295" s="25">
        <f t="shared" si="66"/>
        <v>0</v>
      </c>
      <c r="C295" s="25" t="str">
        <f t="shared" si="67"/>
        <v>INGRESO</v>
      </c>
      <c r="D295" s="28" t="str">
        <f t="shared" si="68"/>
        <v>0INGRESO</v>
      </c>
      <c r="E295" s="28" t="str">
        <f>D295&amp;COUNTIF(D$2:D295,D295)</f>
        <v>0INGRESO294</v>
      </c>
      <c r="F295" s="28" t="e">
        <f>VLOOKUP(L295,BASE!A:B,2,0)</f>
        <v>#N/A</v>
      </c>
      <c r="G295" s="26"/>
      <c r="H295" s="26"/>
      <c r="I295" s="34"/>
      <c r="J295" s="35"/>
      <c r="K295" s="26"/>
      <c r="L295" s="26"/>
      <c r="M295" s="26"/>
      <c r="N295" s="29">
        <f t="shared" si="69"/>
        <v>1</v>
      </c>
      <c r="O295" s="30" t="e">
        <f>VLOOKUP(E295,'LIBROS FNL '!E:N,2,0)</f>
        <v>#N/A</v>
      </c>
      <c r="P295" s="31">
        <f>IFERROR(VLOOKUP(E295,'LIBROS FNL '!E:Q,13,0),0)</f>
        <v>0</v>
      </c>
      <c r="Q295" s="31" t="e">
        <f>VLOOKUP(E295,'LIBROS FNL '!E:N,4,0)</f>
        <v>#N/A</v>
      </c>
      <c r="R295" s="31">
        <f t="shared" si="70"/>
        <v>0</v>
      </c>
      <c r="S295" s="32" t="str">
        <f t="shared" si="71"/>
        <v>OK CONCILIADO</v>
      </c>
      <c r="T295" s="29" t="str">
        <f t="shared" ca="1" si="72"/>
        <v>ok</v>
      </c>
      <c r="U295" s="29">
        <f t="shared" si="73"/>
        <v>1</v>
      </c>
      <c r="V295" s="29">
        <f t="shared" si="74"/>
        <v>0</v>
      </c>
      <c r="W295" s="29" t="str">
        <f t="shared" si="75"/>
        <v/>
      </c>
    </row>
    <row r="296" spans="1:23" x14ac:dyDescent="0.25">
      <c r="A296" s="27" t="str">
        <f t="shared" si="65"/>
        <v/>
      </c>
      <c r="B296" s="25">
        <f t="shared" si="66"/>
        <v>0</v>
      </c>
      <c r="C296" s="25" t="str">
        <f t="shared" si="67"/>
        <v>INGRESO</v>
      </c>
      <c r="D296" s="28" t="str">
        <f t="shared" si="68"/>
        <v>0INGRESO</v>
      </c>
      <c r="E296" s="28" t="str">
        <f>D296&amp;COUNTIF(D$2:D296,D296)</f>
        <v>0INGRESO295</v>
      </c>
      <c r="F296" s="28" t="e">
        <f>VLOOKUP(L296,BASE!A:B,2,0)</f>
        <v>#N/A</v>
      </c>
      <c r="G296" s="26"/>
      <c r="H296" s="26"/>
      <c r="I296" s="34"/>
      <c r="J296" s="35"/>
      <c r="K296" s="26"/>
      <c r="L296" s="26"/>
      <c r="M296" s="26"/>
      <c r="N296" s="29">
        <f t="shared" si="69"/>
        <v>1</v>
      </c>
      <c r="O296" s="30" t="e">
        <f>VLOOKUP(E296,'LIBROS FNL '!E:N,2,0)</f>
        <v>#N/A</v>
      </c>
      <c r="P296" s="31">
        <f>IFERROR(VLOOKUP(E296,'LIBROS FNL '!E:Q,13,0),0)</f>
        <v>0</v>
      </c>
      <c r="Q296" s="31" t="e">
        <f>VLOOKUP(E296,'LIBROS FNL '!E:N,4,0)</f>
        <v>#N/A</v>
      </c>
      <c r="R296" s="31">
        <f t="shared" si="70"/>
        <v>0</v>
      </c>
      <c r="S296" s="32" t="str">
        <f t="shared" si="71"/>
        <v>OK CONCILIADO</v>
      </c>
      <c r="T296" s="29" t="str">
        <f t="shared" ca="1" si="72"/>
        <v>ok</v>
      </c>
      <c r="U296" s="29">
        <f t="shared" si="73"/>
        <v>1</v>
      </c>
      <c r="V296" s="29">
        <f t="shared" si="74"/>
        <v>0</v>
      </c>
      <c r="W296" s="29" t="str">
        <f t="shared" si="75"/>
        <v/>
      </c>
    </row>
    <row r="297" spans="1:23" x14ac:dyDescent="0.25">
      <c r="A297" s="27" t="str">
        <f t="shared" si="65"/>
        <v/>
      </c>
      <c r="B297" s="25">
        <f t="shared" si="66"/>
        <v>0</v>
      </c>
      <c r="C297" s="25" t="str">
        <f t="shared" si="67"/>
        <v>INGRESO</v>
      </c>
      <c r="D297" s="28" t="str">
        <f t="shared" si="68"/>
        <v>0INGRESO</v>
      </c>
      <c r="E297" s="28" t="str">
        <f>D297&amp;COUNTIF(D$2:D297,D297)</f>
        <v>0INGRESO296</v>
      </c>
      <c r="F297" s="28" t="e">
        <f>VLOOKUP(L297,BASE!A:B,2,0)</f>
        <v>#N/A</v>
      </c>
      <c r="G297" s="26"/>
      <c r="H297" s="26"/>
      <c r="I297" s="34"/>
      <c r="J297" s="35"/>
      <c r="K297" s="26"/>
      <c r="L297" s="26"/>
      <c r="M297" s="26"/>
      <c r="N297" s="29">
        <f t="shared" si="69"/>
        <v>1</v>
      </c>
      <c r="O297" s="30" t="e">
        <f>VLOOKUP(E297,'LIBROS FNL '!E:N,2,0)</f>
        <v>#N/A</v>
      </c>
      <c r="P297" s="31">
        <f>IFERROR(VLOOKUP(E297,'LIBROS FNL '!E:Q,13,0),0)</f>
        <v>0</v>
      </c>
      <c r="Q297" s="31" t="e">
        <f>VLOOKUP(E297,'LIBROS FNL '!E:N,4,0)</f>
        <v>#N/A</v>
      </c>
      <c r="R297" s="31">
        <f t="shared" si="70"/>
        <v>0</v>
      </c>
      <c r="S297" s="32" t="str">
        <f t="shared" si="71"/>
        <v>OK CONCILIADO</v>
      </c>
      <c r="T297" s="29" t="str">
        <f t="shared" ca="1" si="72"/>
        <v>ok</v>
      </c>
      <c r="U297" s="29">
        <f t="shared" si="73"/>
        <v>1</v>
      </c>
      <c r="V297" s="29">
        <f t="shared" si="74"/>
        <v>0</v>
      </c>
      <c r="W297" s="29" t="str">
        <f t="shared" si="75"/>
        <v/>
      </c>
    </row>
    <row r="298" spans="1:23" x14ac:dyDescent="0.25">
      <c r="A298" s="27" t="str">
        <f t="shared" si="65"/>
        <v/>
      </c>
      <c r="B298" s="25">
        <f t="shared" si="66"/>
        <v>0</v>
      </c>
      <c r="C298" s="25" t="str">
        <f t="shared" si="67"/>
        <v>INGRESO</v>
      </c>
      <c r="D298" s="28" t="str">
        <f t="shared" si="68"/>
        <v>0INGRESO</v>
      </c>
      <c r="E298" s="28" t="str">
        <f>D298&amp;COUNTIF(D$2:D298,D298)</f>
        <v>0INGRESO297</v>
      </c>
      <c r="F298" s="28" t="e">
        <f>VLOOKUP(L298,BASE!A:B,2,0)</f>
        <v>#N/A</v>
      </c>
      <c r="G298" s="26"/>
      <c r="H298" s="26"/>
      <c r="I298" s="34"/>
      <c r="J298" s="35"/>
      <c r="K298" s="26"/>
      <c r="L298" s="26"/>
      <c r="M298" s="26"/>
      <c r="N298" s="29">
        <f t="shared" si="69"/>
        <v>1</v>
      </c>
      <c r="O298" s="30" t="e">
        <f>VLOOKUP(E298,'LIBROS FNL '!E:N,2,0)</f>
        <v>#N/A</v>
      </c>
      <c r="P298" s="31">
        <f>IFERROR(VLOOKUP(E298,'LIBROS FNL '!E:Q,13,0),0)</f>
        <v>0</v>
      </c>
      <c r="Q298" s="31" t="e">
        <f>VLOOKUP(E298,'LIBROS FNL '!E:N,4,0)</f>
        <v>#N/A</v>
      </c>
      <c r="R298" s="31">
        <f t="shared" si="70"/>
        <v>0</v>
      </c>
      <c r="S298" s="32" t="str">
        <f t="shared" si="71"/>
        <v>OK CONCILIADO</v>
      </c>
      <c r="T298" s="29" t="str">
        <f t="shared" ca="1" si="72"/>
        <v>ok</v>
      </c>
      <c r="U298" s="29">
        <f t="shared" si="73"/>
        <v>1</v>
      </c>
      <c r="V298" s="29">
        <f t="shared" si="74"/>
        <v>0</v>
      </c>
      <c r="W298" s="29" t="str">
        <f t="shared" si="75"/>
        <v/>
      </c>
    </row>
    <row r="299" spans="1:23" x14ac:dyDescent="0.25">
      <c r="A299" s="27" t="str">
        <f t="shared" si="65"/>
        <v/>
      </c>
      <c r="B299" s="25">
        <f t="shared" si="66"/>
        <v>0</v>
      </c>
      <c r="C299" s="25" t="str">
        <f t="shared" si="67"/>
        <v>INGRESO</v>
      </c>
      <c r="D299" s="28" t="str">
        <f t="shared" si="68"/>
        <v>0INGRESO</v>
      </c>
      <c r="E299" s="28" t="str">
        <f>D299&amp;COUNTIF(D$2:D299,D299)</f>
        <v>0INGRESO298</v>
      </c>
      <c r="F299" s="28" t="e">
        <f>VLOOKUP(L299,BASE!A:B,2,0)</f>
        <v>#N/A</v>
      </c>
      <c r="G299" s="26"/>
      <c r="H299" s="26"/>
      <c r="I299" s="34"/>
      <c r="J299" s="35"/>
      <c r="K299" s="26"/>
      <c r="L299" s="26"/>
      <c r="M299" s="26"/>
      <c r="N299" s="29">
        <f t="shared" si="69"/>
        <v>1</v>
      </c>
      <c r="O299" s="30" t="e">
        <f>VLOOKUP(E299,'LIBROS FNL '!E:N,2,0)</f>
        <v>#N/A</v>
      </c>
      <c r="P299" s="31">
        <f>IFERROR(VLOOKUP(E299,'LIBROS FNL '!E:Q,13,0),0)</f>
        <v>0</v>
      </c>
      <c r="Q299" s="31" t="e">
        <f>VLOOKUP(E299,'LIBROS FNL '!E:N,4,0)</f>
        <v>#N/A</v>
      </c>
      <c r="R299" s="31">
        <f t="shared" si="70"/>
        <v>0</v>
      </c>
      <c r="S299" s="32" t="str">
        <f t="shared" si="71"/>
        <v>OK CONCILIADO</v>
      </c>
      <c r="T299" s="29" t="str">
        <f t="shared" ca="1" si="72"/>
        <v>ok</v>
      </c>
      <c r="U299" s="29">
        <f t="shared" si="73"/>
        <v>1</v>
      </c>
      <c r="V299" s="29">
        <f t="shared" si="74"/>
        <v>0</v>
      </c>
      <c r="W299" s="29" t="str">
        <f t="shared" si="75"/>
        <v/>
      </c>
    </row>
    <row r="300" spans="1:23" x14ac:dyDescent="0.25">
      <c r="A300" s="27" t="str">
        <f t="shared" si="65"/>
        <v/>
      </c>
      <c r="B300" s="25">
        <f t="shared" si="66"/>
        <v>0</v>
      </c>
      <c r="C300" s="25" t="str">
        <f t="shared" si="67"/>
        <v>INGRESO</v>
      </c>
      <c r="D300" s="28" t="str">
        <f t="shared" si="68"/>
        <v>0INGRESO</v>
      </c>
      <c r="E300" s="28" t="str">
        <f>D300&amp;COUNTIF(D$2:D300,D300)</f>
        <v>0INGRESO299</v>
      </c>
      <c r="F300" s="28" t="e">
        <f>VLOOKUP(L300,BASE!A:B,2,0)</f>
        <v>#N/A</v>
      </c>
      <c r="G300" s="26"/>
      <c r="H300" s="26"/>
      <c r="I300" s="34"/>
      <c r="J300" s="35"/>
      <c r="K300" s="26"/>
      <c r="L300" s="26"/>
      <c r="M300" s="26"/>
      <c r="N300" s="29">
        <f t="shared" si="69"/>
        <v>1</v>
      </c>
      <c r="O300" s="30" t="e">
        <f>VLOOKUP(E300,'LIBROS FNL '!E:N,2,0)</f>
        <v>#N/A</v>
      </c>
      <c r="P300" s="31">
        <f>IFERROR(VLOOKUP(E300,'LIBROS FNL '!E:Q,13,0),0)</f>
        <v>0</v>
      </c>
      <c r="Q300" s="31" t="e">
        <f>VLOOKUP(E300,'LIBROS FNL '!E:N,4,0)</f>
        <v>#N/A</v>
      </c>
      <c r="R300" s="31">
        <f t="shared" si="70"/>
        <v>0</v>
      </c>
      <c r="S300" s="32" t="str">
        <f t="shared" si="71"/>
        <v>OK CONCILIADO</v>
      </c>
      <c r="T300" s="29" t="str">
        <f t="shared" ca="1" si="72"/>
        <v>ok</v>
      </c>
      <c r="U300" s="29">
        <f t="shared" si="73"/>
        <v>1</v>
      </c>
      <c r="V300" s="29">
        <f t="shared" si="74"/>
        <v>0</v>
      </c>
      <c r="W300" s="29" t="str">
        <f t="shared" si="75"/>
        <v/>
      </c>
    </row>
    <row r="301" spans="1:23" x14ac:dyDescent="0.25">
      <c r="A301" s="27" t="str">
        <f t="shared" si="65"/>
        <v/>
      </c>
      <c r="B301" s="25">
        <f t="shared" si="66"/>
        <v>0</v>
      </c>
      <c r="C301" s="25" t="str">
        <f t="shared" si="67"/>
        <v>INGRESO</v>
      </c>
      <c r="D301" s="28" t="str">
        <f t="shared" si="68"/>
        <v>0INGRESO</v>
      </c>
      <c r="E301" s="28" t="str">
        <f>D301&amp;COUNTIF(D$2:D301,D301)</f>
        <v>0INGRESO300</v>
      </c>
      <c r="F301" s="28" t="e">
        <f>VLOOKUP(L301,BASE!A:B,2,0)</f>
        <v>#N/A</v>
      </c>
      <c r="G301" s="26"/>
      <c r="H301" s="26"/>
      <c r="I301" s="34"/>
      <c r="J301" s="35"/>
      <c r="K301" s="26"/>
      <c r="L301" s="26"/>
      <c r="M301" s="26"/>
      <c r="N301" s="29">
        <f t="shared" si="69"/>
        <v>1</v>
      </c>
      <c r="O301" s="30" t="e">
        <f>VLOOKUP(E301,'LIBROS FNL '!E:N,2,0)</f>
        <v>#N/A</v>
      </c>
      <c r="P301" s="31">
        <f>IFERROR(VLOOKUP(E301,'LIBROS FNL '!E:Q,13,0),0)</f>
        <v>0</v>
      </c>
      <c r="Q301" s="31" t="e">
        <f>VLOOKUP(E301,'LIBROS FNL '!E:N,4,0)</f>
        <v>#N/A</v>
      </c>
      <c r="R301" s="31">
        <f t="shared" si="70"/>
        <v>0</v>
      </c>
      <c r="S301" s="32" t="str">
        <f t="shared" si="71"/>
        <v>OK CONCILIADO</v>
      </c>
      <c r="T301" s="29" t="str">
        <f t="shared" ca="1" si="72"/>
        <v>ok</v>
      </c>
      <c r="U301" s="29">
        <f t="shared" si="73"/>
        <v>1</v>
      </c>
      <c r="V301" s="29">
        <f t="shared" si="74"/>
        <v>0</v>
      </c>
      <c r="W301" s="29" t="str">
        <f t="shared" si="75"/>
        <v/>
      </c>
    </row>
    <row r="302" spans="1:23" x14ac:dyDescent="0.25">
      <c r="A302" s="27" t="str">
        <f t="shared" si="65"/>
        <v/>
      </c>
      <c r="B302" s="25">
        <f t="shared" si="66"/>
        <v>0</v>
      </c>
      <c r="C302" s="25" t="str">
        <f t="shared" si="67"/>
        <v>INGRESO</v>
      </c>
      <c r="D302" s="28" t="str">
        <f t="shared" si="68"/>
        <v>0INGRESO</v>
      </c>
      <c r="E302" s="28" t="str">
        <f>D302&amp;COUNTIF(D$2:D302,D302)</f>
        <v>0INGRESO301</v>
      </c>
      <c r="F302" s="28" t="e">
        <f>VLOOKUP(L302,BASE!A:B,2,0)</f>
        <v>#N/A</v>
      </c>
      <c r="G302" s="68"/>
      <c r="H302" s="68"/>
      <c r="I302" s="69"/>
      <c r="J302" s="70"/>
      <c r="K302" s="68"/>
      <c r="L302" s="68"/>
      <c r="M302" s="26"/>
      <c r="N302" s="29">
        <f t="shared" si="69"/>
        <v>1</v>
      </c>
      <c r="O302" s="30" t="e">
        <f>VLOOKUP(E302,'LIBROS FNL '!E:N,2,0)</f>
        <v>#N/A</v>
      </c>
      <c r="P302" s="31">
        <f>IFERROR(VLOOKUP(E302,'LIBROS FNL '!E:Q,13,0),0)</f>
        <v>0</v>
      </c>
      <c r="Q302" s="31" t="e">
        <f>VLOOKUP(E302,'LIBROS FNL '!E:N,4,0)</f>
        <v>#N/A</v>
      </c>
      <c r="R302" s="31">
        <f t="shared" si="70"/>
        <v>0</v>
      </c>
      <c r="S302" s="32" t="str">
        <f t="shared" si="71"/>
        <v>OK CONCILIADO</v>
      </c>
      <c r="T302" s="29" t="str">
        <f t="shared" ca="1" si="72"/>
        <v>ok</v>
      </c>
      <c r="U302" s="29">
        <f t="shared" si="73"/>
        <v>1</v>
      </c>
      <c r="V302" s="29">
        <f t="shared" si="74"/>
        <v>0</v>
      </c>
      <c r="W302" s="29" t="str">
        <f t="shared" si="75"/>
        <v/>
      </c>
    </row>
    <row r="303" spans="1:23" x14ac:dyDescent="0.25">
      <c r="A303" s="27" t="str">
        <f t="shared" si="65"/>
        <v/>
      </c>
      <c r="B303" s="25">
        <f t="shared" si="66"/>
        <v>0</v>
      </c>
      <c r="C303" s="25" t="str">
        <f t="shared" si="67"/>
        <v>INGRESO</v>
      </c>
      <c r="D303" s="28" t="str">
        <f t="shared" si="68"/>
        <v>0INGRESO</v>
      </c>
      <c r="E303" s="28" t="str">
        <f>D303&amp;COUNTIF(D$2:D303,D303)</f>
        <v>0INGRESO302</v>
      </c>
      <c r="F303" s="28" t="e">
        <f>VLOOKUP(L303,BASE!A:B,2,0)</f>
        <v>#N/A</v>
      </c>
      <c r="G303" s="26"/>
      <c r="H303" s="26"/>
      <c r="I303" s="34"/>
      <c r="J303" s="35"/>
      <c r="K303" s="26"/>
      <c r="L303" s="26"/>
      <c r="M303" s="26"/>
      <c r="N303" s="29">
        <f t="shared" si="69"/>
        <v>1</v>
      </c>
      <c r="O303" s="30" t="e">
        <f>VLOOKUP(E303,'LIBROS FNL '!E:N,2,0)</f>
        <v>#N/A</v>
      </c>
      <c r="P303" s="31">
        <f>IFERROR(VLOOKUP(E303,'LIBROS FNL '!E:Q,13,0),0)</f>
        <v>0</v>
      </c>
      <c r="Q303" s="31" t="e">
        <f>VLOOKUP(E303,'LIBROS FNL '!E:N,4,0)</f>
        <v>#N/A</v>
      </c>
      <c r="R303" s="31">
        <f t="shared" si="70"/>
        <v>0</v>
      </c>
      <c r="S303" s="32" t="str">
        <f t="shared" si="71"/>
        <v>OK CONCILIADO</v>
      </c>
      <c r="T303" s="29" t="str">
        <f t="shared" ca="1" si="72"/>
        <v>ok</v>
      </c>
      <c r="U303" s="29">
        <f t="shared" si="73"/>
        <v>1</v>
      </c>
      <c r="V303" s="29">
        <f t="shared" si="74"/>
        <v>0</v>
      </c>
      <c r="W303" s="29" t="str">
        <f t="shared" si="75"/>
        <v/>
      </c>
    </row>
    <row r="304" spans="1:23" x14ac:dyDescent="0.25">
      <c r="A304" s="27" t="str">
        <f t="shared" si="65"/>
        <v/>
      </c>
      <c r="B304" s="25">
        <f t="shared" si="66"/>
        <v>0</v>
      </c>
      <c r="C304" s="25" t="str">
        <f t="shared" si="67"/>
        <v>INGRESO</v>
      </c>
      <c r="D304" s="28" t="str">
        <f t="shared" si="68"/>
        <v>0INGRESO</v>
      </c>
      <c r="E304" s="28" t="str">
        <f>D304&amp;COUNTIF(D$2:D304,D304)</f>
        <v>0INGRESO303</v>
      </c>
      <c r="F304" s="28" t="e">
        <f>VLOOKUP(L304,BASE!A:B,2,0)</f>
        <v>#N/A</v>
      </c>
      <c r="G304" s="26"/>
      <c r="H304" s="26"/>
      <c r="I304" s="34"/>
      <c r="J304" s="35"/>
      <c r="K304" s="26"/>
      <c r="L304" s="26"/>
      <c r="M304" s="26"/>
      <c r="N304" s="29">
        <f t="shared" si="69"/>
        <v>1</v>
      </c>
      <c r="O304" s="30" t="e">
        <f>VLOOKUP(E304,'LIBROS FNL '!E:N,2,0)</f>
        <v>#N/A</v>
      </c>
      <c r="P304" s="31">
        <f>IFERROR(VLOOKUP(E304,'LIBROS FNL '!E:Q,13,0),0)</f>
        <v>0</v>
      </c>
      <c r="Q304" s="31" t="e">
        <f>VLOOKUP(E304,'LIBROS FNL '!E:N,4,0)</f>
        <v>#N/A</v>
      </c>
      <c r="R304" s="31">
        <f t="shared" si="70"/>
        <v>0</v>
      </c>
      <c r="S304" s="32" t="str">
        <f t="shared" si="71"/>
        <v>OK CONCILIADO</v>
      </c>
      <c r="T304" s="29" t="str">
        <f t="shared" ca="1" si="72"/>
        <v>ok</v>
      </c>
      <c r="U304" s="29">
        <f t="shared" si="73"/>
        <v>1</v>
      </c>
      <c r="V304" s="29">
        <f t="shared" si="74"/>
        <v>0</v>
      </c>
      <c r="W304" s="29" t="str">
        <f t="shared" si="75"/>
        <v/>
      </c>
    </row>
    <row r="305" spans="1:23" x14ac:dyDescent="0.25">
      <c r="A305" s="27" t="str">
        <f t="shared" si="65"/>
        <v/>
      </c>
      <c r="B305" s="25">
        <f t="shared" si="66"/>
        <v>0</v>
      </c>
      <c r="C305" s="25" t="str">
        <f t="shared" si="67"/>
        <v>INGRESO</v>
      </c>
      <c r="D305" s="28" t="str">
        <f t="shared" si="68"/>
        <v>0INGRESO</v>
      </c>
      <c r="E305" s="28" t="str">
        <f>D305&amp;COUNTIF(D$2:D305,D305)</f>
        <v>0INGRESO304</v>
      </c>
      <c r="F305" s="28" t="e">
        <f>VLOOKUP(L305,BASE!A:B,2,0)</f>
        <v>#N/A</v>
      </c>
      <c r="G305" s="26"/>
      <c r="H305" s="26"/>
      <c r="I305" s="34"/>
      <c r="J305" s="35"/>
      <c r="K305" s="26"/>
      <c r="L305" s="26"/>
      <c r="M305" s="26"/>
      <c r="N305" s="29">
        <f t="shared" si="69"/>
        <v>1</v>
      </c>
      <c r="O305" s="30" t="e">
        <f>VLOOKUP(E305,'LIBROS FNL '!E:N,2,0)</f>
        <v>#N/A</v>
      </c>
      <c r="P305" s="31">
        <f>IFERROR(VLOOKUP(E305,'LIBROS FNL '!E:Q,13,0),0)</f>
        <v>0</v>
      </c>
      <c r="Q305" s="31" t="e">
        <f>VLOOKUP(E305,'LIBROS FNL '!E:N,4,0)</f>
        <v>#N/A</v>
      </c>
      <c r="R305" s="31">
        <f t="shared" si="70"/>
        <v>0</v>
      </c>
      <c r="S305" s="32" t="str">
        <f t="shared" si="71"/>
        <v>OK CONCILIADO</v>
      </c>
      <c r="T305" s="29" t="str">
        <f t="shared" ca="1" si="72"/>
        <v>ok</v>
      </c>
      <c r="U305" s="29">
        <f t="shared" si="73"/>
        <v>1</v>
      </c>
      <c r="V305" s="29">
        <f t="shared" si="74"/>
        <v>0</v>
      </c>
      <c r="W305" s="29" t="str">
        <f t="shared" si="75"/>
        <v/>
      </c>
    </row>
    <row r="306" spans="1:23" x14ac:dyDescent="0.25">
      <c r="A306" s="27" t="str">
        <f t="shared" si="65"/>
        <v/>
      </c>
      <c r="B306" s="25">
        <f t="shared" si="66"/>
        <v>0</v>
      </c>
      <c r="C306" s="25" t="str">
        <f t="shared" si="67"/>
        <v>INGRESO</v>
      </c>
      <c r="D306" s="28" t="str">
        <f t="shared" si="68"/>
        <v>0INGRESO</v>
      </c>
      <c r="E306" s="28" t="str">
        <f>D306&amp;COUNTIF(D$2:D306,D306)</f>
        <v>0INGRESO305</v>
      </c>
      <c r="F306" s="28" t="e">
        <f>VLOOKUP(L306,BASE!A:B,2,0)</f>
        <v>#N/A</v>
      </c>
      <c r="G306" s="26"/>
      <c r="H306" s="26"/>
      <c r="I306" s="34"/>
      <c r="J306" s="35"/>
      <c r="K306" s="26"/>
      <c r="L306" s="26"/>
      <c r="M306" s="26"/>
      <c r="N306" s="29">
        <f t="shared" si="69"/>
        <v>1</v>
      </c>
      <c r="O306" s="30" t="e">
        <f>VLOOKUP(E306,'LIBROS FNL '!E:N,2,0)</f>
        <v>#N/A</v>
      </c>
      <c r="P306" s="31">
        <f>IFERROR(VLOOKUP(E306,'LIBROS FNL '!E:Q,13,0),0)</f>
        <v>0</v>
      </c>
      <c r="Q306" s="31" t="e">
        <f>VLOOKUP(E306,'LIBROS FNL '!E:N,4,0)</f>
        <v>#N/A</v>
      </c>
      <c r="R306" s="31">
        <f t="shared" si="70"/>
        <v>0</v>
      </c>
      <c r="S306" s="32" t="str">
        <f t="shared" si="71"/>
        <v>OK CONCILIADO</v>
      </c>
      <c r="T306" s="29" t="str">
        <f t="shared" ca="1" si="72"/>
        <v>ok</v>
      </c>
      <c r="U306" s="29">
        <f t="shared" si="73"/>
        <v>1</v>
      </c>
      <c r="V306" s="29">
        <f t="shared" si="74"/>
        <v>0</v>
      </c>
      <c r="W306" s="29" t="str">
        <f t="shared" si="75"/>
        <v/>
      </c>
    </row>
    <row r="307" spans="1:23" x14ac:dyDescent="0.25">
      <c r="A307" s="27" t="str">
        <f t="shared" si="65"/>
        <v/>
      </c>
      <c r="B307" s="25">
        <f t="shared" si="66"/>
        <v>0</v>
      </c>
      <c r="C307" s="25" t="str">
        <f t="shared" si="67"/>
        <v>INGRESO</v>
      </c>
      <c r="D307" s="28" t="str">
        <f t="shared" si="68"/>
        <v>0INGRESO</v>
      </c>
      <c r="E307" s="28" t="str">
        <f>D307&amp;COUNTIF(D$2:D307,D307)</f>
        <v>0INGRESO306</v>
      </c>
      <c r="F307" s="28" t="e">
        <f>VLOOKUP(L307,BASE!A:B,2,0)</f>
        <v>#N/A</v>
      </c>
      <c r="G307" s="26"/>
      <c r="H307" s="26"/>
      <c r="I307" s="34"/>
      <c r="J307" s="35"/>
      <c r="K307" s="26"/>
      <c r="L307" s="26"/>
      <c r="M307" s="26"/>
      <c r="N307" s="29">
        <f t="shared" si="69"/>
        <v>1</v>
      </c>
      <c r="O307" s="30" t="e">
        <f>VLOOKUP(E307,'LIBROS FNL '!E:N,2,0)</f>
        <v>#N/A</v>
      </c>
      <c r="P307" s="31">
        <f>IFERROR(VLOOKUP(E307,'LIBROS FNL '!E:Q,13,0),0)</f>
        <v>0</v>
      </c>
      <c r="Q307" s="31" t="e">
        <f>VLOOKUP(E307,'LIBROS FNL '!E:N,4,0)</f>
        <v>#N/A</v>
      </c>
      <c r="R307" s="31">
        <f t="shared" si="70"/>
        <v>0</v>
      </c>
      <c r="S307" s="32" t="str">
        <f t="shared" si="71"/>
        <v>OK CONCILIADO</v>
      </c>
      <c r="T307" s="29" t="str">
        <f t="shared" ca="1" si="72"/>
        <v>ok</v>
      </c>
      <c r="U307" s="29">
        <f t="shared" si="73"/>
        <v>1</v>
      </c>
      <c r="V307" s="29">
        <f t="shared" si="74"/>
        <v>0</v>
      </c>
      <c r="W307" s="29" t="str">
        <f t="shared" si="75"/>
        <v/>
      </c>
    </row>
    <row r="308" spans="1:23" x14ac:dyDescent="0.25">
      <c r="A308" s="27" t="str">
        <f t="shared" si="65"/>
        <v/>
      </c>
      <c r="B308" s="25">
        <f t="shared" si="66"/>
        <v>0</v>
      </c>
      <c r="C308" s="25" t="str">
        <f t="shared" si="67"/>
        <v>INGRESO</v>
      </c>
      <c r="D308" s="28" t="str">
        <f t="shared" si="68"/>
        <v>0INGRESO</v>
      </c>
      <c r="E308" s="28" t="str">
        <f>D308&amp;COUNTIF(D$2:D308,D308)</f>
        <v>0INGRESO307</v>
      </c>
      <c r="F308" s="28" t="e">
        <f>VLOOKUP(L308,BASE!A:B,2,0)</f>
        <v>#N/A</v>
      </c>
      <c r="G308" s="26"/>
      <c r="H308" s="26"/>
      <c r="I308" s="34"/>
      <c r="J308" s="35"/>
      <c r="K308" s="26"/>
      <c r="L308" s="26"/>
      <c r="M308" s="26"/>
      <c r="N308" s="29">
        <f t="shared" si="69"/>
        <v>1</v>
      </c>
      <c r="O308" s="30" t="e">
        <f>VLOOKUP(E308,'LIBROS FNL '!E:N,2,0)</f>
        <v>#N/A</v>
      </c>
      <c r="P308" s="31">
        <f>IFERROR(VLOOKUP(E308,'LIBROS FNL '!E:Q,13,0),0)</f>
        <v>0</v>
      </c>
      <c r="Q308" s="31" t="e">
        <f>VLOOKUP(E308,'LIBROS FNL '!E:N,4,0)</f>
        <v>#N/A</v>
      </c>
      <c r="R308" s="31">
        <f t="shared" si="70"/>
        <v>0</v>
      </c>
      <c r="S308" s="32" t="str">
        <f t="shared" si="71"/>
        <v>OK CONCILIADO</v>
      </c>
      <c r="T308" s="29" t="str">
        <f t="shared" ca="1" si="72"/>
        <v>ok</v>
      </c>
      <c r="U308" s="29">
        <f t="shared" si="73"/>
        <v>1</v>
      </c>
      <c r="V308" s="29">
        <f t="shared" si="74"/>
        <v>0</v>
      </c>
      <c r="W308" s="29" t="str">
        <f t="shared" si="75"/>
        <v/>
      </c>
    </row>
    <row r="309" spans="1:23" x14ac:dyDescent="0.25">
      <c r="A309" s="27" t="str">
        <f t="shared" si="65"/>
        <v/>
      </c>
      <c r="B309" s="25">
        <f t="shared" si="66"/>
        <v>0</v>
      </c>
      <c r="C309" s="25" t="str">
        <f t="shared" si="67"/>
        <v>INGRESO</v>
      </c>
      <c r="D309" s="28" t="str">
        <f t="shared" si="68"/>
        <v>0INGRESO</v>
      </c>
      <c r="E309" s="28" t="str">
        <f>D309&amp;COUNTIF(D$2:D309,D309)</f>
        <v>0INGRESO308</v>
      </c>
      <c r="F309" s="28" t="e">
        <f>VLOOKUP(L309,BASE!A:B,2,0)</f>
        <v>#N/A</v>
      </c>
      <c r="G309" s="26"/>
      <c r="H309" s="26"/>
      <c r="I309" s="34"/>
      <c r="J309" s="35"/>
      <c r="K309" s="26"/>
      <c r="L309" s="26"/>
      <c r="M309" s="26"/>
      <c r="N309" s="29">
        <f t="shared" si="69"/>
        <v>1</v>
      </c>
      <c r="O309" s="30" t="e">
        <f>VLOOKUP(E309,'LIBROS FNL '!E:N,2,0)</f>
        <v>#N/A</v>
      </c>
      <c r="P309" s="31">
        <f>IFERROR(VLOOKUP(E309,'LIBROS FNL '!E:Q,13,0),0)</f>
        <v>0</v>
      </c>
      <c r="Q309" s="31" t="e">
        <f>VLOOKUP(E309,'LIBROS FNL '!E:N,4,0)</f>
        <v>#N/A</v>
      </c>
      <c r="R309" s="31">
        <f t="shared" si="70"/>
        <v>0</v>
      </c>
      <c r="S309" s="32" t="str">
        <f t="shared" si="71"/>
        <v>OK CONCILIADO</v>
      </c>
      <c r="T309" s="29" t="str">
        <f t="shared" ca="1" si="72"/>
        <v>ok</v>
      </c>
      <c r="U309" s="29">
        <f t="shared" si="73"/>
        <v>1</v>
      </c>
      <c r="V309" s="29">
        <f t="shared" si="74"/>
        <v>0</v>
      </c>
      <c r="W309" s="29" t="str">
        <f t="shared" si="75"/>
        <v/>
      </c>
    </row>
    <row r="310" spans="1:23" x14ac:dyDescent="0.25">
      <c r="A310" s="27" t="str">
        <f t="shared" si="65"/>
        <v/>
      </c>
      <c r="B310" s="25">
        <f t="shared" si="66"/>
        <v>0</v>
      </c>
      <c r="C310" s="25" t="str">
        <f t="shared" si="67"/>
        <v>INGRESO</v>
      </c>
      <c r="D310" s="28" t="str">
        <f t="shared" si="68"/>
        <v>0INGRESO</v>
      </c>
      <c r="E310" s="28" t="str">
        <f>D310&amp;COUNTIF(D$2:D310,D310)</f>
        <v>0INGRESO309</v>
      </c>
      <c r="F310" s="28" t="e">
        <f>VLOOKUP(L310,BASE!A:B,2,0)</f>
        <v>#N/A</v>
      </c>
      <c r="G310" s="26"/>
      <c r="H310" s="26"/>
      <c r="I310" s="34"/>
      <c r="J310" s="35"/>
      <c r="K310" s="26"/>
      <c r="L310" s="26"/>
      <c r="M310" s="26"/>
      <c r="N310" s="29">
        <f t="shared" si="69"/>
        <v>1</v>
      </c>
      <c r="O310" s="30" t="e">
        <f>VLOOKUP(E310,'LIBROS FNL '!E:N,2,0)</f>
        <v>#N/A</v>
      </c>
      <c r="P310" s="31">
        <f>IFERROR(VLOOKUP(E310,'LIBROS FNL '!E:Q,13,0),0)</f>
        <v>0</v>
      </c>
      <c r="Q310" s="31" t="e">
        <f>VLOOKUP(E310,'LIBROS FNL '!E:N,4,0)</f>
        <v>#N/A</v>
      </c>
      <c r="R310" s="31">
        <f t="shared" si="70"/>
        <v>0</v>
      </c>
      <c r="S310" s="32" t="str">
        <f t="shared" si="71"/>
        <v>OK CONCILIADO</v>
      </c>
      <c r="T310" s="29" t="str">
        <f t="shared" ca="1" si="72"/>
        <v>ok</v>
      </c>
      <c r="U310" s="29">
        <f t="shared" si="73"/>
        <v>1</v>
      </c>
      <c r="V310" s="29">
        <f t="shared" si="74"/>
        <v>0</v>
      </c>
      <c r="W310" s="29" t="str">
        <f t="shared" si="75"/>
        <v/>
      </c>
    </row>
    <row r="311" spans="1:23" x14ac:dyDescent="0.25">
      <c r="A311" s="27" t="str">
        <f t="shared" si="65"/>
        <v/>
      </c>
      <c r="B311" s="25">
        <f t="shared" si="66"/>
        <v>0</v>
      </c>
      <c r="C311" s="25" t="str">
        <f t="shared" si="67"/>
        <v>INGRESO</v>
      </c>
      <c r="D311" s="28" t="str">
        <f t="shared" si="68"/>
        <v>0INGRESO</v>
      </c>
      <c r="E311" s="28" t="str">
        <f>D311&amp;COUNTIF(D$2:D311,D311)</f>
        <v>0INGRESO310</v>
      </c>
      <c r="F311" s="28" t="e">
        <f>VLOOKUP(L311,BASE!A:B,2,0)</f>
        <v>#N/A</v>
      </c>
      <c r="G311" s="26"/>
      <c r="H311" s="26"/>
      <c r="I311" s="34"/>
      <c r="J311" s="35"/>
      <c r="K311" s="26"/>
      <c r="L311" s="26"/>
      <c r="M311" s="26"/>
      <c r="N311" s="29">
        <f t="shared" si="69"/>
        <v>1</v>
      </c>
      <c r="O311" s="30" t="e">
        <f>VLOOKUP(E311,'LIBROS FNL '!E:N,2,0)</f>
        <v>#N/A</v>
      </c>
      <c r="P311" s="31">
        <f>IFERROR(VLOOKUP(E311,'LIBROS FNL '!E:Q,13,0),0)</f>
        <v>0</v>
      </c>
      <c r="Q311" s="31" t="e">
        <f>VLOOKUP(E311,'LIBROS FNL '!E:N,4,0)</f>
        <v>#N/A</v>
      </c>
      <c r="R311" s="31">
        <f t="shared" si="70"/>
        <v>0</v>
      </c>
      <c r="S311" s="32" t="str">
        <f t="shared" si="71"/>
        <v>OK CONCILIADO</v>
      </c>
      <c r="T311" s="29" t="str">
        <f t="shared" ca="1" si="72"/>
        <v>ok</v>
      </c>
      <c r="U311" s="29">
        <f t="shared" si="73"/>
        <v>1</v>
      </c>
      <c r="V311" s="29">
        <f t="shared" si="74"/>
        <v>0</v>
      </c>
      <c r="W311" s="29" t="str">
        <f t="shared" si="75"/>
        <v/>
      </c>
    </row>
    <row r="312" spans="1:23" x14ac:dyDescent="0.25">
      <c r="A312" s="27" t="str">
        <f t="shared" si="65"/>
        <v/>
      </c>
      <c r="B312" s="25">
        <f t="shared" si="66"/>
        <v>0</v>
      </c>
      <c r="C312" s="25" t="str">
        <f t="shared" si="67"/>
        <v>INGRESO</v>
      </c>
      <c r="D312" s="28" t="str">
        <f t="shared" si="68"/>
        <v>0INGRESO</v>
      </c>
      <c r="E312" s="28" t="str">
        <f>D312&amp;COUNTIF(D$2:D312,D312)</f>
        <v>0INGRESO311</v>
      </c>
      <c r="F312" s="28" t="e">
        <f>VLOOKUP(L312,BASE!A:B,2,0)</f>
        <v>#N/A</v>
      </c>
      <c r="G312" s="26"/>
      <c r="H312" s="26"/>
      <c r="I312" s="34"/>
      <c r="J312" s="35"/>
      <c r="K312" s="26"/>
      <c r="L312" s="26"/>
      <c r="M312" s="26"/>
      <c r="N312" s="29">
        <f t="shared" si="69"/>
        <v>1</v>
      </c>
      <c r="O312" s="30" t="e">
        <f>VLOOKUP(E312,'LIBROS FNL '!E:N,2,0)</f>
        <v>#N/A</v>
      </c>
      <c r="P312" s="31">
        <f>IFERROR(VLOOKUP(E312,'LIBROS FNL '!E:Q,13,0),0)</f>
        <v>0</v>
      </c>
      <c r="Q312" s="31" t="e">
        <f>VLOOKUP(E312,'LIBROS FNL '!E:N,4,0)</f>
        <v>#N/A</v>
      </c>
      <c r="R312" s="31">
        <f t="shared" si="70"/>
        <v>0</v>
      </c>
      <c r="S312" s="32" t="str">
        <f t="shared" si="71"/>
        <v>OK CONCILIADO</v>
      </c>
      <c r="T312" s="29" t="str">
        <f t="shared" ca="1" si="72"/>
        <v>ok</v>
      </c>
      <c r="U312" s="29">
        <f t="shared" si="73"/>
        <v>1</v>
      </c>
      <c r="V312" s="29">
        <f t="shared" si="74"/>
        <v>0</v>
      </c>
      <c r="W312" s="29" t="str">
        <f t="shared" si="75"/>
        <v/>
      </c>
    </row>
    <row r="313" spans="1:23" x14ac:dyDescent="0.25">
      <c r="A313" s="27" t="str">
        <f t="shared" si="65"/>
        <v/>
      </c>
      <c r="B313" s="25">
        <f t="shared" si="66"/>
        <v>0</v>
      </c>
      <c r="C313" s="25" t="str">
        <f t="shared" si="67"/>
        <v>INGRESO</v>
      </c>
      <c r="D313" s="28" t="str">
        <f t="shared" si="68"/>
        <v>0INGRESO</v>
      </c>
      <c r="E313" s="28" t="str">
        <f>D313&amp;COUNTIF(D$2:D313,D313)</f>
        <v>0INGRESO312</v>
      </c>
      <c r="F313" s="28" t="e">
        <f>VLOOKUP(L313,BASE!A:B,2,0)</f>
        <v>#N/A</v>
      </c>
      <c r="G313" s="26"/>
      <c r="H313" s="26"/>
      <c r="I313" s="34"/>
      <c r="J313" s="35"/>
      <c r="K313" s="26"/>
      <c r="L313" s="26"/>
      <c r="M313" s="26"/>
      <c r="N313" s="29">
        <f t="shared" si="69"/>
        <v>1</v>
      </c>
      <c r="O313" s="30" t="e">
        <f>VLOOKUP(E313,'LIBROS FNL '!E:N,2,0)</f>
        <v>#N/A</v>
      </c>
      <c r="P313" s="31">
        <f>IFERROR(VLOOKUP(E313,'LIBROS FNL '!E:Q,13,0),0)</f>
        <v>0</v>
      </c>
      <c r="Q313" s="31" t="e">
        <f>VLOOKUP(E313,'LIBROS FNL '!E:N,4,0)</f>
        <v>#N/A</v>
      </c>
      <c r="R313" s="31">
        <f t="shared" si="70"/>
        <v>0</v>
      </c>
      <c r="S313" s="32" t="str">
        <f t="shared" si="71"/>
        <v>OK CONCILIADO</v>
      </c>
      <c r="T313" s="29" t="str">
        <f t="shared" ca="1" si="72"/>
        <v>ok</v>
      </c>
      <c r="U313" s="29">
        <f t="shared" si="73"/>
        <v>1</v>
      </c>
      <c r="V313" s="29">
        <f t="shared" si="74"/>
        <v>0</v>
      </c>
      <c r="W313" s="29" t="str">
        <f t="shared" si="75"/>
        <v/>
      </c>
    </row>
    <row r="314" spans="1:23" x14ac:dyDescent="0.25">
      <c r="A314" s="27" t="str">
        <f t="shared" si="65"/>
        <v/>
      </c>
      <c r="B314" s="25">
        <f t="shared" si="66"/>
        <v>0</v>
      </c>
      <c r="C314" s="25" t="str">
        <f t="shared" si="67"/>
        <v>INGRESO</v>
      </c>
      <c r="D314" s="28" t="str">
        <f t="shared" si="68"/>
        <v>0INGRESO</v>
      </c>
      <c r="E314" s="28" t="str">
        <f>D314&amp;COUNTIF(D$2:D314,D314)</f>
        <v>0INGRESO313</v>
      </c>
      <c r="F314" s="28" t="e">
        <f>VLOOKUP(L314,BASE!A:B,2,0)</f>
        <v>#N/A</v>
      </c>
      <c r="G314" s="26"/>
      <c r="H314" s="26"/>
      <c r="I314" s="34"/>
      <c r="J314" s="35"/>
      <c r="K314" s="26"/>
      <c r="L314" s="26"/>
      <c r="M314" s="26"/>
      <c r="N314" s="29">
        <f t="shared" si="69"/>
        <v>1</v>
      </c>
      <c r="O314" s="30" t="e">
        <f>VLOOKUP(E314,'LIBROS FNL '!E:N,2,0)</f>
        <v>#N/A</v>
      </c>
      <c r="P314" s="31">
        <f>IFERROR(VLOOKUP(E314,'LIBROS FNL '!E:Q,13,0),0)</f>
        <v>0</v>
      </c>
      <c r="Q314" s="31" t="e">
        <f>VLOOKUP(E314,'LIBROS FNL '!E:N,4,0)</f>
        <v>#N/A</v>
      </c>
      <c r="R314" s="31">
        <f t="shared" si="70"/>
        <v>0</v>
      </c>
      <c r="S314" s="32" t="str">
        <f t="shared" si="71"/>
        <v>OK CONCILIADO</v>
      </c>
      <c r="T314" s="29" t="str">
        <f t="shared" ca="1" si="72"/>
        <v>ok</v>
      </c>
      <c r="U314" s="29">
        <f t="shared" si="73"/>
        <v>1</v>
      </c>
      <c r="V314" s="29">
        <f t="shared" si="74"/>
        <v>0</v>
      </c>
      <c r="W314" s="29" t="str">
        <f t="shared" si="75"/>
        <v/>
      </c>
    </row>
    <row r="315" spans="1:23" x14ac:dyDescent="0.25">
      <c r="A315" s="27" t="str">
        <f t="shared" si="65"/>
        <v/>
      </c>
      <c r="B315" s="25">
        <f t="shared" si="66"/>
        <v>0</v>
      </c>
      <c r="C315" s="25" t="str">
        <f t="shared" si="67"/>
        <v>INGRESO</v>
      </c>
      <c r="D315" s="28" t="str">
        <f t="shared" si="68"/>
        <v>0INGRESO</v>
      </c>
      <c r="E315" s="28" t="str">
        <f>D315&amp;COUNTIF(D$2:D315,D315)</f>
        <v>0INGRESO314</v>
      </c>
      <c r="F315" s="28" t="e">
        <f>VLOOKUP(L315,BASE!A:B,2,0)</f>
        <v>#N/A</v>
      </c>
      <c r="G315" s="26"/>
      <c r="H315" s="26"/>
      <c r="I315" s="34"/>
      <c r="J315" s="35"/>
      <c r="K315" s="26"/>
      <c r="L315" s="26"/>
      <c r="M315" s="26"/>
      <c r="N315" s="29">
        <f t="shared" si="69"/>
        <v>1</v>
      </c>
      <c r="O315" s="30" t="e">
        <f>VLOOKUP(E315,'LIBROS FNL '!E:N,2,0)</f>
        <v>#N/A</v>
      </c>
      <c r="P315" s="31">
        <f>IFERROR(VLOOKUP(E315,'LIBROS FNL '!E:Q,13,0),0)</f>
        <v>0</v>
      </c>
      <c r="Q315" s="31" t="e">
        <f>VLOOKUP(E315,'LIBROS FNL '!E:N,4,0)</f>
        <v>#N/A</v>
      </c>
      <c r="R315" s="31">
        <f t="shared" si="70"/>
        <v>0</v>
      </c>
      <c r="S315" s="32" t="str">
        <f t="shared" si="71"/>
        <v>OK CONCILIADO</v>
      </c>
      <c r="T315" s="29" t="str">
        <f t="shared" ca="1" si="72"/>
        <v>ok</v>
      </c>
      <c r="U315" s="29">
        <f t="shared" si="73"/>
        <v>1</v>
      </c>
      <c r="V315" s="29">
        <f t="shared" si="74"/>
        <v>0</v>
      </c>
      <c r="W315" s="29" t="str">
        <f t="shared" si="75"/>
        <v/>
      </c>
    </row>
    <row r="316" spans="1:23" x14ac:dyDescent="0.25">
      <c r="A316" s="27" t="str">
        <f t="shared" si="65"/>
        <v/>
      </c>
      <c r="B316" s="25">
        <f t="shared" si="66"/>
        <v>0</v>
      </c>
      <c r="C316" s="25" t="str">
        <f t="shared" si="67"/>
        <v>INGRESO</v>
      </c>
      <c r="D316" s="28" t="str">
        <f t="shared" si="68"/>
        <v>0INGRESO</v>
      </c>
      <c r="E316" s="28" t="str">
        <f>D316&amp;COUNTIF(D$2:D316,D316)</f>
        <v>0INGRESO315</v>
      </c>
      <c r="F316" s="28" t="e">
        <f>VLOOKUP(L316,BASE!A:B,2,0)</f>
        <v>#N/A</v>
      </c>
      <c r="G316" s="26"/>
      <c r="H316" s="26"/>
      <c r="I316" s="34"/>
      <c r="J316" s="35"/>
      <c r="K316" s="26"/>
      <c r="L316" s="26"/>
      <c r="M316" s="26"/>
      <c r="N316" s="29">
        <f t="shared" si="69"/>
        <v>1</v>
      </c>
      <c r="O316" s="30" t="e">
        <f>VLOOKUP(E316,'LIBROS FNL '!E:N,2,0)</f>
        <v>#N/A</v>
      </c>
      <c r="P316" s="31">
        <f>IFERROR(VLOOKUP(E316,'LIBROS FNL '!E:Q,13,0),0)</f>
        <v>0</v>
      </c>
      <c r="Q316" s="31" t="e">
        <f>VLOOKUP(E316,'LIBROS FNL '!E:N,4,0)</f>
        <v>#N/A</v>
      </c>
      <c r="R316" s="31">
        <f t="shared" si="70"/>
        <v>0</v>
      </c>
      <c r="S316" s="32" t="str">
        <f t="shared" si="71"/>
        <v>OK CONCILIADO</v>
      </c>
      <c r="T316" s="29" t="str">
        <f t="shared" ca="1" si="72"/>
        <v>ok</v>
      </c>
      <c r="U316" s="29">
        <f t="shared" si="73"/>
        <v>1</v>
      </c>
      <c r="V316" s="29">
        <f t="shared" si="74"/>
        <v>0</v>
      </c>
      <c r="W316" s="29" t="str">
        <f t="shared" si="75"/>
        <v/>
      </c>
    </row>
    <row r="317" spans="1:23" x14ac:dyDescent="0.25">
      <c r="A317" s="27" t="str">
        <f t="shared" si="65"/>
        <v/>
      </c>
      <c r="B317" s="25">
        <f t="shared" si="66"/>
        <v>0</v>
      </c>
      <c r="C317" s="25" t="str">
        <f t="shared" si="67"/>
        <v>INGRESO</v>
      </c>
      <c r="D317" s="28" t="str">
        <f t="shared" si="68"/>
        <v>0INGRESO</v>
      </c>
      <c r="E317" s="28" t="str">
        <f>D317&amp;COUNTIF(D$2:D317,D317)</f>
        <v>0INGRESO316</v>
      </c>
      <c r="F317" s="28" t="e">
        <f>VLOOKUP(L317,BASE!A:B,2,0)</f>
        <v>#N/A</v>
      </c>
      <c r="G317" s="26"/>
      <c r="H317" s="26"/>
      <c r="I317" s="34"/>
      <c r="J317" s="35"/>
      <c r="K317" s="26"/>
      <c r="L317" s="26"/>
      <c r="M317" s="26"/>
      <c r="N317" s="29">
        <f t="shared" si="69"/>
        <v>1</v>
      </c>
      <c r="O317" s="30" t="e">
        <f>VLOOKUP(E317,'LIBROS FNL '!E:N,2,0)</f>
        <v>#N/A</v>
      </c>
      <c r="P317" s="31">
        <f>IFERROR(VLOOKUP(E317,'LIBROS FNL '!E:Q,13,0),0)</f>
        <v>0</v>
      </c>
      <c r="Q317" s="31" t="e">
        <f>VLOOKUP(E317,'LIBROS FNL '!E:N,4,0)</f>
        <v>#N/A</v>
      </c>
      <c r="R317" s="31">
        <f t="shared" si="70"/>
        <v>0</v>
      </c>
      <c r="S317" s="32" t="str">
        <f t="shared" si="71"/>
        <v>OK CONCILIADO</v>
      </c>
      <c r="T317" s="29" t="str">
        <f t="shared" ca="1" si="72"/>
        <v>ok</v>
      </c>
      <c r="U317" s="29">
        <f t="shared" si="73"/>
        <v>1</v>
      </c>
      <c r="V317" s="29">
        <f t="shared" si="74"/>
        <v>0</v>
      </c>
      <c r="W317" s="29" t="str">
        <f t="shared" si="75"/>
        <v/>
      </c>
    </row>
    <row r="318" spans="1:23" x14ac:dyDescent="0.25">
      <c r="A318" s="27" t="str">
        <f t="shared" si="65"/>
        <v/>
      </c>
      <c r="B318" s="25">
        <f t="shared" si="66"/>
        <v>0</v>
      </c>
      <c r="C318" s="25" t="str">
        <f t="shared" si="67"/>
        <v>INGRESO</v>
      </c>
      <c r="D318" s="28" t="str">
        <f t="shared" si="68"/>
        <v>0INGRESO</v>
      </c>
      <c r="E318" s="28" t="str">
        <f>D318&amp;COUNTIF(D$2:D318,D318)</f>
        <v>0INGRESO317</v>
      </c>
      <c r="F318" s="28" t="e">
        <f>VLOOKUP(L318,BASE!A:B,2,0)</f>
        <v>#N/A</v>
      </c>
      <c r="G318" s="26"/>
      <c r="H318" s="26"/>
      <c r="I318" s="34"/>
      <c r="J318" s="35"/>
      <c r="K318" s="26"/>
      <c r="L318" s="26"/>
      <c r="M318" s="26"/>
      <c r="N318" s="29">
        <f t="shared" si="69"/>
        <v>1</v>
      </c>
      <c r="O318" s="30" t="e">
        <f>VLOOKUP(E318,'LIBROS FNL '!E:N,2,0)</f>
        <v>#N/A</v>
      </c>
      <c r="P318" s="31">
        <f>IFERROR(VLOOKUP(E318,'LIBROS FNL '!E:Q,13,0),0)</f>
        <v>0</v>
      </c>
      <c r="Q318" s="31" t="e">
        <f>VLOOKUP(E318,'LIBROS FNL '!E:N,4,0)</f>
        <v>#N/A</v>
      </c>
      <c r="R318" s="31">
        <f t="shared" si="70"/>
        <v>0</v>
      </c>
      <c r="S318" s="32" t="str">
        <f t="shared" si="71"/>
        <v>OK CONCILIADO</v>
      </c>
      <c r="T318" s="29" t="str">
        <f t="shared" ca="1" si="72"/>
        <v>ok</v>
      </c>
      <c r="U318" s="29">
        <f t="shared" si="73"/>
        <v>1</v>
      </c>
      <c r="V318" s="29">
        <f t="shared" si="74"/>
        <v>0</v>
      </c>
      <c r="W318" s="29" t="str">
        <f t="shared" si="75"/>
        <v/>
      </c>
    </row>
    <row r="319" spans="1:23" x14ac:dyDescent="0.25">
      <c r="A319" s="27" t="str">
        <f t="shared" si="65"/>
        <v/>
      </c>
      <c r="B319" s="25">
        <f t="shared" si="66"/>
        <v>0</v>
      </c>
      <c r="C319" s="25" t="str">
        <f t="shared" si="67"/>
        <v>INGRESO</v>
      </c>
      <c r="D319" s="28" t="str">
        <f t="shared" si="68"/>
        <v>0INGRESO</v>
      </c>
      <c r="E319" s="28" t="str">
        <f>D319&amp;COUNTIF(D$2:D319,D319)</f>
        <v>0INGRESO318</v>
      </c>
      <c r="F319" s="28" t="e">
        <f>VLOOKUP(L319,BASE!A:B,2,0)</f>
        <v>#N/A</v>
      </c>
      <c r="G319" s="26"/>
      <c r="H319" s="26"/>
      <c r="I319" s="34"/>
      <c r="J319" s="35"/>
      <c r="K319" s="26"/>
      <c r="L319" s="26"/>
      <c r="M319" s="26"/>
      <c r="N319" s="29">
        <f t="shared" si="69"/>
        <v>1</v>
      </c>
      <c r="O319" s="30" t="e">
        <f>VLOOKUP(E319,'LIBROS FNL '!E:N,2,0)</f>
        <v>#N/A</v>
      </c>
      <c r="P319" s="31">
        <f>IFERROR(VLOOKUP(E319,'LIBROS FNL '!E:Q,13,0),0)</f>
        <v>0</v>
      </c>
      <c r="Q319" s="31" t="e">
        <f>VLOOKUP(E319,'LIBROS FNL '!E:N,4,0)</f>
        <v>#N/A</v>
      </c>
      <c r="R319" s="31">
        <f t="shared" si="70"/>
        <v>0</v>
      </c>
      <c r="S319" s="32" t="str">
        <f t="shared" si="71"/>
        <v>OK CONCILIADO</v>
      </c>
      <c r="T319" s="29" t="str">
        <f t="shared" ca="1" si="72"/>
        <v>ok</v>
      </c>
      <c r="U319" s="29">
        <f t="shared" si="73"/>
        <v>1</v>
      </c>
      <c r="V319" s="29">
        <f t="shared" si="74"/>
        <v>0</v>
      </c>
      <c r="W319" s="29" t="str">
        <f t="shared" si="75"/>
        <v/>
      </c>
    </row>
    <row r="320" spans="1:23" x14ac:dyDescent="0.25">
      <c r="A320" s="27" t="str">
        <f t="shared" si="65"/>
        <v/>
      </c>
      <c r="B320" s="25">
        <f t="shared" si="66"/>
        <v>0</v>
      </c>
      <c r="C320" s="25" t="str">
        <f t="shared" si="67"/>
        <v>INGRESO</v>
      </c>
      <c r="D320" s="28" t="str">
        <f t="shared" si="68"/>
        <v>0INGRESO</v>
      </c>
      <c r="E320" s="28" t="str">
        <f>D320&amp;COUNTIF(D$2:D320,D320)</f>
        <v>0INGRESO319</v>
      </c>
      <c r="F320" s="28" t="e">
        <f>VLOOKUP(L320,BASE!A:B,2,0)</f>
        <v>#N/A</v>
      </c>
      <c r="G320" s="26"/>
      <c r="H320" s="26"/>
      <c r="I320" s="34"/>
      <c r="J320" s="35"/>
      <c r="K320" s="26"/>
      <c r="L320" s="26"/>
      <c r="M320" s="26"/>
      <c r="N320" s="29">
        <f t="shared" si="69"/>
        <v>1</v>
      </c>
      <c r="O320" s="30" t="e">
        <f>VLOOKUP(E320,'LIBROS FNL '!E:N,2,0)</f>
        <v>#N/A</v>
      </c>
      <c r="P320" s="31">
        <f>IFERROR(VLOOKUP(E320,'LIBROS FNL '!E:Q,13,0),0)</f>
        <v>0</v>
      </c>
      <c r="Q320" s="31" t="e">
        <f>VLOOKUP(E320,'LIBROS FNL '!E:N,4,0)</f>
        <v>#N/A</v>
      </c>
      <c r="R320" s="31">
        <f t="shared" si="70"/>
        <v>0</v>
      </c>
      <c r="S320" s="32" t="str">
        <f t="shared" si="71"/>
        <v>OK CONCILIADO</v>
      </c>
      <c r="T320" s="29" t="str">
        <f t="shared" ca="1" si="72"/>
        <v>ok</v>
      </c>
      <c r="U320" s="29">
        <f t="shared" si="73"/>
        <v>1</v>
      </c>
      <c r="V320" s="29">
        <f t="shared" si="74"/>
        <v>0</v>
      </c>
      <c r="W320" s="29" t="str">
        <f t="shared" si="75"/>
        <v/>
      </c>
    </row>
    <row r="321" spans="1:23" x14ac:dyDescent="0.25">
      <c r="A321" s="27" t="str">
        <f t="shared" si="65"/>
        <v/>
      </c>
      <c r="B321" s="25">
        <f t="shared" si="66"/>
        <v>0</v>
      </c>
      <c r="C321" s="25" t="str">
        <f t="shared" si="67"/>
        <v>INGRESO</v>
      </c>
      <c r="D321" s="28" t="str">
        <f t="shared" si="68"/>
        <v>0INGRESO</v>
      </c>
      <c r="E321" s="28" t="str">
        <f>D321&amp;COUNTIF(D$2:D321,D321)</f>
        <v>0INGRESO320</v>
      </c>
      <c r="F321" s="28" t="e">
        <f>VLOOKUP(L321,BASE!A:B,2,0)</f>
        <v>#N/A</v>
      </c>
      <c r="G321" s="26"/>
      <c r="H321" s="26"/>
      <c r="I321" s="34"/>
      <c r="J321" s="35"/>
      <c r="K321" s="26"/>
      <c r="L321" s="26"/>
      <c r="M321" s="26"/>
      <c r="N321" s="29">
        <f t="shared" si="69"/>
        <v>1</v>
      </c>
      <c r="O321" s="30" t="e">
        <f>VLOOKUP(E321,'LIBROS FNL '!E:N,2,0)</f>
        <v>#N/A</v>
      </c>
      <c r="P321" s="31">
        <f>IFERROR(VLOOKUP(E321,'LIBROS FNL '!E:Q,13,0),0)</f>
        <v>0</v>
      </c>
      <c r="Q321" s="31" t="e">
        <f>VLOOKUP(E321,'LIBROS FNL '!E:N,4,0)</f>
        <v>#N/A</v>
      </c>
      <c r="R321" s="31">
        <f t="shared" si="70"/>
        <v>0</v>
      </c>
      <c r="S321" s="32" t="str">
        <f t="shared" si="71"/>
        <v>OK CONCILIADO</v>
      </c>
      <c r="T321" s="29" t="str">
        <f t="shared" ca="1" si="72"/>
        <v>ok</v>
      </c>
      <c r="U321" s="29">
        <f t="shared" si="73"/>
        <v>1</v>
      </c>
      <c r="V321" s="29">
        <f t="shared" si="74"/>
        <v>0</v>
      </c>
      <c r="W321" s="29" t="str">
        <f t="shared" si="75"/>
        <v/>
      </c>
    </row>
    <row r="322" spans="1:23" x14ac:dyDescent="0.25">
      <c r="A322" s="27" t="str">
        <f t="shared" si="65"/>
        <v/>
      </c>
      <c r="B322" s="25">
        <f t="shared" si="66"/>
        <v>0</v>
      </c>
      <c r="C322" s="25" t="str">
        <f t="shared" si="67"/>
        <v>INGRESO</v>
      </c>
      <c r="D322" s="28" t="str">
        <f t="shared" si="68"/>
        <v>0INGRESO</v>
      </c>
      <c r="E322" s="28" t="str">
        <f>D322&amp;COUNTIF(D$2:D322,D322)</f>
        <v>0INGRESO321</v>
      </c>
      <c r="F322" s="28" t="e">
        <f>VLOOKUP(L322,BASE!A:B,2,0)</f>
        <v>#N/A</v>
      </c>
      <c r="G322" s="26"/>
      <c r="H322" s="26"/>
      <c r="I322" s="34"/>
      <c r="J322" s="35"/>
      <c r="K322" s="26"/>
      <c r="L322" s="26"/>
      <c r="M322" s="26"/>
      <c r="N322" s="29">
        <f t="shared" si="69"/>
        <v>1</v>
      </c>
      <c r="O322" s="30" t="e">
        <f>VLOOKUP(E322,'LIBROS FNL '!E:N,2,0)</f>
        <v>#N/A</v>
      </c>
      <c r="P322" s="31">
        <f>IFERROR(VLOOKUP(E322,'LIBROS FNL '!E:Q,13,0),0)</f>
        <v>0</v>
      </c>
      <c r="Q322" s="31" t="e">
        <f>VLOOKUP(E322,'LIBROS FNL '!E:N,4,0)</f>
        <v>#N/A</v>
      </c>
      <c r="R322" s="31">
        <f t="shared" si="70"/>
        <v>0</v>
      </c>
      <c r="S322" s="32" t="str">
        <f t="shared" si="71"/>
        <v>OK CONCILIADO</v>
      </c>
      <c r="T322" s="29" t="str">
        <f t="shared" ca="1" si="72"/>
        <v>ok</v>
      </c>
      <c r="U322" s="29">
        <f t="shared" si="73"/>
        <v>1</v>
      </c>
      <c r="V322" s="29">
        <f t="shared" si="74"/>
        <v>0</v>
      </c>
      <c r="W322" s="29" t="str">
        <f t="shared" si="75"/>
        <v/>
      </c>
    </row>
    <row r="323" spans="1:23" x14ac:dyDescent="0.25">
      <c r="A323" s="27" t="str">
        <f t="shared" si="65"/>
        <v/>
      </c>
      <c r="B323" s="25">
        <f t="shared" si="66"/>
        <v>0</v>
      </c>
      <c r="C323" s="25" t="str">
        <f t="shared" si="67"/>
        <v>INGRESO</v>
      </c>
      <c r="D323" s="28" t="str">
        <f t="shared" si="68"/>
        <v>0INGRESO</v>
      </c>
      <c r="E323" s="28" t="str">
        <f>D323&amp;COUNTIF(D$2:D323,D323)</f>
        <v>0INGRESO322</v>
      </c>
      <c r="F323" s="28" t="e">
        <f>VLOOKUP(L323,BASE!A:B,2,0)</f>
        <v>#N/A</v>
      </c>
      <c r="G323" s="26"/>
      <c r="H323" s="26"/>
      <c r="I323" s="34"/>
      <c r="J323" s="35"/>
      <c r="K323" s="26"/>
      <c r="L323" s="26"/>
      <c r="M323" s="26"/>
      <c r="N323" s="29">
        <f t="shared" si="69"/>
        <v>1</v>
      </c>
      <c r="O323" s="30" t="e">
        <f>VLOOKUP(E323,'LIBROS FNL '!E:N,2,0)</f>
        <v>#N/A</v>
      </c>
      <c r="P323" s="31">
        <f>IFERROR(VLOOKUP(E323,'LIBROS FNL '!E:Q,13,0),0)</f>
        <v>0</v>
      </c>
      <c r="Q323" s="31" t="e">
        <f>VLOOKUP(E323,'LIBROS FNL '!E:N,4,0)</f>
        <v>#N/A</v>
      </c>
      <c r="R323" s="31">
        <f t="shared" si="70"/>
        <v>0</v>
      </c>
      <c r="S323" s="32" t="str">
        <f t="shared" si="71"/>
        <v>OK CONCILIADO</v>
      </c>
      <c r="T323" s="29" t="str">
        <f t="shared" ca="1" si="72"/>
        <v>ok</v>
      </c>
      <c r="U323" s="29">
        <f t="shared" si="73"/>
        <v>1</v>
      </c>
      <c r="V323" s="29">
        <f t="shared" si="74"/>
        <v>0</v>
      </c>
      <c r="W323" s="29" t="str">
        <f t="shared" si="75"/>
        <v/>
      </c>
    </row>
    <row r="324" spans="1:23" x14ac:dyDescent="0.25">
      <c r="A324" s="27" t="str">
        <f t="shared" si="65"/>
        <v/>
      </c>
      <c r="B324" s="25">
        <f t="shared" si="66"/>
        <v>0</v>
      </c>
      <c r="C324" s="25" t="str">
        <f t="shared" si="67"/>
        <v>INGRESO</v>
      </c>
      <c r="D324" s="28" t="str">
        <f t="shared" si="68"/>
        <v>0INGRESO</v>
      </c>
      <c r="E324" s="28" t="str">
        <f>D324&amp;COUNTIF(D$2:D324,D324)</f>
        <v>0INGRESO323</v>
      </c>
      <c r="F324" s="28" t="e">
        <f>VLOOKUP(L324,BASE!A:B,2,0)</f>
        <v>#N/A</v>
      </c>
      <c r="G324" s="26"/>
      <c r="H324" s="26"/>
      <c r="I324" s="34"/>
      <c r="J324" s="35"/>
      <c r="K324" s="26"/>
      <c r="L324" s="26"/>
      <c r="M324" s="26"/>
      <c r="N324" s="29">
        <f t="shared" si="69"/>
        <v>1</v>
      </c>
      <c r="O324" s="30" t="e">
        <f>VLOOKUP(E324,'LIBROS FNL '!E:N,2,0)</f>
        <v>#N/A</v>
      </c>
      <c r="P324" s="31">
        <f>IFERROR(VLOOKUP(E324,'LIBROS FNL '!E:Q,13,0),0)</f>
        <v>0</v>
      </c>
      <c r="Q324" s="31" t="e">
        <f>VLOOKUP(E324,'LIBROS FNL '!E:N,4,0)</f>
        <v>#N/A</v>
      </c>
      <c r="R324" s="31">
        <f t="shared" si="70"/>
        <v>0</v>
      </c>
      <c r="S324" s="32" t="str">
        <f t="shared" si="71"/>
        <v>OK CONCILIADO</v>
      </c>
      <c r="T324" s="29" t="str">
        <f t="shared" ca="1" si="72"/>
        <v>ok</v>
      </c>
      <c r="U324" s="29">
        <f t="shared" si="73"/>
        <v>1</v>
      </c>
      <c r="V324" s="29">
        <f t="shared" si="74"/>
        <v>0</v>
      </c>
      <c r="W324" s="29" t="str">
        <f t="shared" si="75"/>
        <v/>
      </c>
    </row>
    <row r="325" spans="1:23" x14ac:dyDescent="0.25">
      <c r="A325" s="27" t="str">
        <f t="shared" si="65"/>
        <v/>
      </c>
      <c r="B325" s="25">
        <f t="shared" si="66"/>
        <v>0</v>
      </c>
      <c r="C325" s="25" t="str">
        <f t="shared" si="67"/>
        <v>INGRESO</v>
      </c>
      <c r="D325" s="28" t="str">
        <f t="shared" si="68"/>
        <v>0INGRESO</v>
      </c>
      <c r="E325" s="28" t="str">
        <f>D325&amp;COUNTIF(D$2:D325,D325)</f>
        <v>0INGRESO324</v>
      </c>
      <c r="F325" s="28" t="e">
        <f>VLOOKUP(L325,BASE!A:B,2,0)</f>
        <v>#N/A</v>
      </c>
      <c r="G325" s="26"/>
      <c r="H325" s="26"/>
      <c r="I325" s="34"/>
      <c r="J325" s="35"/>
      <c r="K325" s="26"/>
      <c r="L325" s="26"/>
      <c r="M325" s="26"/>
      <c r="N325" s="29">
        <f t="shared" si="69"/>
        <v>1</v>
      </c>
      <c r="O325" s="30" t="e">
        <f>VLOOKUP(E325,'LIBROS FNL '!E:N,2,0)</f>
        <v>#N/A</v>
      </c>
      <c r="P325" s="31">
        <f>IFERROR(VLOOKUP(E325,'LIBROS FNL '!E:Q,13,0),0)</f>
        <v>0</v>
      </c>
      <c r="Q325" s="31" t="e">
        <f>VLOOKUP(E325,'LIBROS FNL '!E:N,4,0)</f>
        <v>#N/A</v>
      </c>
      <c r="R325" s="31">
        <f t="shared" si="70"/>
        <v>0</v>
      </c>
      <c r="S325" s="32" t="str">
        <f t="shared" si="71"/>
        <v>OK CONCILIADO</v>
      </c>
      <c r="T325" s="29" t="str">
        <f t="shared" ca="1" si="72"/>
        <v>ok</v>
      </c>
      <c r="U325" s="29">
        <f t="shared" si="73"/>
        <v>1</v>
      </c>
      <c r="V325" s="29">
        <f t="shared" si="74"/>
        <v>0</v>
      </c>
      <c r="W325" s="29" t="str">
        <f t="shared" si="75"/>
        <v/>
      </c>
    </row>
    <row r="326" spans="1:23" x14ac:dyDescent="0.25">
      <c r="A326" s="27" t="str">
        <f t="shared" si="65"/>
        <v/>
      </c>
      <c r="B326" s="25">
        <f t="shared" si="66"/>
        <v>0</v>
      </c>
      <c r="C326" s="25" t="str">
        <f t="shared" si="67"/>
        <v>INGRESO</v>
      </c>
      <c r="D326" s="28" t="str">
        <f t="shared" si="68"/>
        <v>0INGRESO</v>
      </c>
      <c r="E326" s="28" t="str">
        <f>D326&amp;COUNTIF(D$2:D326,D326)</f>
        <v>0INGRESO325</v>
      </c>
      <c r="F326" s="28" t="e">
        <f>VLOOKUP(L326,BASE!A:B,2,0)</f>
        <v>#N/A</v>
      </c>
      <c r="G326" s="26"/>
      <c r="H326" s="26"/>
      <c r="I326" s="34"/>
      <c r="J326" s="35"/>
      <c r="K326" s="26"/>
      <c r="L326" s="26"/>
      <c r="M326" s="26"/>
      <c r="N326" s="29">
        <f t="shared" si="69"/>
        <v>1</v>
      </c>
      <c r="O326" s="30" t="e">
        <f>VLOOKUP(E326,'LIBROS FNL '!E:N,2,0)</f>
        <v>#N/A</v>
      </c>
      <c r="P326" s="31">
        <f>IFERROR(VLOOKUP(E326,'LIBROS FNL '!E:Q,13,0),0)</f>
        <v>0</v>
      </c>
      <c r="Q326" s="31" t="e">
        <f>VLOOKUP(E326,'LIBROS FNL '!E:N,4,0)</f>
        <v>#N/A</v>
      </c>
      <c r="R326" s="31">
        <f t="shared" si="70"/>
        <v>0</v>
      </c>
      <c r="S326" s="32" t="str">
        <f t="shared" si="71"/>
        <v>OK CONCILIADO</v>
      </c>
      <c r="T326" s="29" t="str">
        <f t="shared" ca="1" si="72"/>
        <v>ok</v>
      </c>
      <c r="U326" s="29">
        <f t="shared" si="73"/>
        <v>1</v>
      </c>
      <c r="V326" s="29">
        <f t="shared" si="74"/>
        <v>0</v>
      </c>
      <c r="W326" s="29" t="str">
        <f t="shared" si="75"/>
        <v/>
      </c>
    </row>
    <row r="327" spans="1:23" x14ac:dyDescent="0.25">
      <c r="A327" s="27" t="str">
        <f t="shared" si="65"/>
        <v/>
      </c>
      <c r="B327" s="25">
        <f t="shared" si="66"/>
        <v>0</v>
      </c>
      <c r="C327" s="25" t="str">
        <f t="shared" si="67"/>
        <v>INGRESO</v>
      </c>
      <c r="D327" s="28" t="str">
        <f t="shared" si="68"/>
        <v>0INGRESO</v>
      </c>
      <c r="E327" s="28" t="str">
        <f>D327&amp;COUNTIF(D$2:D327,D327)</f>
        <v>0INGRESO326</v>
      </c>
      <c r="F327" s="28" t="e">
        <f>VLOOKUP(L327,BASE!A:B,2,0)</f>
        <v>#N/A</v>
      </c>
      <c r="G327" s="26"/>
      <c r="H327" s="26"/>
      <c r="I327" s="34"/>
      <c r="J327" s="35"/>
      <c r="K327" s="26"/>
      <c r="L327" s="26"/>
      <c r="M327" s="26"/>
      <c r="N327" s="29">
        <f t="shared" si="69"/>
        <v>1</v>
      </c>
      <c r="O327" s="30" t="e">
        <f>VLOOKUP(E327,'LIBROS FNL '!E:N,2,0)</f>
        <v>#N/A</v>
      </c>
      <c r="P327" s="31">
        <f>IFERROR(VLOOKUP(E327,'LIBROS FNL '!E:Q,13,0),0)</f>
        <v>0</v>
      </c>
      <c r="Q327" s="31" t="e">
        <f>VLOOKUP(E327,'LIBROS FNL '!E:N,4,0)</f>
        <v>#N/A</v>
      </c>
      <c r="R327" s="31">
        <f t="shared" si="70"/>
        <v>0</v>
      </c>
      <c r="S327" s="32" t="str">
        <f t="shared" si="71"/>
        <v>OK CONCILIADO</v>
      </c>
      <c r="T327" s="29" t="str">
        <f t="shared" ca="1" si="72"/>
        <v>ok</v>
      </c>
      <c r="U327" s="29">
        <f t="shared" si="73"/>
        <v>1</v>
      </c>
      <c r="V327" s="29">
        <f t="shared" si="74"/>
        <v>0</v>
      </c>
      <c r="W327" s="29" t="str">
        <f t="shared" si="75"/>
        <v/>
      </c>
    </row>
    <row r="328" spans="1:23" x14ac:dyDescent="0.25">
      <c r="A328" s="27" t="str">
        <f t="shared" si="65"/>
        <v/>
      </c>
      <c r="B328" s="25">
        <f t="shared" si="66"/>
        <v>0</v>
      </c>
      <c r="C328" s="25" t="str">
        <f t="shared" si="67"/>
        <v>INGRESO</v>
      </c>
      <c r="D328" s="28" t="str">
        <f t="shared" si="68"/>
        <v>0INGRESO</v>
      </c>
      <c r="E328" s="28" t="str">
        <f>D328&amp;COUNTIF(D$2:D328,D328)</f>
        <v>0INGRESO327</v>
      </c>
      <c r="F328" s="28" t="e">
        <f>VLOOKUP(L328,BASE!A:B,2,0)</f>
        <v>#N/A</v>
      </c>
      <c r="G328" s="26"/>
      <c r="H328" s="26"/>
      <c r="I328" s="34"/>
      <c r="J328" s="35"/>
      <c r="K328" s="26"/>
      <c r="L328" s="26"/>
      <c r="M328" s="26"/>
      <c r="N328" s="29">
        <f t="shared" si="69"/>
        <v>1</v>
      </c>
      <c r="O328" s="30" t="e">
        <f>VLOOKUP(E328,'LIBROS FNL '!E:N,2,0)</f>
        <v>#N/A</v>
      </c>
      <c r="P328" s="31">
        <f>IFERROR(VLOOKUP(E328,'LIBROS FNL '!E:Q,13,0),0)</f>
        <v>0</v>
      </c>
      <c r="Q328" s="31" t="e">
        <f>VLOOKUP(E328,'LIBROS FNL '!E:N,4,0)</f>
        <v>#N/A</v>
      </c>
      <c r="R328" s="31">
        <f t="shared" si="70"/>
        <v>0</v>
      </c>
      <c r="S328" s="32" t="str">
        <f t="shared" si="71"/>
        <v>OK CONCILIADO</v>
      </c>
      <c r="T328" s="29" t="str">
        <f t="shared" ca="1" si="72"/>
        <v>ok</v>
      </c>
      <c r="U328" s="29">
        <f t="shared" si="73"/>
        <v>1</v>
      </c>
      <c r="V328" s="29">
        <f t="shared" si="74"/>
        <v>0</v>
      </c>
      <c r="W328" s="29" t="str">
        <f t="shared" si="75"/>
        <v/>
      </c>
    </row>
    <row r="329" spans="1:23" x14ac:dyDescent="0.25">
      <c r="A329" s="27" t="str">
        <f t="shared" si="65"/>
        <v/>
      </c>
      <c r="B329" s="25">
        <f t="shared" si="66"/>
        <v>0</v>
      </c>
      <c r="C329" s="25" t="str">
        <f t="shared" si="67"/>
        <v>INGRESO</v>
      </c>
      <c r="D329" s="28" t="str">
        <f t="shared" si="68"/>
        <v>0INGRESO</v>
      </c>
      <c r="E329" s="28" t="str">
        <f>D329&amp;COUNTIF(D$2:D329,D329)</f>
        <v>0INGRESO328</v>
      </c>
      <c r="F329" s="28" t="e">
        <f>VLOOKUP(L329,BASE!A:B,2,0)</f>
        <v>#N/A</v>
      </c>
      <c r="G329" s="26"/>
      <c r="H329" s="26"/>
      <c r="I329" s="34"/>
      <c r="J329" s="35"/>
      <c r="K329" s="26"/>
      <c r="L329" s="26"/>
      <c r="M329" s="26"/>
      <c r="N329" s="29">
        <f t="shared" si="69"/>
        <v>1</v>
      </c>
      <c r="O329" s="30" t="e">
        <f>VLOOKUP(E329,'LIBROS FNL '!E:N,2,0)</f>
        <v>#N/A</v>
      </c>
      <c r="P329" s="31">
        <f>IFERROR(VLOOKUP(E329,'LIBROS FNL '!E:Q,13,0),0)</f>
        <v>0</v>
      </c>
      <c r="Q329" s="31" t="e">
        <f>VLOOKUP(E329,'LIBROS FNL '!E:N,4,0)</f>
        <v>#N/A</v>
      </c>
      <c r="R329" s="31">
        <f t="shared" si="70"/>
        <v>0</v>
      </c>
      <c r="S329" s="32" t="str">
        <f t="shared" si="71"/>
        <v>OK CONCILIADO</v>
      </c>
      <c r="T329" s="29" t="str">
        <f t="shared" ca="1" si="72"/>
        <v>ok</v>
      </c>
      <c r="U329" s="29">
        <f t="shared" si="73"/>
        <v>1</v>
      </c>
      <c r="V329" s="29">
        <f t="shared" si="74"/>
        <v>0</v>
      </c>
      <c r="W329" s="29" t="str">
        <f t="shared" si="75"/>
        <v/>
      </c>
    </row>
    <row r="330" spans="1:23" x14ac:dyDescent="0.25">
      <c r="A330" s="27" t="str">
        <f t="shared" si="65"/>
        <v/>
      </c>
      <c r="B330" s="25">
        <f t="shared" si="66"/>
        <v>0</v>
      </c>
      <c r="C330" s="25" t="str">
        <f t="shared" si="67"/>
        <v>INGRESO</v>
      </c>
      <c r="D330" s="28" t="str">
        <f t="shared" si="68"/>
        <v>0INGRESO</v>
      </c>
      <c r="E330" s="28" t="str">
        <f>D330&amp;COUNTIF(D$2:D330,D330)</f>
        <v>0INGRESO329</v>
      </c>
      <c r="F330" s="28" t="e">
        <f>VLOOKUP(L330,BASE!A:B,2,0)</f>
        <v>#N/A</v>
      </c>
      <c r="G330" s="26"/>
      <c r="H330" s="26"/>
      <c r="I330" s="34"/>
      <c r="J330" s="35"/>
      <c r="K330" s="26"/>
      <c r="L330" s="26"/>
      <c r="M330" s="26"/>
      <c r="N330" s="29">
        <f t="shared" si="69"/>
        <v>1</v>
      </c>
      <c r="O330" s="30" t="e">
        <f>VLOOKUP(E330,'LIBROS FNL '!E:N,2,0)</f>
        <v>#N/A</v>
      </c>
      <c r="P330" s="31">
        <f>IFERROR(VLOOKUP(E330,'LIBROS FNL '!E:Q,13,0),0)</f>
        <v>0</v>
      </c>
      <c r="Q330" s="31" t="e">
        <f>VLOOKUP(E330,'LIBROS FNL '!E:N,4,0)</f>
        <v>#N/A</v>
      </c>
      <c r="R330" s="31">
        <f t="shared" si="70"/>
        <v>0</v>
      </c>
      <c r="S330" s="32" t="str">
        <f t="shared" si="71"/>
        <v>OK CONCILIADO</v>
      </c>
      <c r="T330" s="29" t="str">
        <f t="shared" ca="1" si="72"/>
        <v>ok</v>
      </c>
      <c r="U330" s="29">
        <f t="shared" si="73"/>
        <v>1</v>
      </c>
      <c r="V330" s="29">
        <f t="shared" si="74"/>
        <v>0</v>
      </c>
      <c r="W330" s="29" t="str">
        <f t="shared" si="75"/>
        <v/>
      </c>
    </row>
    <row r="331" spans="1:23" x14ac:dyDescent="0.25">
      <c r="A331" s="27" t="str">
        <f t="shared" si="65"/>
        <v/>
      </c>
      <c r="B331" s="25">
        <f t="shared" si="66"/>
        <v>0</v>
      </c>
      <c r="C331" s="25" t="str">
        <f t="shared" si="67"/>
        <v>INGRESO</v>
      </c>
      <c r="D331" s="28" t="str">
        <f t="shared" si="68"/>
        <v>0INGRESO</v>
      </c>
      <c r="E331" s="28" t="str">
        <f>D331&amp;COUNTIF(D$2:D331,D331)</f>
        <v>0INGRESO330</v>
      </c>
      <c r="F331" s="28" t="e">
        <f>VLOOKUP(L331,BASE!A:B,2,0)</f>
        <v>#N/A</v>
      </c>
      <c r="G331" s="26"/>
      <c r="H331" s="26"/>
      <c r="I331" s="34"/>
      <c r="J331" s="35"/>
      <c r="K331" s="26"/>
      <c r="L331" s="26"/>
      <c r="M331" s="26"/>
      <c r="N331" s="29">
        <f t="shared" si="69"/>
        <v>1</v>
      </c>
      <c r="O331" s="30" t="e">
        <f>VLOOKUP(E331,'LIBROS FNL '!E:N,2,0)</f>
        <v>#N/A</v>
      </c>
      <c r="P331" s="31">
        <f>IFERROR(VLOOKUP(E331,'LIBROS FNL '!E:Q,13,0),0)</f>
        <v>0</v>
      </c>
      <c r="Q331" s="31" t="e">
        <f>VLOOKUP(E331,'LIBROS FNL '!E:N,4,0)</f>
        <v>#N/A</v>
      </c>
      <c r="R331" s="31">
        <f t="shared" si="70"/>
        <v>0</v>
      </c>
      <c r="S331" s="32" t="str">
        <f t="shared" si="71"/>
        <v>OK CONCILIADO</v>
      </c>
      <c r="T331" s="29" t="str">
        <f t="shared" ca="1" si="72"/>
        <v>ok</v>
      </c>
      <c r="U331" s="29">
        <f t="shared" si="73"/>
        <v>1</v>
      </c>
      <c r="V331" s="29">
        <f t="shared" si="74"/>
        <v>0</v>
      </c>
      <c r="W331" s="29" t="str">
        <f t="shared" si="75"/>
        <v/>
      </c>
    </row>
    <row r="332" spans="1:23" x14ac:dyDescent="0.25">
      <c r="A332" s="27" t="str">
        <f t="shared" si="65"/>
        <v/>
      </c>
      <c r="B332" s="25">
        <f t="shared" si="66"/>
        <v>0</v>
      </c>
      <c r="C332" s="25" t="str">
        <f t="shared" si="67"/>
        <v>INGRESO</v>
      </c>
      <c r="D332" s="28" t="str">
        <f t="shared" si="68"/>
        <v>0INGRESO</v>
      </c>
      <c r="E332" s="28" t="str">
        <f>D332&amp;COUNTIF(D$2:D332,D332)</f>
        <v>0INGRESO331</v>
      </c>
      <c r="F332" s="28" t="e">
        <f>VLOOKUP(L332,BASE!A:B,2,0)</f>
        <v>#N/A</v>
      </c>
      <c r="G332" s="26"/>
      <c r="H332" s="26"/>
      <c r="I332" s="34"/>
      <c r="J332" s="35"/>
      <c r="K332" s="26"/>
      <c r="L332" s="26"/>
      <c r="M332" s="26"/>
      <c r="N332" s="29">
        <f t="shared" si="69"/>
        <v>1</v>
      </c>
      <c r="O332" s="30" t="e">
        <f>VLOOKUP(E332,'LIBROS FNL '!E:N,2,0)</f>
        <v>#N/A</v>
      </c>
      <c r="P332" s="31">
        <f>IFERROR(VLOOKUP(E332,'LIBROS FNL '!E:Q,13,0),0)</f>
        <v>0</v>
      </c>
      <c r="Q332" s="31" t="e">
        <f>VLOOKUP(E332,'LIBROS FNL '!E:N,4,0)</f>
        <v>#N/A</v>
      </c>
      <c r="R332" s="31">
        <f t="shared" si="70"/>
        <v>0</v>
      </c>
      <c r="S332" s="32" t="str">
        <f t="shared" si="71"/>
        <v>OK CONCILIADO</v>
      </c>
      <c r="T332" s="29" t="str">
        <f t="shared" ca="1" si="72"/>
        <v>ok</v>
      </c>
      <c r="U332" s="29">
        <f t="shared" si="73"/>
        <v>1</v>
      </c>
      <c r="V332" s="29">
        <f t="shared" si="74"/>
        <v>0</v>
      </c>
      <c r="W332" s="29" t="str">
        <f t="shared" si="75"/>
        <v/>
      </c>
    </row>
    <row r="333" spans="1:23" x14ac:dyDescent="0.25">
      <c r="A333" s="27" t="str">
        <f t="shared" si="65"/>
        <v/>
      </c>
      <c r="B333" s="25">
        <f t="shared" si="66"/>
        <v>0</v>
      </c>
      <c r="C333" s="25" t="str">
        <f t="shared" si="67"/>
        <v>INGRESO</v>
      </c>
      <c r="D333" s="28" t="str">
        <f t="shared" si="68"/>
        <v>0INGRESO</v>
      </c>
      <c r="E333" s="28" t="str">
        <f>D333&amp;COUNTIF(D$2:D333,D333)</f>
        <v>0INGRESO332</v>
      </c>
      <c r="F333" s="28" t="e">
        <f>VLOOKUP(L333,BASE!A:B,2,0)</f>
        <v>#N/A</v>
      </c>
      <c r="G333" s="26"/>
      <c r="H333" s="26"/>
      <c r="I333" s="34"/>
      <c r="J333" s="35"/>
      <c r="K333" s="26"/>
      <c r="L333" s="26"/>
      <c r="M333" s="26"/>
      <c r="N333" s="29">
        <f t="shared" si="69"/>
        <v>1</v>
      </c>
      <c r="O333" s="30" t="e">
        <f>VLOOKUP(E333,'LIBROS FNL '!E:N,2,0)</f>
        <v>#N/A</v>
      </c>
      <c r="P333" s="31">
        <f>IFERROR(VLOOKUP(E333,'LIBROS FNL '!E:Q,13,0),0)</f>
        <v>0</v>
      </c>
      <c r="Q333" s="31" t="e">
        <f>VLOOKUP(E333,'LIBROS FNL '!E:N,4,0)</f>
        <v>#N/A</v>
      </c>
      <c r="R333" s="31">
        <f t="shared" si="70"/>
        <v>0</v>
      </c>
      <c r="S333" s="32" t="str">
        <f t="shared" si="71"/>
        <v>OK CONCILIADO</v>
      </c>
      <c r="T333" s="29" t="str">
        <f t="shared" ca="1" si="72"/>
        <v>ok</v>
      </c>
      <c r="U333" s="29">
        <f t="shared" si="73"/>
        <v>1</v>
      </c>
      <c r="V333" s="29">
        <f t="shared" si="74"/>
        <v>0</v>
      </c>
      <c r="W333" s="29" t="str">
        <f t="shared" si="75"/>
        <v/>
      </c>
    </row>
    <row r="334" spans="1:23" x14ac:dyDescent="0.25">
      <c r="A334" s="27" t="str">
        <f t="shared" si="65"/>
        <v/>
      </c>
      <c r="B334" s="25">
        <f t="shared" si="66"/>
        <v>0</v>
      </c>
      <c r="C334" s="25" t="str">
        <f t="shared" si="67"/>
        <v>INGRESO</v>
      </c>
      <c r="D334" s="28" t="str">
        <f t="shared" si="68"/>
        <v>0INGRESO</v>
      </c>
      <c r="E334" s="28" t="str">
        <f>D334&amp;COUNTIF(D$2:D334,D334)</f>
        <v>0INGRESO333</v>
      </c>
      <c r="F334" s="28" t="e">
        <f>VLOOKUP(L334,BASE!A:B,2,0)</f>
        <v>#N/A</v>
      </c>
      <c r="G334" s="26"/>
      <c r="H334" s="26"/>
      <c r="I334" s="34"/>
      <c r="J334" s="35"/>
      <c r="K334" s="26"/>
      <c r="L334" s="26"/>
      <c r="M334" s="26"/>
      <c r="N334" s="29">
        <f t="shared" si="69"/>
        <v>1</v>
      </c>
      <c r="O334" s="30" t="e">
        <f>VLOOKUP(E334,'LIBROS FNL '!E:N,2,0)</f>
        <v>#N/A</v>
      </c>
      <c r="P334" s="31">
        <f>IFERROR(VLOOKUP(E334,'LIBROS FNL '!E:Q,13,0),0)</f>
        <v>0</v>
      </c>
      <c r="Q334" s="31" t="e">
        <f>VLOOKUP(E334,'LIBROS FNL '!E:N,4,0)</f>
        <v>#N/A</v>
      </c>
      <c r="R334" s="31">
        <f t="shared" si="70"/>
        <v>0</v>
      </c>
      <c r="S334" s="32" t="str">
        <f t="shared" si="71"/>
        <v>OK CONCILIADO</v>
      </c>
      <c r="T334" s="29" t="str">
        <f t="shared" ca="1" si="72"/>
        <v>ok</v>
      </c>
      <c r="U334" s="29">
        <f t="shared" si="73"/>
        <v>1</v>
      </c>
      <c r="V334" s="29">
        <f t="shared" si="74"/>
        <v>0</v>
      </c>
      <c r="W334" s="29" t="str">
        <f t="shared" si="75"/>
        <v/>
      </c>
    </row>
    <row r="335" spans="1:23" x14ac:dyDescent="0.25">
      <c r="A335" s="27" t="str">
        <f t="shared" si="65"/>
        <v/>
      </c>
      <c r="B335" s="25">
        <f t="shared" si="66"/>
        <v>0</v>
      </c>
      <c r="C335" s="25" t="str">
        <f t="shared" si="67"/>
        <v>INGRESO</v>
      </c>
      <c r="D335" s="28" t="str">
        <f t="shared" si="68"/>
        <v>0INGRESO</v>
      </c>
      <c r="E335" s="28" t="str">
        <f>D335&amp;COUNTIF(D$2:D335,D335)</f>
        <v>0INGRESO334</v>
      </c>
      <c r="F335" s="28" t="e">
        <f>VLOOKUP(L335,BASE!A:B,2,0)</f>
        <v>#N/A</v>
      </c>
      <c r="G335" s="26"/>
      <c r="H335" s="26"/>
      <c r="I335" s="34"/>
      <c r="J335" s="35"/>
      <c r="K335" s="26"/>
      <c r="L335" s="26"/>
      <c r="M335" s="26"/>
      <c r="N335" s="29">
        <f t="shared" si="69"/>
        <v>1</v>
      </c>
      <c r="O335" s="30" t="e">
        <f>VLOOKUP(E335,'LIBROS FNL '!E:N,2,0)</f>
        <v>#N/A</v>
      </c>
      <c r="P335" s="31">
        <f>IFERROR(VLOOKUP(E335,'LIBROS FNL '!E:Q,13,0),0)</f>
        <v>0</v>
      </c>
      <c r="Q335" s="31" t="e">
        <f>VLOOKUP(E335,'LIBROS FNL '!E:N,4,0)</f>
        <v>#N/A</v>
      </c>
      <c r="R335" s="31">
        <f t="shared" si="70"/>
        <v>0</v>
      </c>
      <c r="S335" s="32" t="str">
        <f t="shared" si="71"/>
        <v>OK CONCILIADO</v>
      </c>
      <c r="T335" s="29" t="str">
        <f t="shared" ca="1" si="72"/>
        <v>ok</v>
      </c>
      <c r="U335" s="29">
        <f t="shared" si="73"/>
        <v>1</v>
      </c>
      <c r="V335" s="29">
        <f t="shared" si="74"/>
        <v>0</v>
      </c>
      <c r="W335" s="29" t="str">
        <f t="shared" si="75"/>
        <v/>
      </c>
    </row>
    <row r="336" spans="1:23" x14ac:dyDescent="0.25">
      <c r="A336" s="27" t="str">
        <f t="shared" si="65"/>
        <v/>
      </c>
      <c r="B336" s="25">
        <f t="shared" si="66"/>
        <v>0</v>
      </c>
      <c r="C336" s="25" t="str">
        <f t="shared" si="67"/>
        <v>INGRESO</v>
      </c>
      <c r="D336" s="28" t="str">
        <f t="shared" si="68"/>
        <v>0INGRESO</v>
      </c>
      <c r="E336" s="28" t="str">
        <f>D336&amp;COUNTIF(D$2:D336,D336)</f>
        <v>0INGRESO335</v>
      </c>
      <c r="F336" s="28" t="e">
        <f>VLOOKUP(L336,BASE!A:B,2,0)</f>
        <v>#N/A</v>
      </c>
      <c r="G336" s="26"/>
      <c r="H336" s="26"/>
      <c r="I336" s="34"/>
      <c r="J336" s="35"/>
      <c r="K336" s="26"/>
      <c r="L336" s="26"/>
      <c r="M336" s="26"/>
      <c r="N336" s="29">
        <f t="shared" si="69"/>
        <v>1</v>
      </c>
      <c r="O336" s="30" t="e">
        <f>VLOOKUP(E336,'LIBROS FNL '!E:N,2,0)</f>
        <v>#N/A</v>
      </c>
      <c r="P336" s="31">
        <f>IFERROR(VLOOKUP(E336,'LIBROS FNL '!E:Q,13,0),0)</f>
        <v>0</v>
      </c>
      <c r="Q336" s="31" t="e">
        <f>VLOOKUP(E336,'LIBROS FNL '!E:N,4,0)</f>
        <v>#N/A</v>
      </c>
      <c r="R336" s="31">
        <f t="shared" si="70"/>
        <v>0</v>
      </c>
      <c r="S336" s="32" t="str">
        <f t="shared" si="71"/>
        <v>OK CONCILIADO</v>
      </c>
      <c r="T336" s="29" t="str">
        <f t="shared" ca="1" si="72"/>
        <v>ok</v>
      </c>
      <c r="U336" s="29">
        <f t="shared" si="73"/>
        <v>1</v>
      </c>
      <c r="V336" s="29">
        <f t="shared" si="74"/>
        <v>0</v>
      </c>
      <c r="W336" s="29" t="str">
        <f t="shared" si="75"/>
        <v/>
      </c>
    </row>
    <row r="337" spans="1:23" x14ac:dyDescent="0.25">
      <c r="A337" s="27" t="str">
        <f t="shared" si="65"/>
        <v/>
      </c>
      <c r="B337" s="25">
        <f t="shared" si="66"/>
        <v>0</v>
      </c>
      <c r="C337" s="25" t="str">
        <f t="shared" si="67"/>
        <v>INGRESO</v>
      </c>
      <c r="D337" s="28" t="str">
        <f t="shared" si="68"/>
        <v>0INGRESO</v>
      </c>
      <c r="E337" s="28" t="str">
        <f>D337&amp;COUNTIF(D$2:D337,D337)</f>
        <v>0INGRESO336</v>
      </c>
      <c r="F337" s="28" t="e">
        <f>VLOOKUP(L337,BASE!A:B,2,0)</f>
        <v>#N/A</v>
      </c>
      <c r="G337" s="26"/>
      <c r="H337" s="26"/>
      <c r="I337" s="34"/>
      <c r="J337" s="35"/>
      <c r="K337" s="26"/>
      <c r="L337" s="26"/>
      <c r="M337" s="26"/>
      <c r="N337" s="29">
        <f t="shared" si="69"/>
        <v>1</v>
      </c>
      <c r="O337" s="30" t="e">
        <f>VLOOKUP(E337,'LIBROS FNL '!E:N,2,0)</f>
        <v>#N/A</v>
      </c>
      <c r="P337" s="31">
        <f>IFERROR(VLOOKUP(E337,'LIBROS FNL '!E:Q,13,0),0)</f>
        <v>0</v>
      </c>
      <c r="Q337" s="31" t="e">
        <f>VLOOKUP(E337,'LIBROS FNL '!E:N,4,0)</f>
        <v>#N/A</v>
      </c>
      <c r="R337" s="31">
        <f t="shared" si="70"/>
        <v>0</v>
      </c>
      <c r="S337" s="32" t="str">
        <f t="shared" si="71"/>
        <v>OK CONCILIADO</v>
      </c>
      <c r="T337" s="29" t="str">
        <f t="shared" ca="1" si="72"/>
        <v>ok</v>
      </c>
      <c r="U337" s="29">
        <f t="shared" si="73"/>
        <v>1</v>
      </c>
      <c r="V337" s="29">
        <f t="shared" si="74"/>
        <v>0</v>
      </c>
      <c r="W337" s="29" t="str">
        <f t="shared" si="75"/>
        <v/>
      </c>
    </row>
    <row r="338" spans="1:23" x14ac:dyDescent="0.25">
      <c r="A338" s="27" t="str">
        <f t="shared" si="65"/>
        <v/>
      </c>
      <c r="B338" s="25">
        <f t="shared" si="66"/>
        <v>0</v>
      </c>
      <c r="C338" s="25" t="str">
        <f t="shared" si="67"/>
        <v>INGRESO</v>
      </c>
      <c r="D338" s="28" t="str">
        <f t="shared" si="68"/>
        <v>0INGRESO</v>
      </c>
      <c r="E338" s="28" t="str">
        <f>D338&amp;COUNTIF(D$2:D338,D338)</f>
        <v>0INGRESO337</v>
      </c>
      <c r="F338" s="28" t="e">
        <f>VLOOKUP(L338,BASE!A:B,2,0)</f>
        <v>#N/A</v>
      </c>
      <c r="G338" s="26"/>
      <c r="H338" s="26"/>
      <c r="I338" s="34"/>
      <c r="J338" s="35"/>
      <c r="K338" s="26"/>
      <c r="L338" s="26"/>
      <c r="M338" s="26"/>
      <c r="N338" s="29">
        <f t="shared" si="69"/>
        <v>1</v>
      </c>
      <c r="O338" s="30" t="e">
        <f>VLOOKUP(E338,'LIBROS FNL '!E:N,2,0)</f>
        <v>#N/A</v>
      </c>
      <c r="P338" s="31">
        <f>IFERROR(VLOOKUP(E338,'LIBROS FNL '!E:Q,13,0),0)</f>
        <v>0</v>
      </c>
      <c r="Q338" s="31" t="e">
        <f>VLOOKUP(E338,'LIBROS FNL '!E:N,4,0)</f>
        <v>#N/A</v>
      </c>
      <c r="R338" s="31">
        <f t="shared" si="70"/>
        <v>0</v>
      </c>
      <c r="S338" s="32" t="str">
        <f t="shared" si="71"/>
        <v>OK CONCILIADO</v>
      </c>
      <c r="T338" s="29" t="str">
        <f t="shared" ca="1" si="72"/>
        <v>ok</v>
      </c>
      <c r="U338" s="29">
        <f t="shared" si="73"/>
        <v>1</v>
      </c>
      <c r="V338" s="29">
        <f t="shared" si="74"/>
        <v>0</v>
      </c>
      <c r="W338" s="29" t="str">
        <f t="shared" si="75"/>
        <v/>
      </c>
    </row>
    <row r="339" spans="1:23" x14ac:dyDescent="0.25">
      <c r="A339" s="27" t="str">
        <f t="shared" si="65"/>
        <v/>
      </c>
      <c r="B339" s="25">
        <f t="shared" si="66"/>
        <v>0</v>
      </c>
      <c r="C339" s="25" t="str">
        <f t="shared" si="67"/>
        <v>INGRESO</v>
      </c>
      <c r="D339" s="28" t="str">
        <f t="shared" si="68"/>
        <v>0INGRESO</v>
      </c>
      <c r="E339" s="28" t="str">
        <f>D339&amp;COUNTIF(D$2:D339,D339)</f>
        <v>0INGRESO338</v>
      </c>
      <c r="F339" s="28" t="e">
        <f>VLOOKUP(L339,BASE!A:B,2,0)</f>
        <v>#N/A</v>
      </c>
      <c r="G339" s="26"/>
      <c r="H339" s="26"/>
      <c r="I339" s="34"/>
      <c r="J339" s="35"/>
      <c r="K339" s="26"/>
      <c r="L339" s="26"/>
      <c r="M339" s="26"/>
      <c r="N339" s="29">
        <f t="shared" si="69"/>
        <v>1</v>
      </c>
      <c r="O339" s="30" t="e">
        <f>VLOOKUP(E339,'LIBROS FNL '!E:N,2,0)</f>
        <v>#N/A</v>
      </c>
      <c r="P339" s="31">
        <f>IFERROR(VLOOKUP(E339,'LIBROS FNL '!E:Q,13,0),0)</f>
        <v>0</v>
      </c>
      <c r="Q339" s="31" t="e">
        <f>VLOOKUP(E339,'LIBROS FNL '!E:N,4,0)</f>
        <v>#N/A</v>
      </c>
      <c r="R339" s="31">
        <f t="shared" si="70"/>
        <v>0</v>
      </c>
      <c r="S339" s="32" t="str">
        <f t="shared" si="71"/>
        <v>OK CONCILIADO</v>
      </c>
      <c r="T339" s="29" t="str">
        <f t="shared" ca="1" si="72"/>
        <v>ok</v>
      </c>
      <c r="U339" s="29">
        <f t="shared" si="73"/>
        <v>1</v>
      </c>
      <c r="V339" s="29">
        <f t="shared" si="74"/>
        <v>0</v>
      </c>
      <c r="W339" s="29" t="str">
        <f t="shared" si="75"/>
        <v/>
      </c>
    </row>
    <row r="340" spans="1:23" x14ac:dyDescent="0.25">
      <c r="A340" s="27" t="str">
        <f t="shared" si="65"/>
        <v/>
      </c>
      <c r="B340" s="25">
        <f t="shared" si="66"/>
        <v>0</v>
      </c>
      <c r="C340" s="25" t="str">
        <f t="shared" si="67"/>
        <v>INGRESO</v>
      </c>
      <c r="D340" s="28" t="str">
        <f t="shared" si="68"/>
        <v>0INGRESO</v>
      </c>
      <c r="E340" s="28" t="str">
        <f>D340&amp;COUNTIF(D$2:D340,D340)</f>
        <v>0INGRESO339</v>
      </c>
      <c r="F340" s="28" t="e">
        <f>VLOOKUP(L340,BASE!A:B,2,0)</f>
        <v>#N/A</v>
      </c>
      <c r="G340" s="26"/>
      <c r="H340" s="26"/>
      <c r="I340" s="34"/>
      <c r="J340" s="35"/>
      <c r="K340" s="26"/>
      <c r="L340" s="26"/>
      <c r="M340" s="26"/>
      <c r="N340" s="29">
        <f t="shared" si="69"/>
        <v>1</v>
      </c>
      <c r="O340" s="30" t="e">
        <f>VLOOKUP(E340,'LIBROS FNL '!E:N,2,0)</f>
        <v>#N/A</v>
      </c>
      <c r="P340" s="31">
        <f>IFERROR(VLOOKUP(E340,'LIBROS FNL '!E:Q,13,0),0)</f>
        <v>0</v>
      </c>
      <c r="Q340" s="31" t="e">
        <f>VLOOKUP(E340,'LIBROS FNL '!E:N,4,0)</f>
        <v>#N/A</v>
      </c>
      <c r="R340" s="31">
        <f t="shared" si="70"/>
        <v>0</v>
      </c>
      <c r="S340" s="32" t="str">
        <f t="shared" si="71"/>
        <v>OK CONCILIADO</v>
      </c>
      <c r="T340" s="29" t="str">
        <f t="shared" ca="1" si="72"/>
        <v>ok</v>
      </c>
      <c r="U340" s="29">
        <f t="shared" si="73"/>
        <v>1</v>
      </c>
      <c r="V340" s="29">
        <f t="shared" si="74"/>
        <v>0</v>
      </c>
      <c r="W340" s="29" t="str">
        <f t="shared" si="75"/>
        <v/>
      </c>
    </row>
    <row r="341" spans="1:23" x14ac:dyDescent="0.25">
      <c r="A341" s="27" t="str">
        <f t="shared" si="65"/>
        <v/>
      </c>
      <c r="B341" s="25">
        <f t="shared" si="66"/>
        <v>0</v>
      </c>
      <c r="C341" s="25" t="str">
        <f t="shared" si="67"/>
        <v>INGRESO</v>
      </c>
      <c r="D341" s="28" t="str">
        <f t="shared" si="68"/>
        <v>0INGRESO</v>
      </c>
      <c r="E341" s="28" t="str">
        <f>D341&amp;COUNTIF(D$2:D341,D341)</f>
        <v>0INGRESO340</v>
      </c>
      <c r="F341" s="28" t="e">
        <f>VLOOKUP(L341,BASE!A:B,2,0)</f>
        <v>#N/A</v>
      </c>
      <c r="G341" s="26"/>
      <c r="H341" s="26"/>
      <c r="I341" s="34"/>
      <c r="J341" s="35"/>
      <c r="K341" s="26"/>
      <c r="L341" s="26"/>
      <c r="M341" s="26"/>
      <c r="N341" s="29">
        <f t="shared" si="69"/>
        <v>1</v>
      </c>
      <c r="O341" s="30" t="e">
        <f>VLOOKUP(E341,'LIBROS FNL '!E:N,2,0)</f>
        <v>#N/A</v>
      </c>
      <c r="P341" s="31">
        <f>IFERROR(VLOOKUP(E341,'LIBROS FNL '!E:Q,13,0),0)</f>
        <v>0</v>
      </c>
      <c r="Q341" s="31" t="e">
        <f>VLOOKUP(E341,'LIBROS FNL '!E:N,4,0)</f>
        <v>#N/A</v>
      </c>
      <c r="R341" s="31">
        <f t="shared" si="70"/>
        <v>0</v>
      </c>
      <c r="S341" s="32" t="str">
        <f t="shared" si="71"/>
        <v>OK CONCILIADO</v>
      </c>
      <c r="T341" s="29" t="str">
        <f t="shared" ca="1" si="72"/>
        <v>ok</v>
      </c>
      <c r="U341" s="29">
        <f t="shared" si="73"/>
        <v>1</v>
      </c>
      <c r="V341" s="29">
        <f t="shared" si="74"/>
        <v>0</v>
      </c>
      <c r="W341" s="29" t="str">
        <f t="shared" si="75"/>
        <v/>
      </c>
    </row>
    <row r="342" spans="1:23" x14ac:dyDescent="0.25">
      <c r="A342" s="27" t="str">
        <f t="shared" si="65"/>
        <v/>
      </c>
      <c r="B342" s="25">
        <f t="shared" si="66"/>
        <v>0</v>
      </c>
      <c r="C342" s="25" t="str">
        <f t="shared" si="67"/>
        <v>INGRESO</v>
      </c>
      <c r="D342" s="28" t="str">
        <f t="shared" si="68"/>
        <v>0INGRESO</v>
      </c>
      <c r="E342" s="28" t="str">
        <f>D342&amp;COUNTIF(D$2:D342,D342)</f>
        <v>0INGRESO341</v>
      </c>
      <c r="F342" s="28" t="e">
        <f>VLOOKUP(L342,BASE!A:B,2,0)</f>
        <v>#N/A</v>
      </c>
      <c r="G342" s="26"/>
      <c r="H342" s="26"/>
      <c r="I342" s="34"/>
      <c r="J342" s="35"/>
      <c r="K342" s="26"/>
      <c r="L342" s="26"/>
      <c r="M342" s="26"/>
      <c r="N342" s="29">
        <f t="shared" si="69"/>
        <v>1</v>
      </c>
      <c r="O342" s="30" t="e">
        <f>VLOOKUP(E342,'LIBROS FNL '!E:N,2,0)</f>
        <v>#N/A</v>
      </c>
      <c r="P342" s="31">
        <f>IFERROR(VLOOKUP(E342,'LIBROS FNL '!E:Q,13,0),0)</f>
        <v>0</v>
      </c>
      <c r="Q342" s="31" t="e">
        <f>VLOOKUP(E342,'LIBROS FNL '!E:N,4,0)</f>
        <v>#N/A</v>
      </c>
      <c r="R342" s="31">
        <f t="shared" si="70"/>
        <v>0</v>
      </c>
      <c r="S342" s="32" t="str">
        <f t="shared" si="71"/>
        <v>OK CONCILIADO</v>
      </c>
      <c r="T342" s="29" t="str">
        <f t="shared" ca="1" si="72"/>
        <v>ok</v>
      </c>
      <c r="U342" s="29">
        <f t="shared" si="73"/>
        <v>1</v>
      </c>
      <c r="V342" s="29">
        <f t="shared" si="74"/>
        <v>0</v>
      </c>
      <c r="W342" s="29" t="str">
        <f t="shared" si="75"/>
        <v/>
      </c>
    </row>
    <row r="343" spans="1:23" x14ac:dyDescent="0.25">
      <c r="A343" s="27" t="str">
        <f t="shared" si="65"/>
        <v/>
      </c>
      <c r="B343" s="25">
        <f t="shared" si="66"/>
        <v>0</v>
      </c>
      <c r="C343" s="25" t="str">
        <f t="shared" si="67"/>
        <v>INGRESO</v>
      </c>
      <c r="D343" s="28" t="str">
        <f t="shared" si="68"/>
        <v>0INGRESO</v>
      </c>
      <c r="E343" s="28" t="str">
        <f>D343&amp;COUNTIF(D$2:D343,D343)</f>
        <v>0INGRESO342</v>
      </c>
      <c r="F343" s="28" t="e">
        <f>VLOOKUP(L343,BASE!A:B,2,0)</f>
        <v>#N/A</v>
      </c>
      <c r="G343" s="26"/>
      <c r="H343" s="26"/>
      <c r="I343" s="34"/>
      <c r="J343" s="35"/>
      <c r="K343" s="26"/>
      <c r="L343" s="26"/>
      <c r="M343" s="26"/>
      <c r="N343" s="29">
        <f t="shared" si="69"/>
        <v>1</v>
      </c>
      <c r="O343" s="30" t="e">
        <f>VLOOKUP(E343,'LIBROS FNL '!E:N,2,0)</f>
        <v>#N/A</v>
      </c>
      <c r="P343" s="31">
        <f>IFERROR(VLOOKUP(E343,'LIBROS FNL '!E:Q,13,0),0)</f>
        <v>0</v>
      </c>
      <c r="Q343" s="31" t="e">
        <f>VLOOKUP(E343,'LIBROS FNL '!E:N,4,0)</f>
        <v>#N/A</v>
      </c>
      <c r="R343" s="31">
        <f t="shared" si="70"/>
        <v>0</v>
      </c>
      <c r="S343" s="32" t="str">
        <f t="shared" si="71"/>
        <v>OK CONCILIADO</v>
      </c>
      <c r="T343" s="29" t="str">
        <f t="shared" ca="1" si="72"/>
        <v>ok</v>
      </c>
      <c r="U343" s="29">
        <f t="shared" si="73"/>
        <v>1</v>
      </c>
      <c r="V343" s="29">
        <f t="shared" si="74"/>
        <v>0</v>
      </c>
      <c r="W343" s="29" t="str">
        <f t="shared" si="75"/>
        <v/>
      </c>
    </row>
    <row r="344" spans="1:23" x14ac:dyDescent="0.25">
      <c r="A344" s="27" t="str">
        <f t="shared" si="65"/>
        <v/>
      </c>
      <c r="B344" s="25">
        <f t="shared" si="66"/>
        <v>0</v>
      </c>
      <c r="C344" s="25" t="str">
        <f t="shared" si="67"/>
        <v>INGRESO</v>
      </c>
      <c r="D344" s="28" t="str">
        <f t="shared" si="68"/>
        <v>0INGRESO</v>
      </c>
      <c r="E344" s="28" t="str">
        <f>D344&amp;COUNTIF(D$2:D344,D344)</f>
        <v>0INGRESO343</v>
      </c>
      <c r="F344" s="28" t="e">
        <f>VLOOKUP(L344,BASE!A:B,2,0)</f>
        <v>#N/A</v>
      </c>
      <c r="G344" s="26"/>
      <c r="H344" s="26"/>
      <c r="I344" s="34"/>
      <c r="J344" s="35"/>
      <c r="K344" s="26"/>
      <c r="L344" s="26"/>
      <c r="M344" s="26"/>
      <c r="N344" s="29">
        <f t="shared" si="69"/>
        <v>1</v>
      </c>
      <c r="O344" s="30" t="e">
        <f>VLOOKUP(E344,'LIBROS FNL '!E:N,2,0)</f>
        <v>#N/A</v>
      </c>
      <c r="P344" s="31">
        <f>IFERROR(VLOOKUP(E344,'LIBROS FNL '!E:Q,13,0),0)</f>
        <v>0</v>
      </c>
      <c r="Q344" s="31" t="e">
        <f>VLOOKUP(E344,'LIBROS FNL '!E:N,4,0)</f>
        <v>#N/A</v>
      </c>
      <c r="R344" s="31">
        <f t="shared" si="70"/>
        <v>0</v>
      </c>
      <c r="S344" s="32" t="str">
        <f t="shared" si="71"/>
        <v>OK CONCILIADO</v>
      </c>
      <c r="T344" s="29" t="str">
        <f t="shared" ca="1" si="72"/>
        <v>ok</v>
      </c>
      <c r="U344" s="29">
        <f t="shared" si="73"/>
        <v>1</v>
      </c>
      <c r="V344" s="29">
        <f t="shared" si="74"/>
        <v>0</v>
      </c>
      <c r="W344" s="29" t="str">
        <f t="shared" si="75"/>
        <v/>
      </c>
    </row>
    <row r="345" spans="1:23" x14ac:dyDescent="0.25">
      <c r="A345" s="27" t="str">
        <f t="shared" si="65"/>
        <v/>
      </c>
      <c r="B345" s="25">
        <f t="shared" si="66"/>
        <v>0</v>
      </c>
      <c r="C345" s="25" t="str">
        <f t="shared" si="67"/>
        <v>INGRESO</v>
      </c>
      <c r="D345" s="28" t="str">
        <f t="shared" si="68"/>
        <v>0INGRESO</v>
      </c>
      <c r="E345" s="28" t="str">
        <f>D345&amp;COUNTIF(D$2:D345,D345)</f>
        <v>0INGRESO344</v>
      </c>
      <c r="F345" s="28" t="e">
        <f>VLOOKUP(L345,BASE!A:B,2,0)</f>
        <v>#N/A</v>
      </c>
      <c r="G345" s="26"/>
      <c r="H345" s="26"/>
      <c r="I345" s="34"/>
      <c r="J345" s="35"/>
      <c r="K345" s="26"/>
      <c r="L345" s="26"/>
      <c r="M345" s="26"/>
      <c r="N345" s="29">
        <f t="shared" si="69"/>
        <v>1</v>
      </c>
      <c r="O345" s="30" t="e">
        <f>VLOOKUP(E345,'LIBROS FNL '!E:N,2,0)</f>
        <v>#N/A</v>
      </c>
      <c r="P345" s="31">
        <f>IFERROR(VLOOKUP(E345,'LIBROS FNL '!E:Q,13,0),0)</f>
        <v>0</v>
      </c>
      <c r="Q345" s="31" t="e">
        <f>VLOOKUP(E345,'LIBROS FNL '!E:N,4,0)</f>
        <v>#N/A</v>
      </c>
      <c r="R345" s="31">
        <f t="shared" si="70"/>
        <v>0</v>
      </c>
      <c r="S345" s="32" t="str">
        <f t="shared" si="71"/>
        <v>OK CONCILIADO</v>
      </c>
      <c r="T345" s="29" t="str">
        <f t="shared" ca="1" si="72"/>
        <v>ok</v>
      </c>
      <c r="U345" s="29">
        <f t="shared" si="73"/>
        <v>1</v>
      </c>
      <c r="V345" s="29">
        <f t="shared" si="74"/>
        <v>0</v>
      </c>
      <c r="W345" s="29" t="str">
        <f t="shared" si="75"/>
        <v/>
      </c>
    </row>
    <row r="346" spans="1:23" x14ac:dyDescent="0.25">
      <c r="A346" s="27" t="str">
        <f t="shared" si="65"/>
        <v/>
      </c>
      <c r="B346" s="25">
        <f t="shared" si="66"/>
        <v>0</v>
      </c>
      <c r="C346" s="25" t="str">
        <f t="shared" si="67"/>
        <v>INGRESO</v>
      </c>
      <c r="D346" s="28" t="str">
        <f t="shared" si="68"/>
        <v>0INGRESO</v>
      </c>
      <c r="E346" s="28" t="str">
        <f>D346&amp;COUNTIF(D$2:D346,D346)</f>
        <v>0INGRESO345</v>
      </c>
      <c r="F346" s="28" t="e">
        <f>VLOOKUP(L346,BASE!A:B,2,0)</f>
        <v>#N/A</v>
      </c>
      <c r="G346" s="26"/>
      <c r="H346" s="26"/>
      <c r="I346" s="34"/>
      <c r="J346" s="35"/>
      <c r="K346" s="26"/>
      <c r="L346" s="26"/>
      <c r="M346" s="26"/>
      <c r="N346" s="29">
        <f t="shared" si="69"/>
        <v>1</v>
      </c>
      <c r="O346" s="30" t="e">
        <f>VLOOKUP(E346,'LIBROS FNL '!E:N,2,0)</f>
        <v>#N/A</v>
      </c>
      <c r="P346" s="31">
        <f>IFERROR(VLOOKUP(E346,'LIBROS FNL '!E:Q,13,0),0)</f>
        <v>0</v>
      </c>
      <c r="Q346" s="31" t="e">
        <f>VLOOKUP(E346,'LIBROS FNL '!E:N,4,0)</f>
        <v>#N/A</v>
      </c>
      <c r="R346" s="31">
        <f t="shared" si="70"/>
        <v>0</v>
      </c>
      <c r="S346" s="32" t="str">
        <f t="shared" si="71"/>
        <v>OK CONCILIADO</v>
      </c>
      <c r="T346" s="29" t="str">
        <f t="shared" ca="1" si="72"/>
        <v>ok</v>
      </c>
      <c r="U346" s="29">
        <f t="shared" si="73"/>
        <v>1</v>
      </c>
      <c r="V346" s="29">
        <f t="shared" si="74"/>
        <v>0</v>
      </c>
      <c r="W346" s="29" t="str">
        <f t="shared" si="75"/>
        <v/>
      </c>
    </row>
    <row r="347" spans="1:23" x14ac:dyDescent="0.25">
      <c r="A347" s="27" t="str">
        <f t="shared" si="65"/>
        <v/>
      </c>
      <c r="B347" s="25">
        <f t="shared" si="66"/>
        <v>0</v>
      </c>
      <c r="C347" s="25" t="str">
        <f t="shared" si="67"/>
        <v>INGRESO</v>
      </c>
      <c r="D347" s="28" t="str">
        <f t="shared" si="68"/>
        <v>0INGRESO</v>
      </c>
      <c r="E347" s="28" t="str">
        <f>D347&amp;COUNTIF(D$2:D347,D347)</f>
        <v>0INGRESO346</v>
      </c>
      <c r="F347" s="28" t="e">
        <f>VLOOKUP(L347,BASE!A:B,2,0)</f>
        <v>#N/A</v>
      </c>
      <c r="G347" s="26"/>
      <c r="H347" s="26"/>
      <c r="I347" s="34"/>
      <c r="J347" s="35"/>
      <c r="K347" s="26"/>
      <c r="L347" s="26"/>
      <c r="M347" s="26"/>
      <c r="N347" s="29">
        <f t="shared" si="69"/>
        <v>1</v>
      </c>
      <c r="O347" s="30" t="e">
        <f>VLOOKUP(E347,'LIBROS FNL '!E:N,2,0)</f>
        <v>#N/A</v>
      </c>
      <c r="P347" s="31">
        <f>IFERROR(VLOOKUP(E347,'LIBROS FNL '!E:Q,13,0),0)</f>
        <v>0</v>
      </c>
      <c r="Q347" s="31" t="e">
        <f>VLOOKUP(E347,'LIBROS FNL '!E:N,4,0)</f>
        <v>#N/A</v>
      </c>
      <c r="R347" s="31">
        <f t="shared" si="70"/>
        <v>0</v>
      </c>
      <c r="S347" s="32" t="str">
        <f t="shared" si="71"/>
        <v>OK CONCILIADO</v>
      </c>
      <c r="T347" s="29" t="str">
        <f t="shared" ca="1" si="72"/>
        <v>ok</v>
      </c>
      <c r="U347" s="29">
        <f t="shared" si="73"/>
        <v>1</v>
      </c>
      <c r="V347" s="29">
        <f t="shared" si="74"/>
        <v>0</v>
      </c>
      <c r="W347" s="29" t="str">
        <f t="shared" si="75"/>
        <v/>
      </c>
    </row>
    <row r="348" spans="1:23" x14ac:dyDescent="0.25">
      <c r="A348" s="27" t="str">
        <f t="shared" si="65"/>
        <v/>
      </c>
      <c r="B348" s="25">
        <f t="shared" si="66"/>
        <v>0</v>
      </c>
      <c r="C348" s="25" t="str">
        <f t="shared" si="67"/>
        <v>INGRESO</v>
      </c>
      <c r="D348" s="28" t="str">
        <f t="shared" si="68"/>
        <v>0INGRESO</v>
      </c>
      <c r="E348" s="28" t="str">
        <f>D348&amp;COUNTIF(D$2:D348,D348)</f>
        <v>0INGRESO347</v>
      </c>
      <c r="F348" s="28" t="e">
        <f>VLOOKUP(L348,BASE!A:B,2,0)</f>
        <v>#N/A</v>
      </c>
      <c r="G348" s="26"/>
      <c r="H348" s="26"/>
      <c r="I348" s="34"/>
      <c r="J348" s="35"/>
      <c r="K348" s="26"/>
      <c r="L348" s="26"/>
      <c r="M348" s="26"/>
      <c r="N348" s="29">
        <f t="shared" si="69"/>
        <v>1</v>
      </c>
      <c r="O348" s="30" t="e">
        <f>VLOOKUP(E348,'LIBROS FNL '!E:N,2,0)</f>
        <v>#N/A</v>
      </c>
      <c r="P348" s="31">
        <f>IFERROR(VLOOKUP(E348,'LIBROS FNL '!E:Q,13,0),0)</f>
        <v>0</v>
      </c>
      <c r="Q348" s="31" t="e">
        <f>VLOOKUP(E348,'LIBROS FNL '!E:N,4,0)</f>
        <v>#N/A</v>
      </c>
      <c r="R348" s="31">
        <f t="shared" si="70"/>
        <v>0</v>
      </c>
      <c r="S348" s="32" t="str">
        <f t="shared" si="71"/>
        <v>OK CONCILIADO</v>
      </c>
      <c r="T348" s="29" t="str">
        <f t="shared" ca="1" si="72"/>
        <v>ok</v>
      </c>
      <c r="U348" s="29">
        <f t="shared" si="73"/>
        <v>1</v>
      </c>
      <c r="V348" s="29">
        <f t="shared" si="74"/>
        <v>0</v>
      </c>
      <c r="W348" s="29" t="str">
        <f t="shared" si="75"/>
        <v/>
      </c>
    </row>
    <row r="349" spans="1:23" x14ac:dyDescent="0.25">
      <c r="A349" s="27" t="str">
        <f t="shared" si="65"/>
        <v/>
      </c>
      <c r="B349" s="25">
        <f t="shared" si="66"/>
        <v>0</v>
      </c>
      <c r="C349" s="25" t="str">
        <f t="shared" si="67"/>
        <v>INGRESO</v>
      </c>
      <c r="D349" s="28" t="str">
        <f t="shared" si="68"/>
        <v>0INGRESO</v>
      </c>
      <c r="E349" s="28" t="str">
        <f>D349&amp;COUNTIF(D$2:D349,D349)</f>
        <v>0INGRESO348</v>
      </c>
      <c r="F349" s="28" t="e">
        <f>VLOOKUP(L349,BASE!A:B,2,0)</f>
        <v>#N/A</v>
      </c>
      <c r="G349" s="26"/>
      <c r="H349" s="26"/>
      <c r="I349" s="34"/>
      <c r="J349" s="35"/>
      <c r="K349" s="26"/>
      <c r="L349" s="26"/>
      <c r="M349" s="26"/>
      <c r="N349" s="29">
        <f t="shared" si="69"/>
        <v>1</v>
      </c>
      <c r="O349" s="30" t="e">
        <f>VLOOKUP(E349,'LIBROS FNL '!E:N,2,0)</f>
        <v>#N/A</v>
      </c>
      <c r="P349" s="31">
        <f>IFERROR(VLOOKUP(E349,'LIBROS FNL '!E:Q,13,0),0)</f>
        <v>0</v>
      </c>
      <c r="Q349" s="31" t="e">
        <f>VLOOKUP(E349,'LIBROS FNL '!E:N,4,0)</f>
        <v>#N/A</v>
      </c>
      <c r="R349" s="31">
        <f t="shared" si="70"/>
        <v>0</v>
      </c>
      <c r="S349" s="32" t="str">
        <f t="shared" si="71"/>
        <v>OK CONCILIADO</v>
      </c>
      <c r="T349" s="29" t="str">
        <f t="shared" ca="1" si="72"/>
        <v>ok</v>
      </c>
      <c r="U349" s="29">
        <f t="shared" si="73"/>
        <v>1</v>
      </c>
      <c r="V349" s="29">
        <f t="shared" si="74"/>
        <v>0</v>
      </c>
      <c r="W349" s="29" t="str">
        <f t="shared" si="75"/>
        <v/>
      </c>
    </row>
    <row r="350" spans="1:23" x14ac:dyDescent="0.25">
      <c r="A350" s="27" t="str">
        <f t="shared" si="65"/>
        <v/>
      </c>
      <c r="B350" s="25">
        <f t="shared" si="66"/>
        <v>0</v>
      </c>
      <c r="C350" s="25" t="str">
        <f t="shared" si="67"/>
        <v>INGRESO</v>
      </c>
      <c r="D350" s="28" t="str">
        <f t="shared" si="68"/>
        <v>0INGRESO</v>
      </c>
      <c r="E350" s="28" t="str">
        <f>D350&amp;COUNTIF(D$2:D350,D350)</f>
        <v>0INGRESO349</v>
      </c>
      <c r="F350" s="28" t="e">
        <f>VLOOKUP(L350,BASE!A:B,2,0)</f>
        <v>#N/A</v>
      </c>
      <c r="G350" s="26"/>
      <c r="H350" s="26"/>
      <c r="I350" s="34"/>
      <c r="J350" s="35"/>
      <c r="K350" s="26"/>
      <c r="L350" s="26"/>
      <c r="M350" s="26"/>
      <c r="N350" s="29">
        <f t="shared" si="69"/>
        <v>1</v>
      </c>
      <c r="O350" s="30" t="e">
        <f>VLOOKUP(E350,'LIBROS FNL '!E:N,2,0)</f>
        <v>#N/A</v>
      </c>
      <c r="P350" s="31">
        <f>IFERROR(VLOOKUP(E350,'LIBROS FNL '!E:Q,13,0),0)</f>
        <v>0</v>
      </c>
      <c r="Q350" s="31" t="e">
        <f>VLOOKUP(E350,'LIBROS FNL '!E:N,4,0)</f>
        <v>#N/A</v>
      </c>
      <c r="R350" s="31">
        <f t="shared" si="70"/>
        <v>0</v>
      </c>
      <c r="S350" s="32" t="str">
        <f t="shared" si="71"/>
        <v>OK CONCILIADO</v>
      </c>
      <c r="T350" s="29" t="str">
        <f t="shared" ca="1" si="72"/>
        <v>ok</v>
      </c>
      <c r="U350" s="29">
        <f t="shared" si="73"/>
        <v>1</v>
      </c>
      <c r="V350" s="29">
        <f t="shared" si="74"/>
        <v>0</v>
      </c>
      <c r="W350" s="29" t="str">
        <f t="shared" si="75"/>
        <v/>
      </c>
    </row>
    <row r="351" spans="1:23" x14ac:dyDescent="0.25">
      <c r="A351" s="27" t="str">
        <f t="shared" si="65"/>
        <v/>
      </c>
      <c r="B351" s="25">
        <f t="shared" si="66"/>
        <v>0</v>
      </c>
      <c r="C351" s="25" t="str">
        <f t="shared" si="67"/>
        <v>INGRESO</v>
      </c>
      <c r="D351" s="28" t="str">
        <f t="shared" si="68"/>
        <v>0INGRESO</v>
      </c>
      <c r="E351" s="28" t="str">
        <f>D351&amp;COUNTIF(D$2:D351,D351)</f>
        <v>0INGRESO350</v>
      </c>
      <c r="F351" s="28" t="e">
        <f>VLOOKUP(L351,BASE!A:B,2,0)</f>
        <v>#N/A</v>
      </c>
      <c r="G351" s="26"/>
      <c r="H351" s="26"/>
      <c r="I351" s="34"/>
      <c r="J351" s="35"/>
      <c r="K351" s="26"/>
      <c r="L351" s="26"/>
      <c r="M351" s="26"/>
      <c r="N351" s="29">
        <f t="shared" si="69"/>
        <v>1</v>
      </c>
      <c r="O351" s="30" t="e">
        <f>VLOOKUP(E351,'LIBROS FNL '!E:N,2,0)</f>
        <v>#N/A</v>
      </c>
      <c r="P351" s="31">
        <f>IFERROR(VLOOKUP(E351,'LIBROS FNL '!E:Q,13,0),0)</f>
        <v>0</v>
      </c>
      <c r="Q351" s="31" t="e">
        <f>VLOOKUP(E351,'LIBROS FNL '!E:N,4,0)</f>
        <v>#N/A</v>
      </c>
      <c r="R351" s="31">
        <f t="shared" si="70"/>
        <v>0</v>
      </c>
      <c r="S351" s="32" t="str">
        <f t="shared" si="71"/>
        <v>OK CONCILIADO</v>
      </c>
      <c r="T351" s="29" t="str">
        <f t="shared" ca="1" si="72"/>
        <v>ok</v>
      </c>
      <c r="U351" s="29">
        <f t="shared" si="73"/>
        <v>1</v>
      </c>
      <c r="V351" s="29">
        <f t="shared" si="74"/>
        <v>0</v>
      </c>
      <c r="W351" s="29" t="str">
        <f t="shared" si="75"/>
        <v/>
      </c>
    </row>
    <row r="352" spans="1:23" x14ac:dyDescent="0.25">
      <c r="A352" s="27" t="str">
        <f t="shared" ref="A352:A415" si="76">RIGHT(G352,4)</f>
        <v/>
      </c>
      <c r="B352" s="25">
        <f t="shared" ref="B352:B415" si="77">J352*1</f>
        <v>0</v>
      </c>
      <c r="C352" s="25" t="str">
        <f t="shared" ref="C352:C415" si="78">IF(J352&gt;=0,"INGRESO","EGRESO")</f>
        <v>INGRESO</v>
      </c>
      <c r="D352" s="28" t="str">
        <f t="shared" ref="D352:D415" si="79">+CONCATENATE(A352,B352,C352)</f>
        <v>0INGRESO</v>
      </c>
      <c r="E352" s="28" t="str">
        <f>D352&amp;COUNTIF(D$2:D352,D352)</f>
        <v>0INGRESO351</v>
      </c>
      <c r="F352" s="28" t="e">
        <f>VLOOKUP(L352,BASE!A:B,2,0)</f>
        <v>#N/A</v>
      </c>
      <c r="G352" s="26"/>
      <c r="H352" s="26"/>
      <c r="I352" s="34"/>
      <c r="J352" s="35"/>
      <c r="K352" s="26"/>
      <c r="L352" s="26"/>
      <c r="M352" s="26"/>
      <c r="N352" s="29">
        <f t="shared" ref="N352:N415" si="80">COUNTBLANK(M352)</f>
        <v>1</v>
      </c>
      <c r="O352" s="30" t="e">
        <f>VLOOKUP(E352,'LIBROS FNL '!E:N,2,0)</f>
        <v>#N/A</v>
      </c>
      <c r="P352" s="31">
        <f>IFERROR(VLOOKUP(E352,'LIBROS FNL '!E:Q,13,0),0)</f>
        <v>0</v>
      </c>
      <c r="Q352" s="31" t="e">
        <f>VLOOKUP(E352,'LIBROS FNL '!E:N,4,0)</f>
        <v>#N/A</v>
      </c>
      <c r="R352" s="31">
        <f t="shared" ref="R352:R415" si="81">P352-J352</f>
        <v>0</v>
      </c>
      <c r="S352" s="32" t="str">
        <f t="shared" ref="S352:S415" si="82">IF(AND(N352=0),"OK",IF(R352&lt;&gt;0,"SIN CONCILIAR","OK CONCILIADO"))</f>
        <v>OK CONCILIADO</v>
      </c>
      <c r="T352" s="29" t="str">
        <f t="shared" ref="T352:T415" ca="1" si="83">IF(S352="SIN CONCILIAR",+TODAY()-I352,"ok")</f>
        <v>ok</v>
      </c>
      <c r="U352" s="29">
        <f t="shared" ref="U352:U415" si="84">COUNTA(S352)</f>
        <v>1</v>
      </c>
      <c r="V352" s="29">
        <f t="shared" ref="V352:V415" si="85">WEEKNUM(I352)</f>
        <v>0</v>
      </c>
      <c r="W352" s="29" t="str">
        <f t="shared" ref="W352:W415" si="86">MID(L352,1,16)</f>
        <v/>
      </c>
    </row>
    <row r="353" spans="1:23" x14ac:dyDescent="0.25">
      <c r="A353" s="27" t="str">
        <f t="shared" si="76"/>
        <v/>
      </c>
      <c r="B353" s="25">
        <f t="shared" si="77"/>
        <v>0</v>
      </c>
      <c r="C353" s="25" t="str">
        <f t="shared" si="78"/>
        <v>INGRESO</v>
      </c>
      <c r="D353" s="28" t="str">
        <f t="shared" si="79"/>
        <v>0INGRESO</v>
      </c>
      <c r="E353" s="28" t="str">
        <f>D353&amp;COUNTIF(D$2:D353,D353)</f>
        <v>0INGRESO352</v>
      </c>
      <c r="F353" s="28" t="e">
        <f>VLOOKUP(L353,BASE!A:B,2,0)</f>
        <v>#N/A</v>
      </c>
      <c r="G353" s="26"/>
      <c r="H353" s="26"/>
      <c r="I353" s="34"/>
      <c r="J353" s="35"/>
      <c r="K353" s="26"/>
      <c r="L353" s="26"/>
      <c r="M353" s="26"/>
      <c r="N353" s="29">
        <f t="shared" si="80"/>
        <v>1</v>
      </c>
      <c r="O353" s="30" t="e">
        <f>VLOOKUP(E353,'LIBROS FNL '!E:N,2,0)</f>
        <v>#N/A</v>
      </c>
      <c r="P353" s="31">
        <f>IFERROR(VLOOKUP(E353,'LIBROS FNL '!E:Q,13,0),0)</f>
        <v>0</v>
      </c>
      <c r="Q353" s="31" t="e">
        <f>VLOOKUP(E353,'LIBROS FNL '!E:N,4,0)</f>
        <v>#N/A</v>
      </c>
      <c r="R353" s="31">
        <f t="shared" si="81"/>
        <v>0</v>
      </c>
      <c r="S353" s="32" t="str">
        <f t="shared" si="82"/>
        <v>OK CONCILIADO</v>
      </c>
      <c r="T353" s="29" t="str">
        <f t="shared" ca="1" si="83"/>
        <v>ok</v>
      </c>
      <c r="U353" s="29">
        <f t="shared" si="84"/>
        <v>1</v>
      </c>
      <c r="V353" s="29">
        <f t="shared" si="85"/>
        <v>0</v>
      </c>
      <c r="W353" s="29" t="str">
        <f t="shared" si="86"/>
        <v/>
      </c>
    </row>
    <row r="354" spans="1:23" x14ac:dyDescent="0.25">
      <c r="A354" s="27" t="str">
        <f t="shared" si="76"/>
        <v/>
      </c>
      <c r="B354" s="25">
        <f t="shared" si="77"/>
        <v>0</v>
      </c>
      <c r="C354" s="25" t="str">
        <f t="shared" si="78"/>
        <v>INGRESO</v>
      </c>
      <c r="D354" s="28" t="str">
        <f t="shared" si="79"/>
        <v>0INGRESO</v>
      </c>
      <c r="E354" s="28" t="str">
        <f>D354&amp;COUNTIF(D$2:D354,D354)</f>
        <v>0INGRESO353</v>
      </c>
      <c r="F354" s="28" t="e">
        <f>VLOOKUP(L354,BASE!A:B,2,0)</f>
        <v>#N/A</v>
      </c>
      <c r="G354" s="26"/>
      <c r="H354" s="26"/>
      <c r="I354" s="34"/>
      <c r="J354" s="35"/>
      <c r="K354" s="26"/>
      <c r="L354" s="26"/>
      <c r="M354" s="26"/>
      <c r="N354" s="29">
        <f t="shared" si="80"/>
        <v>1</v>
      </c>
      <c r="O354" s="30" t="e">
        <f>VLOOKUP(E354,'LIBROS FNL '!E:N,2,0)</f>
        <v>#N/A</v>
      </c>
      <c r="P354" s="31">
        <f>IFERROR(VLOOKUP(E354,'LIBROS FNL '!E:Q,13,0),0)</f>
        <v>0</v>
      </c>
      <c r="Q354" s="31" t="e">
        <f>VLOOKUP(E354,'LIBROS FNL '!E:N,4,0)</f>
        <v>#N/A</v>
      </c>
      <c r="R354" s="31">
        <f t="shared" si="81"/>
        <v>0</v>
      </c>
      <c r="S354" s="32" t="str">
        <f t="shared" si="82"/>
        <v>OK CONCILIADO</v>
      </c>
      <c r="T354" s="29" t="str">
        <f t="shared" ca="1" si="83"/>
        <v>ok</v>
      </c>
      <c r="U354" s="29">
        <f t="shared" si="84"/>
        <v>1</v>
      </c>
      <c r="V354" s="29">
        <f t="shared" si="85"/>
        <v>0</v>
      </c>
      <c r="W354" s="29" t="str">
        <f t="shared" si="86"/>
        <v/>
      </c>
    </row>
    <row r="355" spans="1:23" x14ac:dyDescent="0.25">
      <c r="A355" s="27" t="str">
        <f t="shared" si="76"/>
        <v/>
      </c>
      <c r="B355" s="25">
        <f t="shared" si="77"/>
        <v>0</v>
      </c>
      <c r="C355" s="25" t="str">
        <f t="shared" si="78"/>
        <v>INGRESO</v>
      </c>
      <c r="D355" s="28" t="str">
        <f t="shared" si="79"/>
        <v>0INGRESO</v>
      </c>
      <c r="E355" s="28" t="str">
        <f>D355&amp;COUNTIF(D$2:D355,D355)</f>
        <v>0INGRESO354</v>
      </c>
      <c r="F355" s="28" t="e">
        <f>VLOOKUP(L355,BASE!A:B,2,0)</f>
        <v>#N/A</v>
      </c>
      <c r="G355" s="26"/>
      <c r="H355" s="26"/>
      <c r="I355" s="34"/>
      <c r="J355" s="35"/>
      <c r="K355" s="26"/>
      <c r="L355" s="26"/>
      <c r="M355" s="26"/>
      <c r="N355" s="29">
        <f t="shared" si="80"/>
        <v>1</v>
      </c>
      <c r="O355" s="30" t="e">
        <f>VLOOKUP(E355,'LIBROS FNL '!E:N,2,0)</f>
        <v>#N/A</v>
      </c>
      <c r="P355" s="31">
        <f>IFERROR(VLOOKUP(E355,'LIBROS FNL '!E:Q,13,0),0)</f>
        <v>0</v>
      </c>
      <c r="Q355" s="31" t="e">
        <f>VLOOKUP(E355,'LIBROS FNL '!E:N,4,0)</f>
        <v>#N/A</v>
      </c>
      <c r="R355" s="31">
        <f t="shared" si="81"/>
        <v>0</v>
      </c>
      <c r="S355" s="32" t="str">
        <f t="shared" si="82"/>
        <v>OK CONCILIADO</v>
      </c>
      <c r="T355" s="29" t="str">
        <f t="shared" ca="1" si="83"/>
        <v>ok</v>
      </c>
      <c r="U355" s="29">
        <f t="shared" si="84"/>
        <v>1</v>
      </c>
      <c r="V355" s="29">
        <f t="shared" si="85"/>
        <v>0</v>
      </c>
      <c r="W355" s="29" t="str">
        <f t="shared" si="86"/>
        <v/>
      </c>
    </row>
    <row r="356" spans="1:23" x14ac:dyDescent="0.25">
      <c r="A356" s="27" t="str">
        <f t="shared" si="76"/>
        <v/>
      </c>
      <c r="B356" s="25">
        <f t="shared" si="77"/>
        <v>0</v>
      </c>
      <c r="C356" s="25" t="str">
        <f t="shared" si="78"/>
        <v>INGRESO</v>
      </c>
      <c r="D356" s="28" t="str">
        <f t="shared" si="79"/>
        <v>0INGRESO</v>
      </c>
      <c r="E356" s="28" t="str">
        <f>D356&amp;COUNTIF(D$2:D356,D356)</f>
        <v>0INGRESO355</v>
      </c>
      <c r="F356" s="28" t="e">
        <f>VLOOKUP(L356,BASE!A:B,2,0)</f>
        <v>#N/A</v>
      </c>
      <c r="G356" s="26"/>
      <c r="H356" s="26"/>
      <c r="I356" s="34"/>
      <c r="J356" s="35"/>
      <c r="K356" s="26"/>
      <c r="L356" s="26"/>
      <c r="M356" s="26"/>
      <c r="N356" s="29">
        <f t="shared" si="80"/>
        <v>1</v>
      </c>
      <c r="O356" s="30" t="e">
        <f>VLOOKUP(E356,'LIBROS FNL '!E:N,2,0)</f>
        <v>#N/A</v>
      </c>
      <c r="P356" s="31">
        <f>IFERROR(VLOOKUP(E356,'LIBROS FNL '!E:Q,13,0),0)</f>
        <v>0</v>
      </c>
      <c r="Q356" s="31" t="e">
        <f>VLOOKUP(E356,'LIBROS FNL '!E:N,4,0)</f>
        <v>#N/A</v>
      </c>
      <c r="R356" s="31">
        <f t="shared" si="81"/>
        <v>0</v>
      </c>
      <c r="S356" s="32" t="str">
        <f t="shared" si="82"/>
        <v>OK CONCILIADO</v>
      </c>
      <c r="T356" s="29" t="str">
        <f t="shared" ca="1" si="83"/>
        <v>ok</v>
      </c>
      <c r="U356" s="29">
        <f t="shared" si="84"/>
        <v>1</v>
      </c>
      <c r="V356" s="29">
        <f t="shared" si="85"/>
        <v>0</v>
      </c>
      <c r="W356" s="29" t="str">
        <f t="shared" si="86"/>
        <v/>
      </c>
    </row>
    <row r="357" spans="1:23" x14ac:dyDescent="0.25">
      <c r="A357" s="27" t="str">
        <f t="shared" si="76"/>
        <v/>
      </c>
      <c r="B357" s="25">
        <f t="shared" si="77"/>
        <v>0</v>
      </c>
      <c r="C357" s="25" t="str">
        <f t="shared" si="78"/>
        <v>INGRESO</v>
      </c>
      <c r="D357" s="28" t="str">
        <f t="shared" si="79"/>
        <v>0INGRESO</v>
      </c>
      <c r="E357" s="28" t="str">
        <f>D357&amp;COUNTIF(D$2:D357,D357)</f>
        <v>0INGRESO356</v>
      </c>
      <c r="F357" s="28" t="e">
        <f>VLOOKUP(L357,BASE!A:B,2,0)</f>
        <v>#N/A</v>
      </c>
      <c r="G357" s="26"/>
      <c r="H357" s="26"/>
      <c r="I357" s="34"/>
      <c r="J357" s="35"/>
      <c r="K357" s="26"/>
      <c r="L357" s="26"/>
      <c r="M357" s="26"/>
      <c r="N357" s="29">
        <f t="shared" si="80"/>
        <v>1</v>
      </c>
      <c r="O357" s="30" t="e">
        <f>VLOOKUP(E357,'LIBROS FNL '!E:N,2,0)</f>
        <v>#N/A</v>
      </c>
      <c r="P357" s="31">
        <f>IFERROR(VLOOKUP(E357,'LIBROS FNL '!E:Q,13,0),0)</f>
        <v>0</v>
      </c>
      <c r="Q357" s="31" t="e">
        <f>VLOOKUP(E357,'LIBROS FNL '!E:N,4,0)</f>
        <v>#N/A</v>
      </c>
      <c r="R357" s="31">
        <f t="shared" si="81"/>
        <v>0</v>
      </c>
      <c r="S357" s="32" t="str">
        <f t="shared" si="82"/>
        <v>OK CONCILIADO</v>
      </c>
      <c r="T357" s="29" t="str">
        <f t="shared" ca="1" si="83"/>
        <v>ok</v>
      </c>
      <c r="U357" s="29">
        <f t="shared" si="84"/>
        <v>1</v>
      </c>
      <c r="V357" s="29">
        <f t="shared" si="85"/>
        <v>0</v>
      </c>
      <c r="W357" s="29" t="str">
        <f t="shared" si="86"/>
        <v/>
      </c>
    </row>
    <row r="358" spans="1:23" x14ac:dyDescent="0.25">
      <c r="A358" s="27" t="str">
        <f t="shared" si="76"/>
        <v/>
      </c>
      <c r="B358" s="25">
        <f t="shared" si="77"/>
        <v>0</v>
      </c>
      <c r="C358" s="25" t="str">
        <f t="shared" si="78"/>
        <v>INGRESO</v>
      </c>
      <c r="D358" s="28" t="str">
        <f t="shared" si="79"/>
        <v>0INGRESO</v>
      </c>
      <c r="E358" s="28" t="str">
        <f>D358&amp;COUNTIF(D$2:D358,D358)</f>
        <v>0INGRESO357</v>
      </c>
      <c r="F358" s="28" t="e">
        <f>VLOOKUP(L358,BASE!A:B,2,0)</f>
        <v>#N/A</v>
      </c>
      <c r="G358" s="26"/>
      <c r="H358" s="26"/>
      <c r="I358" s="34"/>
      <c r="J358" s="35"/>
      <c r="K358" s="26"/>
      <c r="L358" s="26"/>
      <c r="M358" s="26"/>
      <c r="N358" s="29">
        <f t="shared" si="80"/>
        <v>1</v>
      </c>
      <c r="O358" s="30" t="e">
        <f>VLOOKUP(E358,'LIBROS FNL '!E:N,2,0)</f>
        <v>#N/A</v>
      </c>
      <c r="P358" s="31">
        <f>IFERROR(VLOOKUP(E358,'LIBROS FNL '!E:Q,13,0),0)</f>
        <v>0</v>
      </c>
      <c r="Q358" s="31" t="e">
        <f>VLOOKUP(E358,'LIBROS FNL '!E:N,4,0)</f>
        <v>#N/A</v>
      </c>
      <c r="R358" s="31">
        <f t="shared" si="81"/>
        <v>0</v>
      </c>
      <c r="S358" s="32" t="str">
        <f t="shared" si="82"/>
        <v>OK CONCILIADO</v>
      </c>
      <c r="T358" s="29" t="str">
        <f t="shared" ca="1" si="83"/>
        <v>ok</v>
      </c>
      <c r="U358" s="29">
        <f t="shared" si="84"/>
        <v>1</v>
      </c>
      <c r="V358" s="29">
        <f t="shared" si="85"/>
        <v>0</v>
      </c>
      <c r="W358" s="29" t="str">
        <f t="shared" si="86"/>
        <v/>
      </c>
    </row>
    <row r="359" spans="1:23" x14ac:dyDescent="0.25">
      <c r="A359" s="27" t="str">
        <f t="shared" si="76"/>
        <v/>
      </c>
      <c r="B359" s="25">
        <f t="shared" si="77"/>
        <v>0</v>
      </c>
      <c r="C359" s="25" t="str">
        <f t="shared" si="78"/>
        <v>INGRESO</v>
      </c>
      <c r="D359" s="28" t="str">
        <f t="shared" si="79"/>
        <v>0INGRESO</v>
      </c>
      <c r="E359" s="28" t="str">
        <f>D359&amp;COUNTIF(D$2:D359,D359)</f>
        <v>0INGRESO358</v>
      </c>
      <c r="F359" s="28" t="e">
        <f>VLOOKUP(L359,BASE!A:B,2,0)</f>
        <v>#N/A</v>
      </c>
      <c r="G359" s="26"/>
      <c r="H359" s="26"/>
      <c r="I359" s="34"/>
      <c r="J359" s="35"/>
      <c r="K359" s="26"/>
      <c r="L359" s="26"/>
      <c r="M359" s="26"/>
      <c r="N359" s="29">
        <f t="shared" si="80"/>
        <v>1</v>
      </c>
      <c r="O359" s="30" t="e">
        <f>VLOOKUP(E359,'LIBROS FNL '!E:N,2,0)</f>
        <v>#N/A</v>
      </c>
      <c r="P359" s="31">
        <f>IFERROR(VLOOKUP(E359,'LIBROS FNL '!E:Q,13,0),0)</f>
        <v>0</v>
      </c>
      <c r="Q359" s="31" t="e">
        <f>VLOOKUP(E359,'LIBROS FNL '!E:N,4,0)</f>
        <v>#N/A</v>
      </c>
      <c r="R359" s="31">
        <f t="shared" si="81"/>
        <v>0</v>
      </c>
      <c r="S359" s="32" t="str">
        <f t="shared" si="82"/>
        <v>OK CONCILIADO</v>
      </c>
      <c r="T359" s="29" t="str">
        <f t="shared" ca="1" si="83"/>
        <v>ok</v>
      </c>
      <c r="U359" s="29">
        <f t="shared" si="84"/>
        <v>1</v>
      </c>
      <c r="V359" s="29">
        <f t="shared" si="85"/>
        <v>0</v>
      </c>
      <c r="W359" s="29" t="str">
        <f t="shared" si="86"/>
        <v/>
      </c>
    </row>
    <row r="360" spans="1:23" x14ac:dyDescent="0.25">
      <c r="A360" s="27" t="str">
        <f t="shared" si="76"/>
        <v/>
      </c>
      <c r="B360" s="25">
        <f t="shared" si="77"/>
        <v>0</v>
      </c>
      <c r="C360" s="25" t="str">
        <f t="shared" si="78"/>
        <v>INGRESO</v>
      </c>
      <c r="D360" s="28" t="str">
        <f t="shared" si="79"/>
        <v>0INGRESO</v>
      </c>
      <c r="E360" s="28" t="str">
        <f>D360&amp;COUNTIF(D$2:D360,D360)</f>
        <v>0INGRESO359</v>
      </c>
      <c r="F360" s="28" t="e">
        <f>VLOOKUP(L360,BASE!A:B,2,0)</f>
        <v>#N/A</v>
      </c>
      <c r="G360" s="26"/>
      <c r="H360" s="26"/>
      <c r="I360" s="34"/>
      <c r="J360" s="35"/>
      <c r="K360" s="26"/>
      <c r="L360" s="26"/>
      <c r="M360" s="26"/>
      <c r="N360" s="29">
        <f t="shared" si="80"/>
        <v>1</v>
      </c>
      <c r="O360" s="30" t="e">
        <f>VLOOKUP(E360,'LIBROS FNL '!E:N,2,0)</f>
        <v>#N/A</v>
      </c>
      <c r="P360" s="31">
        <f>IFERROR(VLOOKUP(E360,'LIBROS FNL '!E:Q,13,0),0)</f>
        <v>0</v>
      </c>
      <c r="Q360" s="31" t="e">
        <f>VLOOKUP(E360,'LIBROS FNL '!E:N,4,0)</f>
        <v>#N/A</v>
      </c>
      <c r="R360" s="31">
        <f t="shared" si="81"/>
        <v>0</v>
      </c>
      <c r="S360" s="32" t="str">
        <f t="shared" si="82"/>
        <v>OK CONCILIADO</v>
      </c>
      <c r="T360" s="29" t="str">
        <f t="shared" ca="1" si="83"/>
        <v>ok</v>
      </c>
      <c r="U360" s="29">
        <f t="shared" si="84"/>
        <v>1</v>
      </c>
      <c r="V360" s="29">
        <f t="shared" si="85"/>
        <v>0</v>
      </c>
      <c r="W360" s="29" t="str">
        <f t="shared" si="86"/>
        <v/>
      </c>
    </row>
    <row r="361" spans="1:23" x14ac:dyDescent="0.25">
      <c r="A361" s="27" t="str">
        <f t="shared" si="76"/>
        <v/>
      </c>
      <c r="B361" s="25">
        <f t="shared" si="77"/>
        <v>0</v>
      </c>
      <c r="C361" s="25" t="str">
        <f t="shared" si="78"/>
        <v>INGRESO</v>
      </c>
      <c r="D361" s="28" t="str">
        <f t="shared" si="79"/>
        <v>0INGRESO</v>
      </c>
      <c r="E361" s="28" t="str">
        <f>D361&amp;COUNTIF(D$2:D361,D361)</f>
        <v>0INGRESO360</v>
      </c>
      <c r="F361" s="28" t="e">
        <f>VLOOKUP(L361,BASE!A:B,2,0)</f>
        <v>#N/A</v>
      </c>
      <c r="G361" s="26"/>
      <c r="H361" s="26"/>
      <c r="I361" s="34"/>
      <c r="J361" s="35"/>
      <c r="K361" s="26"/>
      <c r="L361" s="26"/>
      <c r="M361" s="26"/>
      <c r="N361" s="29">
        <f t="shared" si="80"/>
        <v>1</v>
      </c>
      <c r="O361" s="30" t="e">
        <f>VLOOKUP(E361,'LIBROS FNL '!E:N,2,0)</f>
        <v>#N/A</v>
      </c>
      <c r="P361" s="31">
        <f>IFERROR(VLOOKUP(E361,'LIBROS FNL '!E:Q,13,0),0)</f>
        <v>0</v>
      </c>
      <c r="Q361" s="31" t="e">
        <f>VLOOKUP(E361,'LIBROS FNL '!E:N,4,0)</f>
        <v>#N/A</v>
      </c>
      <c r="R361" s="31">
        <f t="shared" si="81"/>
        <v>0</v>
      </c>
      <c r="S361" s="32" t="str">
        <f t="shared" si="82"/>
        <v>OK CONCILIADO</v>
      </c>
      <c r="T361" s="29" t="str">
        <f t="shared" ca="1" si="83"/>
        <v>ok</v>
      </c>
      <c r="U361" s="29">
        <f t="shared" si="84"/>
        <v>1</v>
      </c>
      <c r="V361" s="29">
        <f t="shared" si="85"/>
        <v>0</v>
      </c>
      <c r="W361" s="29" t="str">
        <f t="shared" si="86"/>
        <v/>
      </c>
    </row>
    <row r="362" spans="1:23" x14ac:dyDescent="0.25">
      <c r="A362" s="27" t="str">
        <f t="shared" si="76"/>
        <v/>
      </c>
      <c r="B362" s="25">
        <f t="shared" si="77"/>
        <v>0</v>
      </c>
      <c r="C362" s="25" t="str">
        <f t="shared" si="78"/>
        <v>INGRESO</v>
      </c>
      <c r="D362" s="28" t="str">
        <f t="shared" si="79"/>
        <v>0INGRESO</v>
      </c>
      <c r="E362" s="28" t="str">
        <f>D362&amp;COUNTIF(D$2:D362,D362)</f>
        <v>0INGRESO361</v>
      </c>
      <c r="F362" s="28" t="e">
        <f>VLOOKUP(L362,BASE!A:B,2,0)</f>
        <v>#N/A</v>
      </c>
      <c r="G362" s="26"/>
      <c r="H362" s="26"/>
      <c r="I362" s="34"/>
      <c r="J362" s="35"/>
      <c r="K362" s="26"/>
      <c r="L362" s="26"/>
      <c r="M362" s="26"/>
      <c r="N362" s="29">
        <f t="shared" si="80"/>
        <v>1</v>
      </c>
      <c r="O362" s="30" t="e">
        <f>VLOOKUP(E362,'LIBROS FNL '!E:N,2,0)</f>
        <v>#N/A</v>
      </c>
      <c r="P362" s="31">
        <f>IFERROR(VLOOKUP(E362,'LIBROS FNL '!E:Q,13,0),0)</f>
        <v>0</v>
      </c>
      <c r="Q362" s="31" t="e">
        <f>VLOOKUP(E362,'LIBROS FNL '!E:N,4,0)</f>
        <v>#N/A</v>
      </c>
      <c r="R362" s="31">
        <f t="shared" si="81"/>
        <v>0</v>
      </c>
      <c r="S362" s="32" t="str">
        <f t="shared" si="82"/>
        <v>OK CONCILIADO</v>
      </c>
      <c r="T362" s="29" t="str">
        <f t="shared" ca="1" si="83"/>
        <v>ok</v>
      </c>
      <c r="U362" s="29">
        <f t="shared" si="84"/>
        <v>1</v>
      </c>
      <c r="V362" s="29">
        <f t="shared" si="85"/>
        <v>0</v>
      </c>
      <c r="W362" s="29" t="str">
        <f t="shared" si="86"/>
        <v/>
      </c>
    </row>
    <row r="363" spans="1:23" x14ac:dyDescent="0.25">
      <c r="A363" s="27" t="str">
        <f t="shared" si="76"/>
        <v/>
      </c>
      <c r="B363" s="25">
        <f t="shared" si="77"/>
        <v>0</v>
      </c>
      <c r="C363" s="25" t="str">
        <f t="shared" si="78"/>
        <v>INGRESO</v>
      </c>
      <c r="D363" s="28" t="str">
        <f t="shared" si="79"/>
        <v>0INGRESO</v>
      </c>
      <c r="E363" s="28" t="str">
        <f>D363&amp;COUNTIF(D$2:D363,D363)</f>
        <v>0INGRESO362</v>
      </c>
      <c r="F363" s="28" t="e">
        <f>VLOOKUP(L363,BASE!A:B,2,0)</f>
        <v>#N/A</v>
      </c>
      <c r="G363" s="26"/>
      <c r="H363" s="26"/>
      <c r="I363" s="34"/>
      <c r="J363" s="35"/>
      <c r="K363" s="26"/>
      <c r="L363" s="26"/>
      <c r="M363" s="26"/>
      <c r="N363" s="29">
        <f t="shared" si="80"/>
        <v>1</v>
      </c>
      <c r="O363" s="30" t="e">
        <f>VLOOKUP(E363,'LIBROS FNL '!E:N,2,0)</f>
        <v>#N/A</v>
      </c>
      <c r="P363" s="31">
        <f>IFERROR(VLOOKUP(E363,'LIBROS FNL '!E:Q,13,0),0)</f>
        <v>0</v>
      </c>
      <c r="Q363" s="31" t="e">
        <f>VLOOKUP(E363,'LIBROS FNL '!E:N,4,0)</f>
        <v>#N/A</v>
      </c>
      <c r="R363" s="31">
        <f t="shared" si="81"/>
        <v>0</v>
      </c>
      <c r="S363" s="32" t="str">
        <f t="shared" si="82"/>
        <v>OK CONCILIADO</v>
      </c>
      <c r="T363" s="29" t="str">
        <f t="shared" ca="1" si="83"/>
        <v>ok</v>
      </c>
      <c r="U363" s="29">
        <f t="shared" si="84"/>
        <v>1</v>
      </c>
      <c r="V363" s="29">
        <f t="shared" si="85"/>
        <v>0</v>
      </c>
      <c r="W363" s="29" t="str">
        <f t="shared" si="86"/>
        <v/>
      </c>
    </row>
    <row r="364" spans="1:23" x14ac:dyDescent="0.25">
      <c r="A364" s="27" t="str">
        <f t="shared" si="76"/>
        <v/>
      </c>
      <c r="B364" s="25">
        <f t="shared" si="77"/>
        <v>0</v>
      </c>
      <c r="C364" s="25" t="str">
        <f t="shared" si="78"/>
        <v>INGRESO</v>
      </c>
      <c r="D364" s="28" t="str">
        <f t="shared" si="79"/>
        <v>0INGRESO</v>
      </c>
      <c r="E364" s="28" t="str">
        <f>D364&amp;COUNTIF(D$2:D364,D364)</f>
        <v>0INGRESO363</v>
      </c>
      <c r="F364" s="28" t="e">
        <f>VLOOKUP(L364,BASE!A:B,2,0)</f>
        <v>#N/A</v>
      </c>
      <c r="G364" s="26"/>
      <c r="H364" s="26"/>
      <c r="I364" s="34"/>
      <c r="J364" s="35"/>
      <c r="K364" s="26"/>
      <c r="L364" s="26"/>
      <c r="M364" s="26"/>
      <c r="N364" s="29">
        <f t="shared" si="80"/>
        <v>1</v>
      </c>
      <c r="O364" s="30" t="e">
        <f>VLOOKUP(E364,'LIBROS FNL '!E:N,2,0)</f>
        <v>#N/A</v>
      </c>
      <c r="P364" s="31">
        <f>IFERROR(VLOOKUP(E364,'LIBROS FNL '!E:Q,13,0),0)</f>
        <v>0</v>
      </c>
      <c r="Q364" s="31" t="e">
        <f>VLOOKUP(E364,'LIBROS FNL '!E:N,4,0)</f>
        <v>#N/A</v>
      </c>
      <c r="R364" s="31">
        <f t="shared" si="81"/>
        <v>0</v>
      </c>
      <c r="S364" s="32" t="str">
        <f t="shared" si="82"/>
        <v>OK CONCILIADO</v>
      </c>
      <c r="T364" s="29" t="str">
        <f t="shared" ca="1" si="83"/>
        <v>ok</v>
      </c>
      <c r="U364" s="29">
        <f t="shared" si="84"/>
        <v>1</v>
      </c>
      <c r="V364" s="29">
        <f t="shared" si="85"/>
        <v>0</v>
      </c>
      <c r="W364" s="29" t="str">
        <f t="shared" si="86"/>
        <v/>
      </c>
    </row>
    <row r="365" spans="1:23" x14ac:dyDescent="0.25">
      <c r="A365" s="27" t="str">
        <f t="shared" si="76"/>
        <v/>
      </c>
      <c r="B365" s="25">
        <f t="shared" si="77"/>
        <v>0</v>
      </c>
      <c r="C365" s="25" t="str">
        <f t="shared" si="78"/>
        <v>INGRESO</v>
      </c>
      <c r="D365" s="28" t="str">
        <f t="shared" si="79"/>
        <v>0INGRESO</v>
      </c>
      <c r="E365" s="28" t="str">
        <f>D365&amp;COUNTIF(D$2:D365,D365)</f>
        <v>0INGRESO364</v>
      </c>
      <c r="F365" s="28" t="e">
        <f>VLOOKUP(L365,BASE!A:B,2,0)</f>
        <v>#N/A</v>
      </c>
      <c r="G365" s="26"/>
      <c r="H365" s="26"/>
      <c r="I365" s="34"/>
      <c r="J365" s="35"/>
      <c r="K365" s="26"/>
      <c r="L365" s="26"/>
      <c r="M365" s="26"/>
      <c r="N365" s="29">
        <f t="shared" si="80"/>
        <v>1</v>
      </c>
      <c r="O365" s="30" t="e">
        <f>VLOOKUP(E365,'LIBROS FNL '!E:N,2,0)</f>
        <v>#N/A</v>
      </c>
      <c r="P365" s="31">
        <f>IFERROR(VLOOKUP(E365,'LIBROS FNL '!E:Q,13,0),0)</f>
        <v>0</v>
      </c>
      <c r="Q365" s="31" t="e">
        <f>VLOOKUP(E365,'LIBROS FNL '!E:N,4,0)</f>
        <v>#N/A</v>
      </c>
      <c r="R365" s="31">
        <f t="shared" si="81"/>
        <v>0</v>
      </c>
      <c r="S365" s="32" t="str">
        <f t="shared" si="82"/>
        <v>OK CONCILIADO</v>
      </c>
      <c r="T365" s="29" t="str">
        <f t="shared" ca="1" si="83"/>
        <v>ok</v>
      </c>
      <c r="U365" s="29">
        <f t="shared" si="84"/>
        <v>1</v>
      </c>
      <c r="V365" s="29">
        <f t="shared" si="85"/>
        <v>0</v>
      </c>
      <c r="W365" s="29" t="str">
        <f t="shared" si="86"/>
        <v/>
      </c>
    </row>
    <row r="366" spans="1:23" x14ac:dyDescent="0.25">
      <c r="A366" s="27" t="str">
        <f t="shared" si="76"/>
        <v/>
      </c>
      <c r="B366" s="25">
        <f t="shared" si="77"/>
        <v>0</v>
      </c>
      <c r="C366" s="25" t="str">
        <f t="shared" si="78"/>
        <v>INGRESO</v>
      </c>
      <c r="D366" s="28" t="str">
        <f t="shared" si="79"/>
        <v>0INGRESO</v>
      </c>
      <c r="E366" s="28" t="str">
        <f>D366&amp;COUNTIF(D$2:D366,D366)</f>
        <v>0INGRESO365</v>
      </c>
      <c r="F366" s="28" t="e">
        <f>VLOOKUP(L366,BASE!A:B,2,0)</f>
        <v>#N/A</v>
      </c>
      <c r="G366" s="26"/>
      <c r="H366" s="26"/>
      <c r="I366" s="34"/>
      <c r="J366" s="35"/>
      <c r="K366" s="26"/>
      <c r="L366" s="26"/>
      <c r="M366" s="26"/>
      <c r="N366" s="29">
        <f t="shared" si="80"/>
        <v>1</v>
      </c>
      <c r="O366" s="30" t="e">
        <f>VLOOKUP(E366,'LIBROS FNL '!E:N,2,0)</f>
        <v>#N/A</v>
      </c>
      <c r="P366" s="31">
        <f>IFERROR(VLOOKUP(E366,'LIBROS FNL '!E:Q,13,0),0)</f>
        <v>0</v>
      </c>
      <c r="Q366" s="31" t="e">
        <f>VLOOKUP(E366,'LIBROS FNL '!E:N,4,0)</f>
        <v>#N/A</v>
      </c>
      <c r="R366" s="31">
        <f t="shared" si="81"/>
        <v>0</v>
      </c>
      <c r="S366" s="32" t="str">
        <f t="shared" si="82"/>
        <v>OK CONCILIADO</v>
      </c>
      <c r="T366" s="29" t="str">
        <f t="shared" ca="1" si="83"/>
        <v>ok</v>
      </c>
      <c r="U366" s="29">
        <f t="shared" si="84"/>
        <v>1</v>
      </c>
      <c r="V366" s="29">
        <f t="shared" si="85"/>
        <v>0</v>
      </c>
      <c r="W366" s="29" t="str">
        <f t="shared" si="86"/>
        <v/>
      </c>
    </row>
    <row r="367" spans="1:23" x14ac:dyDescent="0.25">
      <c r="A367" s="27" t="str">
        <f t="shared" si="76"/>
        <v/>
      </c>
      <c r="B367" s="25">
        <f t="shared" si="77"/>
        <v>0</v>
      </c>
      <c r="C367" s="25" t="str">
        <f t="shared" si="78"/>
        <v>INGRESO</v>
      </c>
      <c r="D367" s="28" t="str">
        <f t="shared" si="79"/>
        <v>0INGRESO</v>
      </c>
      <c r="E367" s="28" t="str">
        <f>D367&amp;COUNTIF(D$2:D367,D367)</f>
        <v>0INGRESO366</v>
      </c>
      <c r="F367" s="28" t="e">
        <f>VLOOKUP(L367,BASE!A:B,2,0)</f>
        <v>#N/A</v>
      </c>
      <c r="G367" s="26"/>
      <c r="H367" s="26"/>
      <c r="I367" s="34"/>
      <c r="J367" s="35"/>
      <c r="K367" s="26"/>
      <c r="L367" s="26"/>
      <c r="M367" s="26"/>
      <c r="N367" s="29">
        <f t="shared" si="80"/>
        <v>1</v>
      </c>
      <c r="O367" s="30" t="e">
        <f>VLOOKUP(E367,'LIBROS FNL '!E:N,2,0)</f>
        <v>#N/A</v>
      </c>
      <c r="P367" s="31">
        <f>IFERROR(VLOOKUP(E367,'LIBROS FNL '!E:Q,13,0),0)</f>
        <v>0</v>
      </c>
      <c r="Q367" s="31" t="e">
        <f>VLOOKUP(E367,'LIBROS FNL '!E:N,4,0)</f>
        <v>#N/A</v>
      </c>
      <c r="R367" s="31">
        <f t="shared" si="81"/>
        <v>0</v>
      </c>
      <c r="S367" s="32" t="str">
        <f t="shared" si="82"/>
        <v>OK CONCILIADO</v>
      </c>
      <c r="T367" s="29" t="str">
        <f t="shared" ca="1" si="83"/>
        <v>ok</v>
      </c>
      <c r="U367" s="29">
        <f t="shared" si="84"/>
        <v>1</v>
      </c>
      <c r="V367" s="29">
        <f t="shared" si="85"/>
        <v>0</v>
      </c>
      <c r="W367" s="29" t="str">
        <f t="shared" si="86"/>
        <v/>
      </c>
    </row>
    <row r="368" spans="1:23" x14ac:dyDescent="0.25">
      <c r="A368" s="27" t="str">
        <f t="shared" si="76"/>
        <v/>
      </c>
      <c r="B368" s="25">
        <f t="shared" si="77"/>
        <v>0</v>
      </c>
      <c r="C368" s="25" t="str">
        <f t="shared" si="78"/>
        <v>INGRESO</v>
      </c>
      <c r="D368" s="28" t="str">
        <f t="shared" si="79"/>
        <v>0INGRESO</v>
      </c>
      <c r="E368" s="28" t="str">
        <f>D368&amp;COUNTIF(D$2:D368,D368)</f>
        <v>0INGRESO367</v>
      </c>
      <c r="F368" s="28" t="e">
        <f>VLOOKUP(L368,BASE!A:B,2,0)</f>
        <v>#N/A</v>
      </c>
      <c r="G368" s="26"/>
      <c r="H368" s="26"/>
      <c r="I368" s="34"/>
      <c r="J368" s="35"/>
      <c r="K368" s="26"/>
      <c r="L368" s="26"/>
      <c r="M368" s="26"/>
      <c r="N368" s="29">
        <f t="shared" si="80"/>
        <v>1</v>
      </c>
      <c r="O368" s="30" t="e">
        <f>VLOOKUP(E368,'LIBROS FNL '!E:N,2,0)</f>
        <v>#N/A</v>
      </c>
      <c r="P368" s="31">
        <f>IFERROR(VLOOKUP(E368,'LIBROS FNL '!E:Q,13,0),0)</f>
        <v>0</v>
      </c>
      <c r="Q368" s="31" t="e">
        <f>VLOOKUP(E368,'LIBROS FNL '!E:N,4,0)</f>
        <v>#N/A</v>
      </c>
      <c r="R368" s="31">
        <f t="shared" si="81"/>
        <v>0</v>
      </c>
      <c r="S368" s="32" t="str">
        <f t="shared" si="82"/>
        <v>OK CONCILIADO</v>
      </c>
      <c r="T368" s="29" t="str">
        <f t="shared" ca="1" si="83"/>
        <v>ok</v>
      </c>
      <c r="U368" s="29">
        <f t="shared" si="84"/>
        <v>1</v>
      </c>
      <c r="V368" s="29">
        <f t="shared" si="85"/>
        <v>0</v>
      </c>
      <c r="W368" s="29" t="str">
        <f t="shared" si="86"/>
        <v/>
      </c>
    </row>
    <row r="369" spans="1:23" x14ac:dyDescent="0.25">
      <c r="A369" s="27" t="str">
        <f t="shared" si="76"/>
        <v/>
      </c>
      <c r="B369" s="25">
        <f t="shared" si="77"/>
        <v>0</v>
      </c>
      <c r="C369" s="25" t="str">
        <f t="shared" si="78"/>
        <v>INGRESO</v>
      </c>
      <c r="D369" s="28" t="str">
        <f t="shared" si="79"/>
        <v>0INGRESO</v>
      </c>
      <c r="E369" s="28" t="str">
        <f>D369&amp;COUNTIF(D$2:D369,D369)</f>
        <v>0INGRESO368</v>
      </c>
      <c r="F369" s="28" t="e">
        <f>VLOOKUP(L369,BASE!A:B,2,0)</f>
        <v>#N/A</v>
      </c>
      <c r="G369" s="26"/>
      <c r="H369" s="26"/>
      <c r="I369" s="34"/>
      <c r="J369" s="35"/>
      <c r="K369" s="26"/>
      <c r="L369" s="26"/>
      <c r="M369" s="26"/>
      <c r="N369" s="29">
        <f t="shared" si="80"/>
        <v>1</v>
      </c>
      <c r="O369" s="30" t="e">
        <f>VLOOKUP(E369,'LIBROS FNL '!E:N,2,0)</f>
        <v>#N/A</v>
      </c>
      <c r="P369" s="31">
        <f>IFERROR(VLOOKUP(E369,'LIBROS FNL '!E:Q,13,0),0)</f>
        <v>0</v>
      </c>
      <c r="Q369" s="31" t="e">
        <f>VLOOKUP(E369,'LIBROS FNL '!E:N,4,0)</f>
        <v>#N/A</v>
      </c>
      <c r="R369" s="31">
        <f t="shared" si="81"/>
        <v>0</v>
      </c>
      <c r="S369" s="32" t="str">
        <f t="shared" si="82"/>
        <v>OK CONCILIADO</v>
      </c>
      <c r="T369" s="29" t="str">
        <f t="shared" ca="1" si="83"/>
        <v>ok</v>
      </c>
      <c r="U369" s="29">
        <f t="shared" si="84"/>
        <v>1</v>
      </c>
      <c r="V369" s="29">
        <f t="shared" si="85"/>
        <v>0</v>
      </c>
      <c r="W369" s="29" t="str">
        <f t="shared" si="86"/>
        <v/>
      </c>
    </row>
    <row r="370" spans="1:23" x14ac:dyDescent="0.25">
      <c r="A370" s="27" t="str">
        <f t="shared" si="76"/>
        <v/>
      </c>
      <c r="B370" s="25">
        <f t="shared" si="77"/>
        <v>0</v>
      </c>
      <c r="C370" s="25" t="str">
        <f t="shared" si="78"/>
        <v>INGRESO</v>
      </c>
      <c r="D370" s="28" t="str">
        <f t="shared" si="79"/>
        <v>0INGRESO</v>
      </c>
      <c r="E370" s="28" t="str">
        <f>D370&amp;COUNTIF(D$2:D370,D370)</f>
        <v>0INGRESO369</v>
      </c>
      <c r="F370" s="28" t="e">
        <f>VLOOKUP(L370,BASE!A:B,2,0)</f>
        <v>#N/A</v>
      </c>
      <c r="G370" s="26"/>
      <c r="H370" s="26"/>
      <c r="I370" s="34"/>
      <c r="J370" s="35"/>
      <c r="K370" s="26"/>
      <c r="L370" s="26"/>
      <c r="M370" s="26"/>
      <c r="N370" s="29">
        <f t="shared" si="80"/>
        <v>1</v>
      </c>
      <c r="O370" s="30" t="e">
        <f>VLOOKUP(E370,'LIBROS FNL '!E:N,2,0)</f>
        <v>#N/A</v>
      </c>
      <c r="P370" s="31">
        <f>IFERROR(VLOOKUP(E370,'LIBROS FNL '!E:Q,13,0),0)</f>
        <v>0</v>
      </c>
      <c r="Q370" s="31" t="e">
        <f>VLOOKUP(E370,'LIBROS FNL '!E:N,4,0)</f>
        <v>#N/A</v>
      </c>
      <c r="R370" s="31">
        <f t="shared" si="81"/>
        <v>0</v>
      </c>
      <c r="S370" s="32" t="str">
        <f t="shared" si="82"/>
        <v>OK CONCILIADO</v>
      </c>
      <c r="T370" s="29" t="str">
        <f t="shared" ca="1" si="83"/>
        <v>ok</v>
      </c>
      <c r="U370" s="29">
        <f t="shared" si="84"/>
        <v>1</v>
      </c>
      <c r="V370" s="29">
        <f t="shared" si="85"/>
        <v>0</v>
      </c>
      <c r="W370" s="29" t="str">
        <f t="shared" si="86"/>
        <v/>
      </c>
    </row>
    <row r="371" spans="1:23" x14ac:dyDescent="0.25">
      <c r="A371" s="27" t="str">
        <f t="shared" si="76"/>
        <v/>
      </c>
      <c r="B371" s="25">
        <f t="shared" si="77"/>
        <v>0</v>
      </c>
      <c r="C371" s="25" t="str">
        <f t="shared" si="78"/>
        <v>INGRESO</v>
      </c>
      <c r="D371" s="28" t="str">
        <f t="shared" si="79"/>
        <v>0INGRESO</v>
      </c>
      <c r="E371" s="28" t="str">
        <f>D371&amp;COUNTIF(D$2:D371,D371)</f>
        <v>0INGRESO370</v>
      </c>
      <c r="F371" s="28" t="e">
        <f>VLOOKUP(L371,BASE!A:B,2,0)</f>
        <v>#N/A</v>
      </c>
      <c r="G371" s="26"/>
      <c r="H371" s="26"/>
      <c r="I371" s="34"/>
      <c r="J371" s="35"/>
      <c r="K371" s="26"/>
      <c r="L371" s="26"/>
      <c r="M371" s="26"/>
      <c r="N371" s="29">
        <f t="shared" si="80"/>
        <v>1</v>
      </c>
      <c r="O371" s="30" t="e">
        <f>VLOOKUP(E371,'LIBROS FNL '!E:N,2,0)</f>
        <v>#N/A</v>
      </c>
      <c r="P371" s="31">
        <f>IFERROR(VLOOKUP(E371,'LIBROS FNL '!E:Q,13,0),0)</f>
        <v>0</v>
      </c>
      <c r="Q371" s="31" t="e">
        <f>VLOOKUP(E371,'LIBROS FNL '!E:N,4,0)</f>
        <v>#N/A</v>
      </c>
      <c r="R371" s="31">
        <f t="shared" si="81"/>
        <v>0</v>
      </c>
      <c r="S371" s="32" t="str">
        <f t="shared" si="82"/>
        <v>OK CONCILIADO</v>
      </c>
      <c r="T371" s="29" t="str">
        <f t="shared" ca="1" si="83"/>
        <v>ok</v>
      </c>
      <c r="U371" s="29">
        <f t="shared" si="84"/>
        <v>1</v>
      </c>
      <c r="V371" s="29">
        <f t="shared" si="85"/>
        <v>0</v>
      </c>
      <c r="W371" s="29" t="str">
        <f t="shared" si="86"/>
        <v/>
      </c>
    </row>
    <row r="372" spans="1:23" x14ac:dyDescent="0.25">
      <c r="A372" s="27" t="str">
        <f t="shared" si="76"/>
        <v/>
      </c>
      <c r="B372" s="25">
        <f t="shared" si="77"/>
        <v>0</v>
      </c>
      <c r="C372" s="25" t="str">
        <f t="shared" si="78"/>
        <v>INGRESO</v>
      </c>
      <c r="D372" s="28" t="str">
        <f t="shared" si="79"/>
        <v>0INGRESO</v>
      </c>
      <c r="E372" s="28" t="str">
        <f>D372&amp;COUNTIF(D$2:D372,D372)</f>
        <v>0INGRESO371</v>
      </c>
      <c r="F372" s="28" t="e">
        <f>VLOOKUP(L372,BASE!A:B,2,0)</f>
        <v>#N/A</v>
      </c>
      <c r="G372" s="26"/>
      <c r="H372" s="26"/>
      <c r="I372" s="34"/>
      <c r="J372" s="41"/>
      <c r="K372" s="26"/>
      <c r="L372" s="26"/>
      <c r="M372" s="26"/>
      <c r="N372" s="29">
        <f t="shared" si="80"/>
        <v>1</v>
      </c>
      <c r="O372" s="30" t="e">
        <f>VLOOKUP(E372,'LIBROS FNL '!E:N,2,0)</f>
        <v>#N/A</v>
      </c>
      <c r="P372" s="31">
        <f>IFERROR(VLOOKUP(E372,'LIBROS FNL '!E:Q,13,0),0)</f>
        <v>0</v>
      </c>
      <c r="Q372" s="31" t="e">
        <f>VLOOKUP(E372,'LIBROS FNL '!E:N,4,0)</f>
        <v>#N/A</v>
      </c>
      <c r="R372" s="31">
        <f t="shared" si="81"/>
        <v>0</v>
      </c>
      <c r="S372" s="32" t="str">
        <f t="shared" si="82"/>
        <v>OK CONCILIADO</v>
      </c>
      <c r="T372" s="29" t="str">
        <f t="shared" ca="1" si="83"/>
        <v>ok</v>
      </c>
      <c r="U372" s="29">
        <f t="shared" si="84"/>
        <v>1</v>
      </c>
      <c r="V372" s="29">
        <f t="shared" si="85"/>
        <v>0</v>
      </c>
      <c r="W372" s="29" t="str">
        <f t="shared" si="86"/>
        <v/>
      </c>
    </row>
    <row r="373" spans="1:23" x14ac:dyDescent="0.25">
      <c r="A373" s="27" t="str">
        <f t="shared" si="76"/>
        <v/>
      </c>
      <c r="B373" s="25">
        <f t="shared" si="77"/>
        <v>0</v>
      </c>
      <c r="C373" s="25" t="str">
        <f t="shared" si="78"/>
        <v>INGRESO</v>
      </c>
      <c r="D373" s="28" t="str">
        <f t="shared" si="79"/>
        <v>0INGRESO</v>
      </c>
      <c r="E373" s="28" t="str">
        <f>D373&amp;COUNTIF(D$2:D373,D373)</f>
        <v>0INGRESO372</v>
      </c>
      <c r="F373" s="28" t="e">
        <f>VLOOKUP(L373,BASE!A:B,2,0)</f>
        <v>#N/A</v>
      </c>
      <c r="G373" s="26"/>
      <c r="H373" s="26"/>
      <c r="I373" s="34"/>
      <c r="J373" s="35"/>
      <c r="K373" s="26"/>
      <c r="L373" s="26"/>
      <c r="M373" s="26"/>
      <c r="N373" s="29">
        <f t="shared" si="80"/>
        <v>1</v>
      </c>
      <c r="O373" s="30" t="e">
        <f>VLOOKUP(E373,'LIBROS FNL '!E:N,2,0)</f>
        <v>#N/A</v>
      </c>
      <c r="P373" s="31">
        <f>IFERROR(VLOOKUP(E373,'LIBROS FNL '!E:Q,13,0),0)</f>
        <v>0</v>
      </c>
      <c r="Q373" s="31" t="e">
        <f>VLOOKUP(E373,'LIBROS FNL '!E:N,4,0)</f>
        <v>#N/A</v>
      </c>
      <c r="R373" s="31">
        <f t="shared" si="81"/>
        <v>0</v>
      </c>
      <c r="S373" s="32" t="str">
        <f t="shared" si="82"/>
        <v>OK CONCILIADO</v>
      </c>
      <c r="T373" s="29" t="str">
        <f t="shared" ca="1" si="83"/>
        <v>ok</v>
      </c>
      <c r="U373" s="29">
        <f t="shared" si="84"/>
        <v>1</v>
      </c>
      <c r="V373" s="29">
        <f t="shared" si="85"/>
        <v>0</v>
      </c>
      <c r="W373" s="29" t="str">
        <f t="shared" si="86"/>
        <v/>
      </c>
    </row>
    <row r="374" spans="1:23" x14ac:dyDescent="0.25">
      <c r="A374" s="27" t="str">
        <f t="shared" si="76"/>
        <v/>
      </c>
      <c r="B374" s="25">
        <f t="shared" si="77"/>
        <v>0</v>
      </c>
      <c r="C374" s="25" t="str">
        <f t="shared" si="78"/>
        <v>INGRESO</v>
      </c>
      <c r="D374" s="28" t="str">
        <f t="shared" si="79"/>
        <v>0INGRESO</v>
      </c>
      <c r="E374" s="28" t="str">
        <f>D374&amp;COUNTIF(D$2:D374,D374)</f>
        <v>0INGRESO373</v>
      </c>
      <c r="F374" s="28" t="e">
        <f>VLOOKUP(L374,BASE!A:B,2,0)</f>
        <v>#N/A</v>
      </c>
      <c r="G374" s="26"/>
      <c r="H374" s="26"/>
      <c r="I374" s="34"/>
      <c r="J374" s="35"/>
      <c r="K374" s="26"/>
      <c r="L374" s="26"/>
      <c r="M374" s="26"/>
      <c r="N374" s="29">
        <f t="shared" si="80"/>
        <v>1</v>
      </c>
      <c r="O374" s="30" t="e">
        <f>VLOOKUP(E374,'LIBROS FNL '!E:N,2,0)</f>
        <v>#N/A</v>
      </c>
      <c r="P374" s="31">
        <f>IFERROR(VLOOKUP(E374,'LIBROS FNL '!E:Q,13,0),0)</f>
        <v>0</v>
      </c>
      <c r="Q374" s="31" t="e">
        <f>VLOOKUP(E374,'LIBROS FNL '!E:N,4,0)</f>
        <v>#N/A</v>
      </c>
      <c r="R374" s="31">
        <f t="shared" si="81"/>
        <v>0</v>
      </c>
      <c r="S374" s="32" t="str">
        <f t="shared" si="82"/>
        <v>OK CONCILIADO</v>
      </c>
      <c r="T374" s="29" t="str">
        <f t="shared" ca="1" si="83"/>
        <v>ok</v>
      </c>
      <c r="U374" s="29">
        <f t="shared" si="84"/>
        <v>1</v>
      </c>
      <c r="V374" s="29">
        <f t="shared" si="85"/>
        <v>0</v>
      </c>
      <c r="W374" s="29" t="str">
        <f t="shared" si="86"/>
        <v/>
      </c>
    </row>
    <row r="375" spans="1:23" x14ac:dyDescent="0.25">
      <c r="A375" s="27" t="str">
        <f t="shared" si="76"/>
        <v/>
      </c>
      <c r="B375" s="25">
        <f t="shared" si="77"/>
        <v>0</v>
      </c>
      <c r="C375" s="25" t="str">
        <f t="shared" si="78"/>
        <v>INGRESO</v>
      </c>
      <c r="D375" s="28" t="str">
        <f t="shared" si="79"/>
        <v>0INGRESO</v>
      </c>
      <c r="E375" s="28" t="str">
        <f>D375&amp;COUNTIF(D$2:D375,D375)</f>
        <v>0INGRESO374</v>
      </c>
      <c r="F375" s="28" t="e">
        <f>VLOOKUP(L375,BASE!A:B,2,0)</f>
        <v>#N/A</v>
      </c>
      <c r="G375" s="26"/>
      <c r="H375" s="26"/>
      <c r="I375" s="34"/>
      <c r="J375" s="35"/>
      <c r="K375" s="26"/>
      <c r="L375" s="26"/>
      <c r="M375" s="26"/>
      <c r="N375" s="29">
        <f t="shared" si="80"/>
        <v>1</v>
      </c>
      <c r="O375" s="30" t="e">
        <f>VLOOKUP(E375,'LIBROS FNL '!E:N,2,0)</f>
        <v>#N/A</v>
      </c>
      <c r="P375" s="31">
        <f>IFERROR(VLOOKUP(E375,'LIBROS FNL '!E:Q,13,0),0)</f>
        <v>0</v>
      </c>
      <c r="Q375" s="31" t="e">
        <f>VLOOKUP(E375,'LIBROS FNL '!E:N,4,0)</f>
        <v>#N/A</v>
      </c>
      <c r="R375" s="31">
        <f t="shared" si="81"/>
        <v>0</v>
      </c>
      <c r="S375" s="32" t="str">
        <f t="shared" si="82"/>
        <v>OK CONCILIADO</v>
      </c>
      <c r="T375" s="29" t="str">
        <f t="shared" ca="1" si="83"/>
        <v>ok</v>
      </c>
      <c r="U375" s="29">
        <f t="shared" si="84"/>
        <v>1</v>
      </c>
      <c r="V375" s="29">
        <f t="shared" si="85"/>
        <v>0</v>
      </c>
      <c r="W375" s="29" t="str">
        <f t="shared" si="86"/>
        <v/>
      </c>
    </row>
    <row r="376" spans="1:23" x14ac:dyDescent="0.25">
      <c r="A376" s="27" t="str">
        <f t="shared" si="76"/>
        <v/>
      </c>
      <c r="B376" s="25">
        <f t="shared" si="77"/>
        <v>0</v>
      </c>
      <c r="C376" s="25" t="str">
        <f t="shared" si="78"/>
        <v>INGRESO</v>
      </c>
      <c r="D376" s="28" t="str">
        <f t="shared" si="79"/>
        <v>0INGRESO</v>
      </c>
      <c r="E376" s="28" t="str">
        <f>D376&amp;COUNTIF(D$2:D376,D376)</f>
        <v>0INGRESO375</v>
      </c>
      <c r="F376" s="28" t="e">
        <f>VLOOKUP(L376,BASE!A:B,2,0)</f>
        <v>#N/A</v>
      </c>
      <c r="G376" s="26"/>
      <c r="H376" s="26"/>
      <c r="I376" s="34"/>
      <c r="J376" s="35"/>
      <c r="K376" s="26"/>
      <c r="L376" s="26"/>
      <c r="M376" s="26"/>
      <c r="N376" s="29">
        <f t="shared" si="80"/>
        <v>1</v>
      </c>
      <c r="O376" s="30" t="e">
        <f>VLOOKUP(E376,'LIBROS FNL '!E:N,2,0)</f>
        <v>#N/A</v>
      </c>
      <c r="P376" s="31">
        <f>IFERROR(VLOOKUP(E376,'LIBROS FNL '!E:Q,13,0),0)</f>
        <v>0</v>
      </c>
      <c r="Q376" s="31" t="e">
        <f>VLOOKUP(E376,'LIBROS FNL '!E:N,4,0)</f>
        <v>#N/A</v>
      </c>
      <c r="R376" s="31">
        <f t="shared" si="81"/>
        <v>0</v>
      </c>
      <c r="S376" s="32" t="str">
        <f t="shared" si="82"/>
        <v>OK CONCILIADO</v>
      </c>
      <c r="T376" s="29" t="str">
        <f t="shared" ca="1" si="83"/>
        <v>ok</v>
      </c>
      <c r="U376" s="29">
        <f t="shared" si="84"/>
        <v>1</v>
      </c>
      <c r="V376" s="29">
        <f t="shared" si="85"/>
        <v>0</v>
      </c>
      <c r="W376" s="29" t="str">
        <f t="shared" si="86"/>
        <v/>
      </c>
    </row>
    <row r="377" spans="1:23" x14ac:dyDescent="0.25">
      <c r="A377" s="27" t="str">
        <f t="shared" si="76"/>
        <v/>
      </c>
      <c r="B377" s="25">
        <f t="shared" si="77"/>
        <v>0</v>
      </c>
      <c r="C377" s="25" t="str">
        <f t="shared" si="78"/>
        <v>INGRESO</v>
      </c>
      <c r="D377" s="28" t="str">
        <f t="shared" si="79"/>
        <v>0INGRESO</v>
      </c>
      <c r="E377" s="28" t="str">
        <f>D377&amp;COUNTIF(D$2:D377,D377)</f>
        <v>0INGRESO376</v>
      </c>
      <c r="F377" s="28" t="e">
        <f>VLOOKUP(L377,BASE!A:B,2,0)</f>
        <v>#N/A</v>
      </c>
      <c r="G377" s="26"/>
      <c r="H377" s="26"/>
      <c r="I377" s="34"/>
      <c r="J377" s="35"/>
      <c r="K377" s="26"/>
      <c r="L377" s="26"/>
      <c r="M377" s="26"/>
      <c r="N377" s="29">
        <f t="shared" si="80"/>
        <v>1</v>
      </c>
      <c r="O377" s="30" t="e">
        <f>VLOOKUP(E377,'LIBROS FNL '!E:N,2,0)</f>
        <v>#N/A</v>
      </c>
      <c r="P377" s="31">
        <f>IFERROR(VLOOKUP(E377,'LIBROS FNL '!E:Q,13,0),0)</f>
        <v>0</v>
      </c>
      <c r="Q377" s="31" t="e">
        <f>VLOOKUP(E377,'LIBROS FNL '!E:N,4,0)</f>
        <v>#N/A</v>
      </c>
      <c r="R377" s="31">
        <f t="shared" si="81"/>
        <v>0</v>
      </c>
      <c r="S377" s="32" t="str">
        <f t="shared" si="82"/>
        <v>OK CONCILIADO</v>
      </c>
      <c r="T377" s="29" t="str">
        <f t="shared" ca="1" si="83"/>
        <v>ok</v>
      </c>
      <c r="U377" s="29">
        <f t="shared" si="84"/>
        <v>1</v>
      </c>
      <c r="V377" s="29">
        <f t="shared" si="85"/>
        <v>0</v>
      </c>
      <c r="W377" s="29" t="str">
        <f t="shared" si="86"/>
        <v/>
      </c>
    </row>
    <row r="378" spans="1:23" x14ac:dyDescent="0.25">
      <c r="A378" s="27" t="str">
        <f t="shared" si="76"/>
        <v/>
      </c>
      <c r="B378" s="25">
        <f t="shared" si="77"/>
        <v>0</v>
      </c>
      <c r="C378" s="25" t="str">
        <f t="shared" si="78"/>
        <v>INGRESO</v>
      </c>
      <c r="D378" s="28" t="str">
        <f t="shared" si="79"/>
        <v>0INGRESO</v>
      </c>
      <c r="E378" s="28" t="str">
        <f>D378&amp;COUNTIF(D$2:D378,D378)</f>
        <v>0INGRESO377</v>
      </c>
      <c r="F378" s="28" t="e">
        <f>VLOOKUP(L378,BASE!A:B,2,0)</f>
        <v>#N/A</v>
      </c>
      <c r="G378" s="26"/>
      <c r="H378" s="26"/>
      <c r="I378" s="34"/>
      <c r="J378" s="35"/>
      <c r="K378" s="26"/>
      <c r="L378" s="26"/>
      <c r="M378" s="26"/>
      <c r="N378" s="29">
        <f t="shared" si="80"/>
        <v>1</v>
      </c>
      <c r="O378" s="30" t="e">
        <f>VLOOKUP(E378,'LIBROS FNL '!E:N,2,0)</f>
        <v>#N/A</v>
      </c>
      <c r="P378" s="31">
        <f>IFERROR(VLOOKUP(E378,'LIBROS FNL '!E:Q,13,0),0)</f>
        <v>0</v>
      </c>
      <c r="Q378" s="31" t="e">
        <f>VLOOKUP(E378,'LIBROS FNL '!E:N,4,0)</f>
        <v>#N/A</v>
      </c>
      <c r="R378" s="31">
        <f t="shared" si="81"/>
        <v>0</v>
      </c>
      <c r="S378" s="32" t="str">
        <f t="shared" si="82"/>
        <v>OK CONCILIADO</v>
      </c>
      <c r="T378" s="29" t="str">
        <f t="shared" ca="1" si="83"/>
        <v>ok</v>
      </c>
      <c r="U378" s="29">
        <f t="shared" si="84"/>
        <v>1</v>
      </c>
      <c r="V378" s="29">
        <f t="shared" si="85"/>
        <v>0</v>
      </c>
      <c r="W378" s="29" t="str">
        <f t="shared" si="86"/>
        <v/>
      </c>
    </row>
    <row r="379" spans="1:23" x14ac:dyDescent="0.25">
      <c r="A379" s="27" t="str">
        <f t="shared" si="76"/>
        <v/>
      </c>
      <c r="B379" s="25">
        <f t="shared" si="77"/>
        <v>0</v>
      </c>
      <c r="C379" s="25" t="str">
        <f t="shared" si="78"/>
        <v>INGRESO</v>
      </c>
      <c r="D379" s="28" t="str">
        <f t="shared" si="79"/>
        <v>0INGRESO</v>
      </c>
      <c r="E379" s="28" t="str">
        <f>D379&amp;COUNTIF(D$2:D379,D379)</f>
        <v>0INGRESO378</v>
      </c>
      <c r="F379" s="28" t="e">
        <f>VLOOKUP(L379,BASE!A:B,2,0)</f>
        <v>#N/A</v>
      </c>
      <c r="G379" s="26"/>
      <c r="H379" s="26"/>
      <c r="I379" s="34"/>
      <c r="J379" s="35"/>
      <c r="K379" s="26"/>
      <c r="L379" s="26"/>
      <c r="M379" s="26"/>
      <c r="N379" s="29">
        <f t="shared" si="80"/>
        <v>1</v>
      </c>
      <c r="O379" s="30" t="e">
        <f>VLOOKUP(E379,'LIBROS FNL '!E:N,2,0)</f>
        <v>#N/A</v>
      </c>
      <c r="P379" s="31">
        <f>IFERROR(VLOOKUP(E379,'LIBROS FNL '!E:Q,13,0),0)</f>
        <v>0</v>
      </c>
      <c r="Q379" s="31" t="e">
        <f>VLOOKUP(E379,'LIBROS FNL '!E:N,4,0)</f>
        <v>#N/A</v>
      </c>
      <c r="R379" s="31">
        <f t="shared" si="81"/>
        <v>0</v>
      </c>
      <c r="S379" s="32" t="str">
        <f t="shared" si="82"/>
        <v>OK CONCILIADO</v>
      </c>
      <c r="T379" s="29" t="str">
        <f t="shared" ca="1" si="83"/>
        <v>ok</v>
      </c>
      <c r="U379" s="29">
        <f t="shared" si="84"/>
        <v>1</v>
      </c>
      <c r="V379" s="29">
        <f t="shared" si="85"/>
        <v>0</v>
      </c>
      <c r="W379" s="29" t="str">
        <f t="shared" si="86"/>
        <v/>
      </c>
    </row>
    <row r="380" spans="1:23" x14ac:dyDescent="0.25">
      <c r="A380" s="27" t="str">
        <f t="shared" si="76"/>
        <v/>
      </c>
      <c r="B380" s="25">
        <f t="shared" si="77"/>
        <v>0</v>
      </c>
      <c r="C380" s="25" t="str">
        <f t="shared" si="78"/>
        <v>INGRESO</v>
      </c>
      <c r="D380" s="28" t="str">
        <f t="shared" si="79"/>
        <v>0INGRESO</v>
      </c>
      <c r="E380" s="28" t="str">
        <f>D380&amp;COUNTIF(D$2:D380,D380)</f>
        <v>0INGRESO379</v>
      </c>
      <c r="F380" s="28" t="e">
        <f>VLOOKUP(L380,BASE!A:B,2,0)</f>
        <v>#N/A</v>
      </c>
      <c r="G380" s="26"/>
      <c r="H380" s="26"/>
      <c r="I380" s="34"/>
      <c r="J380" s="35"/>
      <c r="K380" s="26"/>
      <c r="L380" s="26"/>
      <c r="M380" s="26"/>
      <c r="N380" s="29">
        <f t="shared" si="80"/>
        <v>1</v>
      </c>
      <c r="O380" s="30" t="e">
        <f>VLOOKUP(E380,'LIBROS FNL '!E:N,2,0)</f>
        <v>#N/A</v>
      </c>
      <c r="P380" s="31">
        <f>IFERROR(VLOOKUP(E380,'LIBROS FNL '!E:Q,13,0),0)</f>
        <v>0</v>
      </c>
      <c r="Q380" s="31" t="e">
        <f>VLOOKUP(E380,'LIBROS FNL '!E:N,4,0)</f>
        <v>#N/A</v>
      </c>
      <c r="R380" s="31">
        <f t="shared" si="81"/>
        <v>0</v>
      </c>
      <c r="S380" s="32" t="str">
        <f t="shared" si="82"/>
        <v>OK CONCILIADO</v>
      </c>
      <c r="T380" s="29" t="str">
        <f t="shared" ca="1" si="83"/>
        <v>ok</v>
      </c>
      <c r="U380" s="29">
        <f t="shared" si="84"/>
        <v>1</v>
      </c>
      <c r="V380" s="29">
        <f t="shared" si="85"/>
        <v>0</v>
      </c>
      <c r="W380" s="29" t="str">
        <f t="shared" si="86"/>
        <v/>
      </c>
    </row>
    <row r="381" spans="1:23" x14ac:dyDescent="0.25">
      <c r="A381" s="27" t="str">
        <f t="shared" si="76"/>
        <v/>
      </c>
      <c r="B381" s="25">
        <f t="shared" si="77"/>
        <v>0</v>
      </c>
      <c r="C381" s="25" t="str">
        <f t="shared" si="78"/>
        <v>INGRESO</v>
      </c>
      <c r="D381" s="28" t="str">
        <f t="shared" si="79"/>
        <v>0INGRESO</v>
      </c>
      <c r="E381" s="28" t="str">
        <f>D381&amp;COUNTIF(D$2:D381,D381)</f>
        <v>0INGRESO380</v>
      </c>
      <c r="F381" s="28" t="e">
        <f>VLOOKUP(L381,BASE!A:B,2,0)</f>
        <v>#N/A</v>
      </c>
      <c r="G381" s="26"/>
      <c r="H381" s="26"/>
      <c r="I381" s="34"/>
      <c r="J381" s="35"/>
      <c r="K381" s="26"/>
      <c r="L381" s="26"/>
      <c r="M381" s="26"/>
      <c r="N381" s="29">
        <f t="shared" si="80"/>
        <v>1</v>
      </c>
      <c r="O381" s="30" t="e">
        <f>VLOOKUP(E381,'LIBROS FNL '!E:N,2,0)</f>
        <v>#N/A</v>
      </c>
      <c r="P381" s="31">
        <f>IFERROR(VLOOKUP(E381,'LIBROS FNL '!E:Q,13,0),0)</f>
        <v>0</v>
      </c>
      <c r="Q381" s="31" t="e">
        <f>VLOOKUP(E381,'LIBROS FNL '!E:N,4,0)</f>
        <v>#N/A</v>
      </c>
      <c r="R381" s="31">
        <f t="shared" si="81"/>
        <v>0</v>
      </c>
      <c r="S381" s="32" t="str">
        <f t="shared" si="82"/>
        <v>OK CONCILIADO</v>
      </c>
      <c r="T381" s="29" t="str">
        <f t="shared" ca="1" si="83"/>
        <v>ok</v>
      </c>
      <c r="U381" s="29">
        <f t="shared" si="84"/>
        <v>1</v>
      </c>
      <c r="V381" s="29">
        <f t="shared" si="85"/>
        <v>0</v>
      </c>
      <c r="W381" s="29" t="str">
        <f t="shared" si="86"/>
        <v/>
      </c>
    </row>
    <row r="382" spans="1:23" x14ac:dyDescent="0.25">
      <c r="A382" s="27" t="str">
        <f t="shared" si="76"/>
        <v/>
      </c>
      <c r="B382" s="25">
        <f t="shared" si="77"/>
        <v>0</v>
      </c>
      <c r="C382" s="25" t="str">
        <f t="shared" si="78"/>
        <v>INGRESO</v>
      </c>
      <c r="D382" s="28" t="str">
        <f t="shared" si="79"/>
        <v>0INGRESO</v>
      </c>
      <c r="E382" s="28" t="str">
        <f>D382&amp;COUNTIF(D$2:D382,D382)</f>
        <v>0INGRESO381</v>
      </c>
      <c r="F382" s="28" t="e">
        <f>VLOOKUP(L382,BASE!A:B,2,0)</f>
        <v>#N/A</v>
      </c>
      <c r="G382" s="26"/>
      <c r="H382" s="26"/>
      <c r="I382" s="34"/>
      <c r="J382" s="35"/>
      <c r="K382" s="26"/>
      <c r="L382" s="26"/>
      <c r="M382" s="26"/>
      <c r="N382" s="29">
        <f t="shared" si="80"/>
        <v>1</v>
      </c>
      <c r="O382" s="30" t="e">
        <f>VLOOKUP(E382,'LIBROS FNL '!E:N,2,0)</f>
        <v>#N/A</v>
      </c>
      <c r="P382" s="31">
        <f>IFERROR(VLOOKUP(E382,'LIBROS FNL '!E:Q,13,0),0)</f>
        <v>0</v>
      </c>
      <c r="Q382" s="31" t="e">
        <f>VLOOKUP(E382,'LIBROS FNL '!E:N,4,0)</f>
        <v>#N/A</v>
      </c>
      <c r="R382" s="31">
        <f t="shared" si="81"/>
        <v>0</v>
      </c>
      <c r="S382" s="32" t="str">
        <f t="shared" si="82"/>
        <v>OK CONCILIADO</v>
      </c>
      <c r="T382" s="29" t="str">
        <f t="shared" ca="1" si="83"/>
        <v>ok</v>
      </c>
      <c r="U382" s="29">
        <f t="shared" si="84"/>
        <v>1</v>
      </c>
      <c r="V382" s="29">
        <f t="shared" si="85"/>
        <v>0</v>
      </c>
      <c r="W382" s="29" t="str">
        <f t="shared" si="86"/>
        <v/>
      </c>
    </row>
    <row r="383" spans="1:23" x14ac:dyDescent="0.25">
      <c r="A383" s="27" t="str">
        <f t="shared" si="76"/>
        <v/>
      </c>
      <c r="B383" s="25">
        <f t="shared" si="77"/>
        <v>0</v>
      </c>
      <c r="C383" s="25" t="str">
        <f t="shared" si="78"/>
        <v>INGRESO</v>
      </c>
      <c r="D383" s="28" t="str">
        <f t="shared" si="79"/>
        <v>0INGRESO</v>
      </c>
      <c r="E383" s="28" t="str">
        <f>D383&amp;COUNTIF(D$2:D383,D383)</f>
        <v>0INGRESO382</v>
      </c>
      <c r="F383" s="28" t="e">
        <f>VLOOKUP(L383,BASE!A:B,2,0)</f>
        <v>#N/A</v>
      </c>
      <c r="G383" s="26"/>
      <c r="H383" s="26"/>
      <c r="I383" s="34"/>
      <c r="J383" s="35"/>
      <c r="K383" s="26"/>
      <c r="L383" s="26"/>
      <c r="M383" s="26"/>
      <c r="N383" s="29">
        <f t="shared" si="80"/>
        <v>1</v>
      </c>
      <c r="O383" s="30" t="e">
        <f>VLOOKUP(E383,'LIBROS FNL '!E:N,2,0)</f>
        <v>#N/A</v>
      </c>
      <c r="P383" s="31">
        <f>IFERROR(VLOOKUP(E383,'LIBROS FNL '!E:Q,13,0),0)</f>
        <v>0</v>
      </c>
      <c r="Q383" s="31" t="e">
        <f>VLOOKUP(E383,'LIBROS FNL '!E:N,4,0)</f>
        <v>#N/A</v>
      </c>
      <c r="R383" s="31">
        <f t="shared" si="81"/>
        <v>0</v>
      </c>
      <c r="S383" s="32" t="str">
        <f t="shared" si="82"/>
        <v>OK CONCILIADO</v>
      </c>
      <c r="T383" s="29" t="str">
        <f t="shared" ca="1" si="83"/>
        <v>ok</v>
      </c>
      <c r="U383" s="29">
        <f t="shared" si="84"/>
        <v>1</v>
      </c>
      <c r="V383" s="29">
        <f t="shared" si="85"/>
        <v>0</v>
      </c>
      <c r="W383" s="29" t="str">
        <f t="shared" si="86"/>
        <v/>
      </c>
    </row>
    <row r="384" spans="1:23" x14ac:dyDescent="0.25">
      <c r="A384" s="27" t="str">
        <f t="shared" si="76"/>
        <v/>
      </c>
      <c r="B384" s="25">
        <f t="shared" si="77"/>
        <v>0</v>
      </c>
      <c r="C384" s="25" t="str">
        <f t="shared" si="78"/>
        <v>INGRESO</v>
      </c>
      <c r="D384" s="28" t="str">
        <f t="shared" si="79"/>
        <v>0INGRESO</v>
      </c>
      <c r="E384" s="28" t="str">
        <f>D384&amp;COUNTIF(D$2:D384,D384)</f>
        <v>0INGRESO383</v>
      </c>
      <c r="F384" s="28" t="e">
        <f>VLOOKUP(L384,BASE!A:B,2,0)</f>
        <v>#N/A</v>
      </c>
      <c r="G384" s="26"/>
      <c r="H384" s="26"/>
      <c r="I384" s="34"/>
      <c r="J384" s="35"/>
      <c r="K384" s="26"/>
      <c r="L384" s="26"/>
      <c r="M384" s="26"/>
      <c r="N384" s="29">
        <f t="shared" si="80"/>
        <v>1</v>
      </c>
      <c r="O384" s="30" t="e">
        <f>VLOOKUP(E384,'LIBROS FNL '!E:N,2,0)</f>
        <v>#N/A</v>
      </c>
      <c r="P384" s="31">
        <f>IFERROR(VLOOKUP(E384,'LIBROS FNL '!E:Q,13,0),0)</f>
        <v>0</v>
      </c>
      <c r="Q384" s="31" t="e">
        <f>VLOOKUP(E384,'LIBROS FNL '!E:N,4,0)</f>
        <v>#N/A</v>
      </c>
      <c r="R384" s="31">
        <f t="shared" si="81"/>
        <v>0</v>
      </c>
      <c r="S384" s="32" t="str">
        <f t="shared" si="82"/>
        <v>OK CONCILIADO</v>
      </c>
      <c r="T384" s="29" t="str">
        <f t="shared" ca="1" si="83"/>
        <v>ok</v>
      </c>
      <c r="U384" s="29">
        <f t="shared" si="84"/>
        <v>1</v>
      </c>
      <c r="V384" s="29">
        <f t="shared" si="85"/>
        <v>0</v>
      </c>
      <c r="W384" s="29" t="str">
        <f t="shared" si="86"/>
        <v/>
      </c>
    </row>
    <row r="385" spans="1:23" x14ac:dyDescent="0.25">
      <c r="A385" s="27" t="str">
        <f t="shared" si="76"/>
        <v/>
      </c>
      <c r="B385" s="25">
        <f t="shared" si="77"/>
        <v>0</v>
      </c>
      <c r="C385" s="25" t="str">
        <f t="shared" si="78"/>
        <v>INGRESO</v>
      </c>
      <c r="D385" s="28" t="str">
        <f t="shared" si="79"/>
        <v>0INGRESO</v>
      </c>
      <c r="E385" s="28" t="str">
        <f>D385&amp;COUNTIF(D$2:D385,D385)</f>
        <v>0INGRESO384</v>
      </c>
      <c r="F385" s="28" t="e">
        <f>VLOOKUP(L385,BASE!A:B,2,0)</f>
        <v>#N/A</v>
      </c>
      <c r="G385" s="26"/>
      <c r="H385" s="26"/>
      <c r="I385" s="34"/>
      <c r="J385" s="35"/>
      <c r="K385" s="26"/>
      <c r="L385" s="26"/>
      <c r="M385" s="26"/>
      <c r="N385" s="29">
        <f t="shared" si="80"/>
        <v>1</v>
      </c>
      <c r="O385" s="30" t="e">
        <f>VLOOKUP(E385,'LIBROS FNL '!E:N,2,0)</f>
        <v>#N/A</v>
      </c>
      <c r="P385" s="31">
        <f>IFERROR(VLOOKUP(E385,'LIBROS FNL '!E:Q,13,0),0)</f>
        <v>0</v>
      </c>
      <c r="Q385" s="31" t="e">
        <f>VLOOKUP(E385,'LIBROS FNL '!E:N,4,0)</f>
        <v>#N/A</v>
      </c>
      <c r="R385" s="31">
        <f t="shared" si="81"/>
        <v>0</v>
      </c>
      <c r="S385" s="32" t="str">
        <f t="shared" si="82"/>
        <v>OK CONCILIADO</v>
      </c>
      <c r="T385" s="29" t="str">
        <f t="shared" ca="1" si="83"/>
        <v>ok</v>
      </c>
      <c r="U385" s="29">
        <f t="shared" si="84"/>
        <v>1</v>
      </c>
      <c r="V385" s="29">
        <f t="shared" si="85"/>
        <v>0</v>
      </c>
      <c r="W385" s="29" t="str">
        <f t="shared" si="86"/>
        <v/>
      </c>
    </row>
    <row r="386" spans="1:23" x14ac:dyDescent="0.25">
      <c r="A386" s="27" t="str">
        <f t="shared" si="76"/>
        <v/>
      </c>
      <c r="B386" s="25">
        <f t="shared" si="77"/>
        <v>0</v>
      </c>
      <c r="C386" s="25" t="str">
        <f t="shared" si="78"/>
        <v>INGRESO</v>
      </c>
      <c r="D386" s="28" t="str">
        <f t="shared" si="79"/>
        <v>0INGRESO</v>
      </c>
      <c r="E386" s="28" t="str">
        <f>D386&amp;COUNTIF(D$2:D386,D386)</f>
        <v>0INGRESO385</v>
      </c>
      <c r="F386" s="28" t="e">
        <f>VLOOKUP(L386,BASE!A:B,2,0)</f>
        <v>#N/A</v>
      </c>
      <c r="G386" s="26"/>
      <c r="H386" s="26"/>
      <c r="I386" s="34"/>
      <c r="J386" s="35"/>
      <c r="K386" s="26"/>
      <c r="L386" s="26"/>
      <c r="M386" s="26"/>
      <c r="N386" s="29">
        <f t="shared" si="80"/>
        <v>1</v>
      </c>
      <c r="O386" s="30" t="e">
        <f>VLOOKUP(E386,'LIBROS FNL '!E:N,2,0)</f>
        <v>#N/A</v>
      </c>
      <c r="P386" s="31">
        <f>IFERROR(VLOOKUP(E386,'LIBROS FNL '!E:Q,13,0),0)</f>
        <v>0</v>
      </c>
      <c r="Q386" s="31" t="e">
        <f>VLOOKUP(E386,'LIBROS FNL '!E:N,4,0)</f>
        <v>#N/A</v>
      </c>
      <c r="R386" s="31">
        <f t="shared" si="81"/>
        <v>0</v>
      </c>
      <c r="S386" s="32" t="str">
        <f t="shared" si="82"/>
        <v>OK CONCILIADO</v>
      </c>
      <c r="T386" s="29" t="str">
        <f t="shared" ca="1" si="83"/>
        <v>ok</v>
      </c>
      <c r="U386" s="29">
        <f t="shared" si="84"/>
        <v>1</v>
      </c>
      <c r="V386" s="29">
        <f t="shared" si="85"/>
        <v>0</v>
      </c>
      <c r="W386" s="29" t="str">
        <f t="shared" si="86"/>
        <v/>
      </c>
    </row>
    <row r="387" spans="1:23" x14ac:dyDescent="0.25">
      <c r="A387" s="27" t="str">
        <f t="shared" si="76"/>
        <v/>
      </c>
      <c r="B387" s="25">
        <f t="shared" si="77"/>
        <v>0</v>
      </c>
      <c r="C387" s="25" t="str">
        <f t="shared" si="78"/>
        <v>INGRESO</v>
      </c>
      <c r="D387" s="28" t="str">
        <f t="shared" si="79"/>
        <v>0INGRESO</v>
      </c>
      <c r="E387" s="28" t="str">
        <f>D387&amp;COUNTIF(D$2:D387,D387)</f>
        <v>0INGRESO386</v>
      </c>
      <c r="F387" s="28" t="e">
        <f>VLOOKUP(L387,BASE!A:B,2,0)</f>
        <v>#N/A</v>
      </c>
      <c r="G387" s="26"/>
      <c r="H387" s="26"/>
      <c r="I387" s="34"/>
      <c r="J387" s="35"/>
      <c r="K387" s="26"/>
      <c r="L387" s="26"/>
      <c r="M387" s="26"/>
      <c r="N387" s="29">
        <f t="shared" si="80"/>
        <v>1</v>
      </c>
      <c r="O387" s="30" t="e">
        <f>VLOOKUP(E387,'LIBROS FNL '!E:N,2,0)</f>
        <v>#N/A</v>
      </c>
      <c r="P387" s="31">
        <f>IFERROR(VLOOKUP(E387,'LIBROS FNL '!E:Q,13,0),0)</f>
        <v>0</v>
      </c>
      <c r="Q387" s="31" t="e">
        <f>VLOOKUP(E387,'LIBROS FNL '!E:N,4,0)</f>
        <v>#N/A</v>
      </c>
      <c r="R387" s="31">
        <f t="shared" si="81"/>
        <v>0</v>
      </c>
      <c r="S387" s="32" t="str">
        <f t="shared" si="82"/>
        <v>OK CONCILIADO</v>
      </c>
      <c r="T387" s="29" t="str">
        <f t="shared" ca="1" si="83"/>
        <v>ok</v>
      </c>
      <c r="U387" s="29">
        <f t="shared" si="84"/>
        <v>1</v>
      </c>
      <c r="V387" s="29">
        <f t="shared" si="85"/>
        <v>0</v>
      </c>
      <c r="W387" s="29" t="str">
        <f t="shared" si="86"/>
        <v/>
      </c>
    </row>
    <row r="388" spans="1:23" x14ac:dyDescent="0.25">
      <c r="A388" s="27" t="str">
        <f t="shared" si="76"/>
        <v/>
      </c>
      <c r="B388" s="25">
        <f t="shared" si="77"/>
        <v>0</v>
      </c>
      <c r="C388" s="25" t="str">
        <f t="shared" si="78"/>
        <v>INGRESO</v>
      </c>
      <c r="D388" s="28" t="str">
        <f t="shared" si="79"/>
        <v>0INGRESO</v>
      </c>
      <c r="E388" s="28" t="str">
        <f>D388&amp;COUNTIF(D$2:D388,D388)</f>
        <v>0INGRESO387</v>
      </c>
      <c r="F388" s="28" t="e">
        <f>VLOOKUP(L388,BASE!A:B,2,0)</f>
        <v>#N/A</v>
      </c>
      <c r="G388" s="26"/>
      <c r="H388" s="26"/>
      <c r="I388" s="34"/>
      <c r="J388" s="35"/>
      <c r="K388" s="26"/>
      <c r="L388" s="26"/>
      <c r="M388" s="26"/>
      <c r="N388" s="29">
        <f t="shared" si="80"/>
        <v>1</v>
      </c>
      <c r="O388" s="30" t="e">
        <f>VLOOKUP(E388,'LIBROS FNL '!E:N,2,0)</f>
        <v>#N/A</v>
      </c>
      <c r="P388" s="31">
        <f>IFERROR(VLOOKUP(E388,'LIBROS FNL '!E:Q,13,0),0)</f>
        <v>0</v>
      </c>
      <c r="Q388" s="31" t="e">
        <f>VLOOKUP(E388,'LIBROS FNL '!E:N,4,0)</f>
        <v>#N/A</v>
      </c>
      <c r="R388" s="31">
        <f t="shared" si="81"/>
        <v>0</v>
      </c>
      <c r="S388" s="32" t="str">
        <f t="shared" si="82"/>
        <v>OK CONCILIADO</v>
      </c>
      <c r="T388" s="29" t="str">
        <f t="shared" ca="1" si="83"/>
        <v>ok</v>
      </c>
      <c r="U388" s="29">
        <f t="shared" si="84"/>
        <v>1</v>
      </c>
      <c r="V388" s="29">
        <f t="shared" si="85"/>
        <v>0</v>
      </c>
      <c r="W388" s="29" t="str">
        <f t="shared" si="86"/>
        <v/>
      </c>
    </row>
    <row r="389" spans="1:23" x14ac:dyDescent="0.25">
      <c r="A389" s="27" t="str">
        <f t="shared" si="76"/>
        <v/>
      </c>
      <c r="B389" s="25">
        <f t="shared" si="77"/>
        <v>0</v>
      </c>
      <c r="C389" s="25" t="str">
        <f t="shared" si="78"/>
        <v>INGRESO</v>
      </c>
      <c r="D389" s="28" t="str">
        <f t="shared" si="79"/>
        <v>0INGRESO</v>
      </c>
      <c r="E389" s="28" t="str">
        <f>D389&amp;COUNTIF(D$2:D389,D389)</f>
        <v>0INGRESO388</v>
      </c>
      <c r="F389" s="28" t="e">
        <f>VLOOKUP(L389,BASE!A:B,2,0)</f>
        <v>#N/A</v>
      </c>
      <c r="G389" s="26"/>
      <c r="H389" s="26"/>
      <c r="I389" s="34"/>
      <c r="J389" s="35"/>
      <c r="K389" s="26"/>
      <c r="L389" s="26"/>
      <c r="M389" s="26"/>
      <c r="N389" s="29">
        <f t="shared" si="80"/>
        <v>1</v>
      </c>
      <c r="O389" s="30" t="e">
        <f>VLOOKUP(E389,'LIBROS FNL '!E:N,2,0)</f>
        <v>#N/A</v>
      </c>
      <c r="P389" s="31">
        <f>IFERROR(VLOOKUP(E389,'LIBROS FNL '!E:Q,13,0),0)</f>
        <v>0</v>
      </c>
      <c r="Q389" s="31" t="e">
        <f>VLOOKUP(E389,'LIBROS FNL '!E:N,4,0)</f>
        <v>#N/A</v>
      </c>
      <c r="R389" s="31">
        <f t="shared" si="81"/>
        <v>0</v>
      </c>
      <c r="S389" s="32" t="str">
        <f t="shared" si="82"/>
        <v>OK CONCILIADO</v>
      </c>
      <c r="T389" s="29" t="str">
        <f t="shared" ca="1" si="83"/>
        <v>ok</v>
      </c>
      <c r="U389" s="29">
        <f t="shared" si="84"/>
        <v>1</v>
      </c>
      <c r="V389" s="29">
        <f t="shared" si="85"/>
        <v>0</v>
      </c>
      <c r="W389" s="29" t="str">
        <f t="shared" si="86"/>
        <v/>
      </c>
    </row>
    <row r="390" spans="1:23" x14ac:dyDescent="0.25">
      <c r="A390" s="27" t="str">
        <f t="shared" si="76"/>
        <v/>
      </c>
      <c r="B390" s="25">
        <f t="shared" si="77"/>
        <v>0</v>
      </c>
      <c r="C390" s="25" t="str">
        <f t="shared" si="78"/>
        <v>INGRESO</v>
      </c>
      <c r="D390" s="28" t="str">
        <f t="shared" si="79"/>
        <v>0INGRESO</v>
      </c>
      <c r="E390" s="28" t="str">
        <f>D390&amp;COUNTIF(D$2:D390,D390)</f>
        <v>0INGRESO389</v>
      </c>
      <c r="F390" s="28" t="e">
        <f>VLOOKUP(L390,BASE!A:B,2,0)</f>
        <v>#N/A</v>
      </c>
      <c r="G390" s="26"/>
      <c r="H390" s="26"/>
      <c r="I390" s="34"/>
      <c r="J390" s="35"/>
      <c r="K390" s="26"/>
      <c r="L390" s="26"/>
      <c r="M390" s="26"/>
      <c r="N390" s="29">
        <f t="shared" si="80"/>
        <v>1</v>
      </c>
      <c r="O390" s="30" t="e">
        <f>VLOOKUP(E390,'LIBROS FNL '!E:N,2,0)</f>
        <v>#N/A</v>
      </c>
      <c r="P390" s="31">
        <f>IFERROR(VLOOKUP(E390,'LIBROS FNL '!E:Q,13,0),0)</f>
        <v>0</v>
      </c>
      <c r="Q390" s="31" t="e">
        <f>VLOOKUP(E390,'LIBROS FNL '!E:N,4,0)</f>
        <v>#N/A</v>
      </c>
      <c r="R390" s="31">
        <f t="shared" si="81"/>
        <v>0</v>
      </c>
      <c r="S390" s="32" t="str">
        <f t="shared" si="82"/>
        <v>OK CONCILIADO</v>
      </c>
      <c r="T390" s="29" t="str">
        <f t="shared" ca="1" si="83"/>
        <v>ok</v>
      </c>
      <c r="U390" s="29">
        <f t="shared" si="84"/>
        <v>1</v>
      </c>
      <c r="V390" s="29">
        <f t="shared" si="85"/>
        <v>0</v>
      </c>
      <c r="W390" s="29" t="str">
        <f t="shared" si="86"/>
        <v/>
      </c>
    </row>
    <row r="391" spans="1:23" x14ac:dyDescent="0.25">
      <c r="A391" s="27" t="str">
        <f t="shared" si="76"/>
        <v/>
      </c>
      <c r="B391" s="25">
        <f t="shared" si="77"/>
        <v>0</v>
      </c>
      <c r="C391" s="25" t="str">
        <f t="shared" si="78"/>
        <v>INGRESO</v>
      </c>
      <c r="D391" s="28" t="str">
        <f t="shared" si="79"/>
        <v>0INGRESO</v>
      </c>
      <c r="E391" s="28" t="str">
        <f>D391&amp;COUNTIF(D$2:D391,D391)</f>
        <v>0INGRESO390</v>
      </c>
      <c r="F391" s="28" t="e">
        <f>VLOOKUP(L391,BASE!A:B,2,0)</f>
        <v>#N/A</v>
      </c>
      <c r="G391" s="26"/>
      <c r="H391" s="26"/>
      <c r="I391" s="34"/>
      <c r="J391" s="35"/>
      <c r="K391" s="26"/>
      <c r="L391" s="26"/>
      <c r="M391" s="26"/>
      <c r="N391" s="29">
        <f t="shared" si="80"/>
        <v>1</v>
      </c>
      <c r="O391" s="30" t="e">
        <f>VLOOKUP(E391,'LIBROS FNL '!E:N,2,0)</f>
        <v>#N/A</v>
      </c>
      <c r="P391" s="31">
        <f>IFERROR(VLOOKUP(E391,'LIBROS FNL '!E:Q,13,0),0)</f>
        <v>0</v>
      </c>
      <c r="Q391" s="31" t="e">
        <f>VLOOKUP(E391,'LIBROS FNL '!E:N,4,0)</f>
        <v>#N/A</v>
      </c>
      <c r="R391" s="31">
        <f t="shared" si="81"/>
        <v>0</v>
      </c>
      <c r="S391" s="32" t="str">
        <f t="shared" si="82"/>
        <v>OK CONCILIADO</v>
      </c>
      <c r="T391" s="29" t="str">
        <f t="shared" ca="1" si="83"/>
        <v>ok</v>
      </c>
      <c r="U391" s="29">
        <f t="shared" si="84"/>
        <v>1</v>
      </c>
      <c r="V391" s="29">
        <f t="shared" si="85"/>
        <v>0</v>
      </c>
      <c r="W391" s="29" t="str">
        <f t="shared" si="86"/>
        <v/>
      </c>
    </row>
    <row r="392" spans="1:23" x14ac:dyDescent="0.25">
      <c r="A392" s="27" t="str">
        <f t="shared" si="76"/>
        <v/>
      </c>
      <c r="B392" s="25">
        <f t="shared" si="77"/>
        <v>0</v>
      </c>
      <c r="C392" s="25" t="str">
        <f t="shared" si="78"/>
        <v>INGRESO</v>
      </c>
      <c r="D392" s="28" t="str">
        <f t="shared" si="79"/>
        <v>0INGRESO</v>
      </c>
      <c r="E392" s="28" t="str">
        <f>D392&amp;COUNTIF(D$2:D392,D392)</f>
        <v>0INGRESO391</v>
      </c>
      <c r="F392" s="28" t="e">
        <f>VLOOKUP(L392,BASE!A:B,2,0)</f>
        <v>#N/A</v>
      </c>
      <c r="G392" s="26"/>
      <c r="H392" s="26"/>
      <c r="I392" s="34"/>
      <c r="J392" s="35"/>
      <c r="K392" s="26"/>
      <c r="L392" s="26"/>
      <c r="M392" s="26"/>
      <c r="N392" s="29">
        <f t="shared" si="80"/>
        <v>1</v>
      </c>
      <c r="O392" s="30" t="e">
        <f>VLOOKUP(E392,'LIBROS FNL '!E:N,2,0)</f>
        <v>#N/A</v>
      </c>
      <c r="P392" s="31">
        <f>IFERROR(VLOOKUP(E392,'LIBROS FNL '!E:Q,13,0),0)</f>
        <v>0</v>
      </c>
      <c r="Q392" s="31" t="e">
        <f>VLOOKUP(E392,'LIBROS FNL '!E:N,4,0)</f>
        <v>#N/A</v>
      </c>
      <c r="R392" s="31">
        <f t="shared" si="81"/>
        <v>0</v>
      </c>
      <c r="S392" s="32" t="str">
        <f t="shared" si="82"/>
        <v>OK CONCILIADO</v>
      </c>
      <c r="T392" s="29" t="str">
        <f t="shared" ca="1" si="83"/>
        <v>ok</v>
      </c>
      <c r="U392" s="29">
        <f t="shared" si="84"/>
        <v>1</v>
      </c>
      <c r="V392" s="29">
        <f t="shared" si="85"/>
        <v>0</v>
      </c>
      <c r="W392" s="29" t="str">
        <f t="shared" si="86"/>
        <v/>
      </c>
    </row>
    <row r="393" spans="1:23" x14ac:dyDescent="0.25">
      <c r="A393" s="27" t="str">
        <f t="shared" si="76"/>
        <v/>
      </c>
      <c r="B393" s="25">
        <f t="shared" si="77"/>
        <v>0</v>
      </c>
      <c r="C393" s="25" t="str">
        <f t="shared" si="78"/>
        <v>INGRESO</v>
      </c>
      <c r="D393" s="28" t="str">
        <f t="shared" si="79"/>
        <v>0INGRESO</v>
      </c>
      <c r="E393" s="28" t="str">
        <f>D393&amp;COUNTIF(D$2:D393,D393)</f>
        <v>0INGRESO392</v>
      </c>
      <c r="F393" s="28" t="e">
        <f>VLOOKUP(L393,BASE!A:B,2,0)</f>
        <v>#N/A</v>
      </c>
      <c r="G393" s="26"/>
      <c r="H393" s="26"/>
      <c r="I393" s="34"/>
      <c r="J393" s="35"/>
      <c r="K393" s="26"/>
      <c r="L393" s="26"/>
      <c r="M393" s="26"/>
      <c r="N393" s="29">
        <f t="shared" si="80"/>
        <v>1</v>
      </c>
      <c r="O393" s="30" t="e">
        <f>VLOOKUP(E393,'LIBROS FNL '!E:N,2,0)</f>
        <v>#N/A</v>
      </c>
      <c r="P393" s="31">
        <f>IFERROR(VLOOKUP(E393,'LIBROS FNL '!E:Q,13,0),0)</f>
        <v>0</v>
      </c>
      <c r="Q393" s="31" t="e">
        <f>VLOOKUP(E393,'LIBROS FNL '!E:N,4,0)</f>
        <v>#N/A</v>
      </c>
      <c r="R393" s="31">
        <f t="shared" si="81"/>
        <v>0</v>
      </c>
      <c r="S393" s="32" t="str">
        <f t="shared" si="82"/>
        <v>OK CONCILIADO</v>
      </c>
      <c r="T393" s="29" t="str">
        <f t="shared" ca="1" si="83"/>
        <v>ok</v>
      </c>
      <c r="U393" s="29">
        <f t="shared" si="84"/>
        <v>1</v>
      </c>
      <c r="V393" s="29">
        <f t="shared" si="85"/>
        <v>0</v>
      </c>
      <c r="W393" s="29" t="str">
        <f t="shared" si="86"/>
        <v/>
      </c>
    </row>
    <row r="394" spans="1:23" x14ac:dyDescent="0.25">
      <c r="A394" s="27" t="str">
        <f t="shared" si="76"/>
        <v/>
      </c>
      <c r="B394" s="25">
        <f t="shared" si="77"/>
        <v>0</v>
      </c>
      <c r="C394" s="25" t="str">
        <f t="shared" si="78"/>
        <v>INGRESO</v>
      </c>
      <c r="D394" s="28" t="str">
        <f t="shared" si="79"/>
        <v>0INGRESO</v>
      </c>
      <c r="E394" s="28" t="str">
        <f>D394&amp;COUNTIF(D$2:D394,D394)</f>
        <v>0INGRESO393</v>
      </c>
      <c r="F394" s="28" t="e">
        <f>VLOOKUP(L394,BASE!A:B,2,0)</f>
        <v>#N/A</v>
      </c>
      <c r="G394" s="26"/>
      <c r="H394" s="26"/>
      <c r="I394" s="34"/>
      <c r="J394" s="35"/>
      <c r="K394" s="26"/>
      <c r="L394" s="26"/>
      <c r="M394" s="26"/>
      <c r="N394" s="29">
        <f t="shared" si="80"/>
        <v>1</v>
      </c>
      <c r="O394" s="30" t="e">
        <f>VLOOKUP(E394,'LIBROS FNL '!E:N,2,0)</f>
        <v>#N/A</v>
      </c>
      <c r="P394" s="31">
        <f>IFERROR(VLOOKUP(E394,'LIBROS FNL '!E:Q,13,0),0)</f>
        <v>0</v>
      </c>
      <c r="Q394" s="31" t="e">
        <f>VLOOKUP(E394,'LIBROS FNL '!E:N,4,0)</f>
        <v>#N/A</v>
      </c>
      <c r="R394" s="31">
        <f t="shared" si="81"/>
        <v>0</v>
      </c>
      <c r="S394" s="32" t="str">
        <f t="shared" si="82"/>
        <v>OK CONCILIADO</v>
      </c>
      <c r="T394" s="29" t="str">
        <f t="shared" ca="1" si="83"/>
        <v>ok</v>
      </c>
      <c r="U394" s="29">
        <f t="shared" si="84"/>
        <v>1</v>
      </c>
      <c r="V394" s="29">
        <f t="shared" si="85"/>
        <v>0</v>
      </c>
      <c r="W394" s="29" t="str">
        <f t="shared" si="86"/>
        <v/>
      </c>
    </row>
    <row r="395" spans="1:23" x14ac:dyDescent="0.25">
      <c r="A395" s="27" t="str">
        <f t="shared" si="76"/>
        <v/>
      </c>
      <c r="B395" s="25">
        <f t="shared" si="77"/>
        <v>0</v>
      </c>
      <c r="C395" s="25" t="str">
        <f t="shared" si="78"/>
        <v>INGRESO</v>
      </c>
      <c r="D395" s="28" t="str">
        <f t="shared" si="79"/>
        <v>0INGRESO</v>
      </c>
      <c r="E395" s="28" t="str">
        <f>D395&amp;COUNTIF(D$2:D395,D395)</f>
        <v>0INGRESO394</v>
      </c>
      <c r="F395" s="28" t="e">
        <f>VLOOKUP(L395,BASE!A:B,2,0)</f>
        <v>#N/A</v>
      </c>
      <c r="G395" s="26"/>
      <c r="H395" s="26"/>
      <c r="I395" s="34"/>
      <c r="J395" s="35"/>
      <c r="K395" s="26"/>
      <c r="L395" s="26"/>
      <c r="M395" s="26"/>
      <c r="N395" s="29">
        <f t="shared" si="80"/>
        <v>1</v>
      </c>
      <c r="O395" s="30" t="e">
        <f>VLOOKUP(E395,'LIBROS FNL '!E:N,2,0)</f>
        <v>#N/A</v>
      </c>
      <c r="P395" s="31">
        <f>IFERROR(VLOOKUP(E395,'LIBROS FNL '!E:Q,13,0),0)</f>
        <v>0</v>
      </c>
      <c r="Q395" s="31" t="e">
        <f>VLOOKUP(E395,'LIBROS FNL '!E:N,4,0)</f>
        <v>#N/A</v>
      </c>
      <c r="R395" s="31">
        <f t="shared" si="81"/>
        <v>0</v>
      </c>
      <c r="S395" s="32" t="str">
        <f t="shared" si="82"/>
        <v>OK CONCILIADO</v>
      </c>
      <c r="T395" s="29" t="str">
        <f t="shared" ca="1" si="83"/>
        <v>ok</v>
      </c>
      <c r="U395" s="29">
        <f t="shared" si="84"/>
        <v>1</v>
      </c>
      <c r="V395" s="29">
        <f t="shared" si="85"/>
        <v>0</v>
      </c>
      <c r="W395" s="29" t="str">
        <f t="shared" si="86"/>
        <v/>
      </c>
    </row>
    <row r="396" spans="1:23" x14ac:dyDescent="0.25">
      <c r="A396" s="27" t="str">
        <f t="shared" si="76"/>
        <v/>
      </c>
      <c r="B396" s="25">
        <f t="shared" si="77"/>
        <v>0</v>
      </c>
      <c r="C396" s="25" t="str">
        <f t="shared" si="78"/>
        <v>INGRESO</v>
      </c>
      <c r="D396" s="28" t="str">
        <f t="shared" si="79"/>
        <v>0INGRESO</v>
      </c>
      <c r="E396" s="28" t="str">
        <f>D396&amp;COUNTIF(D$2:D396,D396)</f>
        <v>0INGRESO395</v>
      </c>
      <c r="F396" s="28" t="e">
        <f>VLOOKUP(L396,BASE!A:B,2,0)</f>
        <v>#N/A</v>
      </c>
      <c r="G396" s="26"/>
      <c r="H396" s="26"/>
      <c r="I396" s="34"/>
      <c r="J396" s="35"/>
      <c r="K396" s="26"/>
      <c r="L396" s="26"/>
      <c r="M396" s="26"/>
      <c r="N396" s="29">
        <f t="shared" si="80"/>
        <v>1</v>
      </c>
      <c r="O396" s="30" t="e">
        <f>VLOOKUP(E396,'LIBROS FNL '!E:N,2,0)</f>
        <v>#N/A</v>
      </c>
      <c r="P396" s="31">
        <f>IFERROR(VLOOKUP(E396,'LIBROS FNL '!E:Q,13,0),0)</f>
        <v>0</v>
      </c>
      <c r="Q396" s="31" t="e">
        <f>VLOOKUP(E396,'LIBROS FNL '!E:N,4,0)</f>
        <v>#N/A</v>
      </c>
      <c r="R396" s="31">
        <f t="shared" si="81"/>
        <v>0</v>
      </c>
      <c r="S396" s="32" t="str">
        <f t="shared" si="82"/>
        <v>OK CONCILIADO</v>
      </c>
      <c r="T396" s="29" t="str">
        <f t="shared" ca="1" si="83"/>
        <v>ok</v>
      </c>
      <c r="U396" s="29">
        <f t="shared" si="84"/>
        <v>1</v>
      </c>
      <c r="V396" s="29">
        <f t="shared" si="85"/>
        <v>0</v>
      </c>
      <c r="W396" s="29" t="str">
        <f t="shared" si="86"/>
        <v/>
      </c>
    </row>
    <row r="397" spans="1:23" x14ac:dyDescent="0.25">
      <c r="A397" s="27" t="str">
        <f t="shared" si="76"/>
        <v/>
      </c>
      <c r="B397" s="25">
        <f t="shared" si="77"/>
        <v>0</v>
      </c>
      <c r="C397" s="25" t="str">
        <f t="shared" si="78"/>
        <v>INGRESO</v>
      </c>
      <c r="D397" s="28" t="str">
        <f t="shared" si="79"/>
        <v>0INGRESO</v>
      </c>
      <c r="E397" s="28" t="str">
        <f>D397&amp;COUNTIF(D$2:D397,D397)</f>
        <v>0INGRESO396</v>
      </c>
      <c r="F397" s="28" t="e">
        <f>VLOOKUP(L397,BASE!A:B,2,0)</f>
        <v>#N/A</v>
      </c>
      <c r="G397" s="26"/>
      <c r="H397" s="26"/>
      <c r="I397" s="34"/>
      <c r="J397" s="35"/>
      <c r="K397" s="26"/>
      <c r="L397" s="26"/>
      <c r="M397" s="26"/>
      <c r="N397" s="29">
        <f t="shared" si="80"/>
        <v>1</v>
      </c>
      <c r="O397" s="30" t="e">
        <f>VLOOKUP(E397,'LIBROS FNL '!E:N,2,0)</f>
        <v>#N/A</v>
      </c>
      <c r="P397" s="31">
        <f>IFERROR(VLOOKUP(E397,'LIBROS FNL '!E:Q,13,0),0)</f>
        <v>0</v>
      </c>
      <c r="Q397" s="31" t="e">
        <f>VLOOKUP(E397,'LIBROS FNL '!E:N,4,0)</f>
        <v>#N/A</v>
      </c>
      <c r="R397" s="31">
        <f t="shared" si="81"/>
        <v>0</v>
      </c>
      <c r="S397" s="32" t="str">
        <f t="shared" si="82"/>
        <v>OK CONCILIADO</v>
      </c>
      <c r="T397" s="29" t="str">
        <f t="shared" ca="1" si="83"/>
        <v>ok</v>
      </c>
      <c r="U397" s="29">
        <f t="shared" si="84"/>
        <v>1</v>
      </c>
      <c r="V397" s="29">
        <f t="shared" si="85"/>
        <v>0</v>
      </c>
      <c r="W397" s="29" t="str">
        <f t="shared" si="86"/>
        <v/>
      </c>
    </row>
    <row r="398" spans="1:23" x14ac:dyDescent="0.25">
      <c r="A398" s="27" t="str">
        <f t="shared" si="76"/>
        <v/>
      </c>
      <c r="B398" s="25">
        <f t="shared" si="77"/>
        <v>0</v>
      </c>
      <c r="C398" s="25" t="str">
        <f t="shared" si="78"/>
        <v>INGRESO</v>
      </c>
      <c r="D398" s="28" t="str">
        <f t="shared" si="79"/>
        <v>0INGRESO</v>
      </c>
      <c r="E398" s="28" t="str">
        <f>D398&amp;COUNTIF(D$2:D398,D398)</f>
        <v>0INGRESO397</v>
      </c>
      <c r="F398" s="28" t="e">
        <f>VLOOKUP(L398,BASE!A:B,2,0)</f>
        <v>#N/A</v>
      </c>
      <c r="G398" s="26"/>
      <c r="H398" s="26"/>
      <c r="I398" s="34"/>
      <c r="J398" s="35"/>
      <c r="K398" s="26"/>
      <c r="L398" s="26"/>
      <c r="M398" s="26"/>
      <c r="N398" s="29">
        <f t="shared" si="80"/>
        <v>1</v>
      </c>
      <c r="O398" s="30" t="e">
        <f>VLOOKUP(E398,'LIBROS FNL '!E:N,2,0)</f>
        <v>#N/A</v>
      </c>
      <c r="P398" s="31">
        <f>IFERROR(VLOOKUP(E398,'LIBROS FNL '!E:Q,13,0),0)</f>
        <v>0</v>
      </c>
      <c r="Q398" s="31" t="e">
        <f>VLOOKUP(E398,'LIBROS FNL '!E:N,4,0)</f>
        <v>#N/A</v>
      </c>
      <c r="R398" s="31">
        <f t="shared" si="81"/>
        <v>0</v>
      </c>
      <c r="S398" s="32" t="str">
        <f t="shared" si="82"/>
        <v>OK CONCILIADO</v>
      </c>
      <c r="T398" s="29" t="str">
        <f t="shared" ca="1" si="83"/>
        <v>ok</v>
      </c>
      <c r="U398" s="29">
        <f t="shared" si="84"/>
        <v>1</v>
      </c>
      <c r="V398" s="29">
        <f t="shared" si="85"/>
        <v>0</v>
      </c>
      <c r="W398" s="29" t="str">
        <f t="shared" si="86"/>
        <v/>
      </c>
    </row>
    <row r="399" spans="1:23" x14ac:dyDescent="0.25">
      <c r="A399" s="27" t="str">
        <f t="shared" si="76"/>
        <v/>
      </c>
      <c r="B399" s="25">
        <f t="shared" si="77"/>
        <v>0</v>
      </c>
      <c r="C399" s="25" t="str">
        <f t="shared" si="78"/>
        <v>INGRESO</v>
      </c>
      <c r="D399" s="28" t="str">
        <f t="shared" si="79"/>
        <v>0INGRESO</v>
      </c>
      <c r="E399" s="28" t="str">
        <f>D399&amp;COUNTIF(D$2:D399,D399)</f>
        <v>0INGRESO398</v>
      </c>
      <c r="F399" s="28" t="e">
        <f>VLOOKUP(L399,BASE!A:B,2,0)</f>
        <v>#N/A</v>
      </c>
      <c r="G399" s="26"/>
      <c r="H399" s="26"/>
      <c r="I399" s="34"/>
      <c r="J399" s="35"/>
      <c r="K399" s="26"/>
      <c r="L399" s="26"/>
      <c r="M399" s="26"/>
      <c r="N399" s="29">
        <f t="shared" si="80"/>
        <v>1</v>
      </c>
      <c r="O399" s="30" t="e">
        <f>VLOOKUP(E399,'LIBROS FNL '!E:N,2,0)</f>
        <v>#N/A</v>
      </c>
      <c r="P399" s="31">
        <f>IFERROR(VLOOKUP(E399,'LIBROS FNL '!E:Q,13,0),0)</f>
        <v>0</v>
      </c>
      <c r="Q399" s="31" t="e">
        <f>VLOOKUP(E399,'LIBROS FNL '!E:N,4,0)</f>
        <v>#N/A</v>
      </c>
      <c r="R399" s="31">
        <f t="shared" si="81"/>
        <v>0</v>
      </c>
      <c r="S399" s="32" t="str">
        <f t="shared" si="82"/>
        <v>OK CONCILIADO</v>
      </c>
      <c r="T399" s="29" t="str">
        <f t="shared" ca="1" si="83"/>
        <v>ok</v>
      </c>
      <c r="U399" s="29">
        <f t="shared" si="84"/>
        <v>1</v>
      </c>
      <c r="V399" s="29">
        <f t="shared" si="85"/>
        <v>0</v>
      </c>
      <c r="W399" s="29" t="str">
        <f t="shared" si="86"/>
        <v/>
      </c>
    </row>
    <row r="400" spans="1:23" x14ac:dyDescent="0.25">
      <c r="A400" s="27" t="str">
        <f t="shared" si="76"/>
        <v/>
      </c>
      <c r="B400" s="25">
        <f t="shared" si="77"/>
        <v>0</v>
      </c>
      <c r="C400" s="25" t="str">
        <f t="shared" si="78"/>
        <v>INGRESO</v>
      </c>
      <c r="D400" s="28" t="str">
        <f t="shared" si="79"/>
        <v>0INGRESO</v>
      </c>
      <c r="E400" s="28" t="str">
        <f>D400&amp;COUNTIF(D$2:D400,D400)</f>
        <v>0INGRESO399</v>
      </c>
      <c r="F400" s="28" t="e">
        <f>VLOOKUP(L400,BASE!A:B,2,0)</f>
        <v>#N/A</v>
      </c>
      <c r="G400" s="26"/>
      <c r="H400" s="26"/>
      <c r="I400" s="34"/>
      <c r="J400" s="35"/>
      <c r="K400" s="26"/>
      <c r="L400" s="26"/>
      <c r="M400" s="26"/>
      <c r="N400" s="29">
        <f t="shared" si="80"/>
        <v>1</v>
      </c>
      <c r="O400" s="30" t="e">
        <f>VLOOKUP(E400,'LIBROS FNL '!E:N,2,0)</f>
        <v>#N/A</v>
      </c>
      <c r="P400" s="31">
        <f>IFERROR(VLOOKUP(E400,'LIBROS FNL '!E:Q,13,0),0)</f>
        <v>0</v>
      </c>
      <c r="Q400" s="31" t="e">
        <f>VLOOKUP(E400,'LIBROS FNL '!E:N,4,0)</f>
        <v>#N/A</v>
      </c>
      <c r="R400" s="31">
        <f t="shared" si="81"/>
        <v>0</v>
      </c>
      <c r="S400" s="32" t="str">
        <f t="shared" si="82"/>
        <v>OK CONCILIADO</v>
      </c>
      <c r="T400" s="29" t="str">
        <f t="shared" ca="1" si="83"/>
        <v>ok</v>
      </c>
      <c r="U400" s="29">
        <f t="shared" si="84"/>
        <v>1</v>
      </c>
      <c r="V400" s="29">
        <f t="shared" si="85"/>
        <v>0</v>
      </c>
      <c r="W400" s="29" t="str">
        <f t="shared" si="86"/>
        <v/>
      </c>
    </row>
    <row r="401" spans="1:23" x14ac:dyDescent="0.25">
      <c r="A401" s="27" t="str">
        <f t="shared" si="76"/>
        <v/>
      </c>
      <c r="B401" s="25">
        <f t="shared" si="77"/>
        <v>0</v>
      </c>
      <c r="C401" s="25" t="str">
        <f t="shared" si="78"/>
        <v>INGRESO</v>
      </c>
      <c r="D401" s="28" t="str">
        <f t="shared" si="79"/>
        <v>0INGRESO</v>
      </c>
      <c r="E401" s="28" t="str">
        <f>D401&amp;COUNTIF(D$2:D401,D401)</f>
        <v>0INGRESO400</v>
      </c>
      <c r="F401" s="28" t="e">
        <f>VLOOKUP(L401,BASE!A:B,2,0)</f>
        <v>#N/A</v>
      </c>
      <c r="G401" s="26"/>
      <c r="H401" s="26"/>
      <c r="I401" s="34"/>
      <c r="J401" s="35"/>
      <c r="K401" s="26"/>
      <c r="L401" s="26"/>
      <c r="M401" s="26"/>
      <c r="N401" s="29">
        <f t="shared" si="80"/>
        <v>1</v>
      </c>
      <c r="O401" s="30" t="e">
        <f>VLOOKUP(E401,'LIBROS FNL '!E:N,2,0)</f>
        <v>#N/A</v>
      </c>
      <c r="P401" s="31">
        <f>IFERROR(VLOOKUP(E401,'LIBROS FNL '!E:Q,13,0),0)</f>
        <v>0</v>
      </c>
      <c r="Q401" s="31" t="e">
        <f>VLOOKUP(E401,'LIBROS FNL '!E:N,4,0)</f>
        <v>#N/A</v>
      </c>
      <c r="R401" s="31">
        <f t="shared" si="81"/>
        <v>0</v>
      </c>
      <c r="S401" s="32" t="str">
        <f t="shared" si="82"/>
        <v>OK CONCILIADO</v>
      </c>
      <c r="T401" s="29" t="str">
        <f t="shared" ca="1" si="83"/>
        <v>ok</v>
      </c>
      <c r="U401" s="29">
        <f t="shared" si="84"/>
        <v>1</v>
      </c>
      <c r="V401" s="29">
        <f t="shared" si="85"/>
        <v>0</v>
      </c>
      <c r="W401" s="29" t="str">
        <f t="shared" si="86"/>
        <v/>
      </c>
    </row>
    <row r="402" spans="1:23" x14ac:dyDescent="0.25">
      <c r="A402" s="27" t="str">
        <f t="shared" si="76"/>
        <v/>
      </c>
      <c r="B402" s="25">
        <f t="shared" si="77"/>
        <v>0</v>
      </c>
      <c r="C402" s="25" t="str">
        <f t="shared" si="78"/>
        <v>INGRESO</v>
      </c>
      <c r="D402" s="28" t="str">
        <f t="shared" si="79"/>
        <v>0INGRESO</v>
      </c>
      <c r="E402" s="28" t="str">
        <f>D402&amp;COUNTIF(D$2:D402,D402)</f>
        <v>0INGRESO401</v>
      </c>
      <c r="F402" s="28" t="e">
        <f>VLOOKUP(L402,BASE!A:B,2,0)</f>
        <v>#N/A</v>
      </c>
      <c r="G402" s="26"/>
      <c r="H402" s="26"/>
      <c r="I402" s="34"/>
      <c r="J402" s="35"/>
      <c r="K402" s="26"/>
      <c r="L402" s="26"/>
      <c r="M402" s="26"/>
      <c r="N402" s="29">
        <f t="shared" si="80"/>
        <v>1</v>
      </c>
      <c r="O402" s="30" t="e">
        <f>VLOOKUP(E402,'LIBROS FNL '!E:N,2,0)</f>
        <v>#N/A</v>
      </c>
      <c r="P402" s="31">
        <f>IFERROR(VLOOKUP(E402,'LIBROS FNL '!E:Q,13,0),0)</f>
        <v>0</v>
      </c>
      <c r="Q402" s="31" t="e">
        <f>VLOOKUP(E402,'LIBROS FNL '!E:N,4,0)</f>
        <v>#N/A</v>
      </c>
      <c r="R402" s="31">
        <f t="shared" si="81"/>
        <v>0</v>
      </c>
      <c r="S402" s="32" t="str">
        <f t="shared" si="82"/>
        <v>OK CONCILIADO</v>
      </c>
      <c r="T402" s="29" t="str">
        <f t="shared" ca="1" si="83"/>
        <v>ok</v>
      </c>
      <c r="U402" s="29">
        <f t="shared" si="84"/>
        <v>1</v>
      </c>
      <c r="V402" s="29">
        <f t="shared" si="85"/>
        <v>0</v>
      </c>
      <c r="W402" s="29" t="str">
        <f t="shared" si="86"/>
        <v/>
      </c>
    </row>
    <row r="403" spans="1:23" x14ac:dyDescent="0.25">
      <c r="A403" s="27" t="str">
        <f t="shared" si="76"/>
        <v/>
      </c>
      <c r="B403" s="25">
        <f t="shared" si="77"/>
        <v>0</v>
      </c>
      <c r="C403" s="25" t="str">
        <f t="shared" si="78"/>
        <v>INGRESO</v>
      </c>
      <c r="D403" s="28" t="str">
        <f t="shared" si="79"/>
        <v>0INGRESO</v>
      </c>
      <c r="E403" s="28" t="str">
        <f>D403&amp;COUNTIF(D$2:D403,D403)</f>
        <v>0INGRESO402</v>
      </c>
      <c r="F403" s="28" t="e">
        <f>VLOOKUP(L403,BASE!A:B,2,0)</f>
        <v>#N/A</v>
      </c>
      <c r="G403" s="26"/>
      <c r="H403" s="26"/>
      <c r="I403" s="34"/>
      <c r="J403" s="35"/>
      <c r="K403" s="26"/>
      <c r="L403" s="26"/>
      <c r="M403" s="26"/>
      <c r="N403" s="29">
        <f t="shared" si="80"/>
        <v>1</v>
      </c>
      <c r="O403" s="30" t="e">
        <f>VLOOKUP(E403,'LIBROS FNL '!E:N,2,0)</f>
        <v>#N/A</v>
      </c>
      <c r="P403" s="31">
        <f>IFERROR(VLOOKUP(E403,'LIBROS FNL '!E:Q,13,0),0)</f>
        <v>0</v>
      </c>
      <c r="Q403" s="31" t="e">
        <f>VLOOKUP(E403,'LIBROS FNL '!E:N,4,0)</f>
        <v>#N/A</v>
      </c>
      <c r="R403" s="31">
        <f t="shared" si="81"/>
        <v>0</v>
      </c>
      <c r="S403" s="32" t="str">
        <f t="shared" si="82"/>
        <v>OK CONCILIADO</v>
      </c>
      <c r="T403" s="29" t="str">
        <f t="shared" ca="1" si="83"/>
        <v>ok</v>
      </c>
      <c r="U403" s="29">
        <f t="shared" si="84"/>
        <v>1</v>
      </c>
      <c r="V403" s="29">
        <f t="shared" si="85"/>
        <v>0</v>
      </c>
      <c r="W403" s="29" t="str">
        <f t="shared" si="86"/>
        <v/>
      </c>
    </row>
    <row r="404" spans="1:23" x14ac:dyDescent="0.25">
      <c r="A404" s="27" t="str">
        <f t="shared" si="76"/>
        <v/>
      </c>
      <c r="B404" s="25">
        <f t="shared" si="77"/>
        <v>0</v>
      </c>
      <c r="C404" s="25" t="str">
        <f t="shared" si="78"/>
        <v>INGRESO</v>
      </c>
      <c r="D404" s="28" t="str">
        <f t="shared" si="79"/>
        <v>0INGRESO</v>
      </c>
      <c r="E404" s="28" t="str">
        <f>D404&amp;COUNTIF(D$2:D404,D404)</f>
        <v>0INGRESO403</v>
      </c>
      <c r="F404" s="28" t="e">
        <f>VLOOKUP(L404,BASE!A:B,2,0)</f>
        <v>#N/A</v>
      </c>
      <c r="G404" s="26"/>
      <c r="H404" s="26"/>
      <c r="I404" s="34"/>
      <c r="J404" s="35"/>
      <c r="K404" s="26"/>
      <c r="L404" s="26"/>
      <c r="M404" s="26"/>
      <c r="N404" s="29">
        <f t="shared" si="80"/>
        <v>1</v>
      </c>
      <c r="O404" s="30" t="e">
        <f>VLOOKUP(E404,'LIBROS FNL '!E:N,2,0)</f>
        <v>#N/A</v>
      </c>
      <c r="P404" s="31">
        <f>IFERROR(VLOOKUP(E404,'LIBROS FNL '!E:Q,13,0),0)</f>
        <v>0</v>
      </c>
      <c r="Q404" s="31" t="e">
        <f>VLOOKUP(E404,'LIBROS FNL '!E:N,4,0)</f>
        <v>#N/A</v>
      </c>
      <c r="R404" s="31">
        <f t="shared" si="81"/>
        <v>0</v>
      </c>
      <c r="S404" s="32" t="str">
        <f t="shared" si="82"/>
        <v>OK CONCILIADO</v>
      </c>
      <c r="T404" s="29" t="str">
        <f t="shared" ca="1" si="83"/>
        <v>ok</v>
      </c>
      <c r="U404" s="29">
        <f t="shared" si="84"/>
        <v>1</v>
      </c>
      <c r="V404" s="29">
        <f t="shared" si="85"/>
        <v>0</v>
      </c>
      <c r="W404" s="29" t="str">
        <f t="shared" si="86"/>
        <v/>
      </c>
    </row>
    <row r="405" spans="1:23" x14ac:dyDescent="0.25">
      <c r="A405" s="27" t="str">
        <f t="shared" si="76"/>
        <v/>
      </c>
      <c r="B405" s="25">
        <f t="shared" si="77"/>
        <v>0</v>
      </c>
      <c r="C405" s="25" t="str">
        <f t="shared" si="78"/>
        <v>INGRESO</v>
      </c>
      <c r="D405" s="28" t="str">
        <f t="shared" si="79"/>
        <v>0INGRESO</v>
      </c>
      <c r="E405" s="28" t="str">
        <f>D405&amp;COUNTIF(D$2:D405,D405)</f>
        <v>0INGRESO404</v>
      </c>
      <c r="F405" s="28" t="e">
        <f>VLOOKUP(L405,BASE!A:B,2,0)</f>
        <v>#N/A</v>
      </c>
      <c r="G405" s="68"/>
      <c r="H405" s="68"/>
      <c r="I405" s="69"/>
      <c r="J405" s="70"/>
      <c r="K405" s="68"/>
      <c r="L405" s="68"/>
      <c r="M405" s="26"/>
      <c r="N405" s="29">
        <f t="shared" si="80"/>
        <v>1</v>
      </c>
      <c r="O405" s="30" t="e">
        <f>VLOOKUP(E405,'LIBROS FNL '!E:N,2,0)</f>
        <v>#N/A</v>
      </c>
      <c r="P405" s="31">
        <f>IFERROR(VLOOKUP(E405,'LIBROS FNL '!E:Q,13,0),0)</f>
        <v>0</v>
      </c>
      <c r="Q405" s="31" t="e">
        <f>VLOOKUP(E405,'LIBROS FNL '!E:N,4,0)</f>
        <v>#N/A</v>
      </c>
      <c r="R405" s="31">
        <f t="shared" si="81"/>
        <v>0</v>
      </c>
      <c r="S405" s="32" t="str">
        <f t="shared" si="82"/>
        <v>OK CONCILIADO</v>
      </c>
      <c r="T405" s="29" t="str">
        <f t="shared" ca="1" si="83"/>
        <v>ok</v>
      </c>
      <c r="U405" s="29">
        <f t="shared" si="84"/>
        <v>1</v>
      </c>
      <c r="V405" s="29">
        <f t="shared" si="85"/>
        <v>0</v>
      </c>
      <c r="W405" s="29" t="str">
        <f t="shared" si="86"/>
        <v/>
      </c>
    </row>
    <row r="406" spans="1:23" x14ac:dyDescent="0.25">
      <c r="A406" s="27" t="str">
        <f t="shared" si="76"/>
        <v/>
      </c>
      <c r="B406" s="25">
        <f t="shared" si="77"/>
        <v>0</v>
      </c>
      <c r="C406" s="25" t="str">
        <f t="shared" si="78"/>
        <v>INGRESO</v>
      </c>
      <c r="D406" s="28" t="str">
        <f t="shared" si="79"/>
        <v>0INGRESO</v>
      </c>
      <c r="E406" s="28" t="str">
        <f>D406&amp;COUNTIF(D$2:D406,D406)</f>
        <v>0INGRESO405</v>
      </c>
      <c r="F406" s="28" t="e">
        <f>VLOOKUP(L406,BASE!A:B,2,0)</f>
        <v>#N/A</v>
      </c>
      <c r="G406" s="26"/>
      <c r="H406" s="26"/>
      <c r="I406" s="34"/>
      <c r="J406" s="35"/>
      <c r="K406" s="26"/>
      <c r="L406" s="26"/>
      <c r="M406" s="26"/>
      <c r="N406" s="29">
        <f t="shared" si="80"/>
        <v>1</v>
      </c>
      <c r="O406" s="30" t="e">
        <f>VLOOKUP(E406,'LIBROS FNL '!E:N,2,0)</f>
        <v>#N/A</v>
      </c>
      <c r="P406" s="31">
        <f>IFERROR(VLOOKUP(E406,'LIBROS FNL '!E:Q,13,0),0)</f>
        <v>0</v>
      </c>
      <c r="Q406" s="31" t="e">
        <f>VLOOKUP(E406,'LIBROS FNL '!E:N,4,0)</f>
        <v>#N/A</v>
      </c>
      <c r="R406" s="31">
        <f t="shared" si="81"/>
        <v>0</v>
      </c>
      <c r="S406" s="32" t="str">
        <f t="shared" si="82"/>
        <v>OK CONCILIADO</v>
      </c>
      <c r="T406" s="29" t="str">
        <f t="shared" ca="1" si="83"/>
        <v>ok</v>
      </c>
      <c r="U406" s="29">
        <f t="shared" si="84"/>
        <v>1</v>
      </c>
      <c r="V406" s="29">
        <f t="shared" si="85"/>
        <v>0</v>
      </c>
      <c r="W406" s="29" t="str">
        <f t="shared" si="86"/>
        <v/>
      </c>
    </row>
    <row r="407" spans="1:23" x14ac:dyDescent="0.25">
      <c r="A407" s="27" t="str">
        <f t="shared" si="76"/>
        <v/>
      </c>
      <c r="B407" s="25">
        <f t="shared" si="77"/>
        <v>0</v>
      </c>
      <c r="C407" s="25" t="str">
        <f t="shared" si="78"/>
        <v>INGRESO</v>
      </c>
      <c r="D407" s="28" t="str">
        <f t="shared" si="79"/>
        <v>0INGRESO</v>
      </c>
      <c r="E407" s="28" t="str">
        <f>D407&amp;COUNTIF(D$2:D407,D407)</f>
        <v>0INGRESO406</v>
      </c>
      <c r="F407" s="28" t="e">
        <f>VLOOKUP(L407,BASE!A:B,2,0)</f>
        <v>#N/A</v>
      </c>
      <c r="G407" s="26"/>
      <c r="H407" s="26"/>
      <c r="I407" s="34"/>
      <c r="J407" s="35"/>
      <c r="K407" s="26"/>
      <c r="L407" s="26"/>
      <c r="M407" s="26"/>
      <c r="N407" s="29">
        <f t="shared" si="80"/>
        <v>1</v>
      </c>
      <c r="O407" s="30" t="e">
        <f>VLOOKUP(E407,'LIBROS FNL '!E:N,2,0)</f>
        <v>#N/A</v>
      </c>
      <c r="P407" s="31">
        <f>IFERROR(VLOOKUP(E407,'LIBROS FNL '!E:Q,13,0),0)</f>
        <v>0</v>
      </c>
      <c r="Q407" s="31" t="e">
        <f>VLOOKUP(E407,'LIBROS FNL '!E:N,4,0)</f>
        <v>#N/A</v>
      </c>
      <c r="R407" s="31">
        <f t="shared" si="81"/>
        <v>0</v>
      </c>
      <c r="S407" s="32" t="str">
        <f t="shared" si="82"/>
        <v>OK CONCILIADO</v>
      </c>
      <c r="T407" s="29" t="str">
        <f t="shared" ca="1" si="83"/>
        <v>ok</v>
      </c>
      <c r="U407" s="29">
        <f t="shared" si="84"/>
        <v>1</v>
      </c>
      <c r="V407" s="29">
        <f t="shared" si="85"/>
        <v>0</v>
      </c>
      <c r="W407" s="29" t="str">
        <f t="shared" si="86"/>
        <v/>
      </c>
    </row>
    <row r="408" spans="1:23" x14ac:dyDescent="0.25">
      <c r="A408" s="27" t="str">
        <f t="shared" si="76"/>
        <v/>
      </c>
      <c r="B408" s="25">
        <f t="shared" si="77"/>
        <v>0</v>
      </c>
      <c r="C408" s="25" t="str">
        <f t="shared" si="78"/>
        <v>INGRESO</v>
      </c>
      <c r="D408" s="28" t="str">
        <f t="shared" si="79"/>
        <v>0INGRESO</v>
      </c>
      <c r="E408" s="28" t="str">
        <f>D408&amp;COUNTIF(D$2:D408,D408)</f>
        <v>0INGRESO407</v>
      </c>
      <c r="F408" s="28" t="e">
        <f>VLOOKUP(L408,BASE!A:B,2,0)</f>
        <v>#N/A</v>
      </c>
      <c r="G408" s="26"/>
      <c r="H408" s="26"/>
      <c r="I408" s="34"/>
      <c r="J408" s="35"/>
      <c r="K408" s="26"/>
      <c r="L408" s="26"/>
      <c r="M408" s="26"/>
      <c r="N408" s="29">
        <f t="shared" si="80"/>
        <v>1</v>
      </c>
      <c r="O408" s="30" t="e">
        <f>VLOOKUP(E408,'LIBROS FNL '!E:N,2,0)</f>
        <v>#N/A</v>
      </c>
      <c r="P408" s="31">
        <f>IFERROR(VLOOKUP(E408,'LIBROS FNL '!E:Q,13,0),0)</f>
        <v>0</v>
      </c>
      <c r="Q408" s="31" t="e">
        <f>VLOOKUP(E408,'LIBROS FNL '!E:N,4,0)</f>
        <v>#N/A</v>
      </c>
      <c r="R408" s="31">
        <f t="shared" si="81"/>
        <v>0</v>
      </c>
      <c r="S408" s="32" t="str">
        <f t="shared" si="82"/>
        <v>OK CONCILIADO</v>
      </c>
      <c r="T408" s="29" t="str">
        <f t="shared" ca="1" si="83"/>
        <v>ok</v>
      </c>
      <c r="U408" s="29">
        <f t="shared" si="84"/>
        <v>1</v>
      </c>
      <c r="V408" s="29">
        <f t="shared" si="85"/>
        <v>0</v>
      </c>
      <c r="W408" s="29" t="str">
        <f t="shared" si="86"/>
        <v/>
      </c>
    </row>
    <row r="409" spans="1:23" x14ac:dyDescent="0.25">
      <c r="A409" s="27" t="str">
        <f t="shared" si="76"/>
        <v/>
      </c>
      <c r="B409" s="25">
        <f t="shared" si="77"/>
        <v>0</v>
      </c>
      <c r="C409" s="25" t="str">
        <f t="shared" si="78"/>
        <v>INGRESO</v>
      </c>
      <c r="D409" s="28" t="str">
        <f t="shared" si="79"/>
        <v>0INGRESO</v>
      </c>
      <c r="E409" s="28" t="str">
        <f>D409&amp;COUNTIF(D$2:D409,D409)</f>
        <v>0INGRESO408</v>
      </c>
      <c r="F409" s="28" t="e">
        <f>VLOOKUP(L409,BASE!A:B,2,0)</f>
        <v>#N/A</v>
      </c>
      <c r="G409" s="26"/>
      <c r="H409" s="26"/>
      <c r="I409" s="34"/>
      <c r="J409" s="35"/>
      <c r="K409" s="26"/>
      <c r="L409" s="26"/>
      <c r="M409" s="26"/>
      <c r="N409" s="29">
        <f t="shared" si="80"/>
        <v>1</v>
      </c>
      <c r="O409" s="30" t="e">
        <f>VLOOKUP(E409,'LIBROS FNL '!E:N,2,0)</f>
        <v>#N/A</v>
      </c>
      <c r="P409" s="31">
        <f>IFERROR(VLOOKUP(E409,'LIBROS FNL '!E:Q,13,0),0)</f>
        <v>0</v>
      </c>
      <c r="Q409" s="31" t="e">
        <f>VLOOKUP(E409,'LIBROS FNL '!E:N,4,0)</f>
        <v>#N/A</v>
      </c>
      <c r="R409" s="31">
        <f t="shared" si="81"/>
        <v>0</v>
      </c>
      <c r="S409" s="32" t="str">
        <f t="shared" si="82"/>
        <v>OK CONCILIADO</v>
      </c>
      <c r="T409" s="29" t="str">
        <f t="shared" ca="1" si="83"/>
        <v>ok</v>
      </c>
      <c r="U409" s="29">
        <f t="shared" si="84"/>
        <v>1</v>
      </c>
      <c r="V409" s="29">
        <f t="shared" si="85"/>
        <v>0</v>
      </c>
      <c r="W409" s="29" t="str">
        <f t="shared" si="86"/>
        <v/>
      </c>
    </row>
    <row r="410" spans="1:23" x14ac:dyDescent="0.25">
      <c r="A410" s="27" t="str">
        <f t="shared" si="76"/>
        <v/>
      </c>
      <c r="B410" s="25">
        <f t="shared" si="77"/>
        <v>0</v>
      </c>
      <c r="C410" s="25" t="str">
        <f t="shared" si="78"/>
        <v>INGRESO</v>
      </c>
      <c r="D410" s="28" t="str">
        <f t="shared" si="79"/>
        <v>0INGRESO</v>
      </c>
      <c r="E410" s="28" t="str">
        <f>D410&amp;COUNTIF(D$2:D410,D410)</f>
        <v>0INGRESO409</v>
      </c>
      <c r="F410" s="28" t="e">
        <f>VLOOKUP(L410,BASE!A:B,2,0)</f>
        <v>#N/A</v>
      </c>
      <c r="G410" s="26"/>
      <c r="H410" s="26"/>
      <c r="I410" s="34"/>
      <c r="J410" s="35"/>
      <c r="K410" s="26"/>
      <c r="L410" s="26"/>
      <c r="M410" s="26"/>
      <c r="N410" s="29">
        <f t="shared" si="80"/>
        <v>1</v>
      </c>
      <c r="O410" s="30" t="e">
        <f>VLOOKUP(E410,'LIBROS FNL '!E:N,2,0)</f>
        <v>#N/A</v>
      </c>
      <c r="P410" s="31">
        <f>IFERROR(VLOOKUP(E410,'LIBROS FNL '!E:Q,13,0),0)</f>
        <v>0</v>
      </c>
      <c r="Q410" s="31" t="e">
        <f>VLOOKUP(E410,'LIBROS FNL '!E:N,4,0)</f>
        <v>#N/A</v>
      </c>
      <c r="R410" s="31">
        <f t="shared" si="81"/>
        <v>0</v>
      </c>
      <c r="S410" s="32" t="str">
        <f t="shared" si="82"/>
        <v>OK CONCILIADO</v>
      </c>
      <c r="T410" s="29" t="str">
        <f t="shared" ca="1" si="83"/>
        <v>ok</v>
      </c>
      <c r="U410" s="29">
        <f t="shared" si="84"/>
        <v>1</v>
      </c>
      <c r="V410" s="29">
        <f t="shared" si="85"/>
        <v>0</v>
      </c>
      <c r="W410" s="29" t="str">
        <f t="shared" si="86"/>
        <v/>
      </c>
    </row>
    <row r="411" spans="1:23" x14ac:dyDescent="0.25">
      <c r="A411" s="27" t="str">
        <f t="shared" si="76"/>
        <v/>
      </c>
      <c r="B411" s="25">
        <f t="shared" si="77"/>
        <v>0</v>
      </c>
      <c r="C411" s="25" t="str">
        <f t="shared" si="78"/>
        <v>INGRESO</v>
      </c>
      <c r="D411" s="28" t="str">
        <f t="shared" si="79"/>
        <v>0INGRESO</v>
      </c>
      <c r="E411" s="28" t="str">
        <f>D411&amp;COUNTIF(D$2:D411,D411)</f>
        <v>0INGRESO410</v>
      </c>
      <c r="F411" s="28" t="e">
        <f>VLOOKUP(L411,BASE!A:B,2,0)</f>
        <v>#N/A</v>
      </c>
      <c r="G411" s="68"/>
      <c r="H411" s="68"/>
      <c r="I411" s="69"/>
      <c r="J411" s="70"/>
      <c r="K411" s="68"/>
      <c r="L411" s="68"/>
      <c r="M411" s="26"/>
      <c r="N411" s="29">
        <f t="shared" si="80"/>
        <v>1</v>
      </c>
      <c r="O411" s="30" t="e">
        <f>VLOOKUP(E411,'LIBROS FNL '!E:N,2,0)</f>
        <v>#N/A</v>
      </c>
      <c r="P411" s="31">
        <f>IFERROR(VLOOKUP(E411,'LIBROS FNL '!E:Q,13,0),0)</f>
        <v>0</v>
      </c>
      <c r="Q411" s="31" t="e">
        <f>VLOOKUP(E411,'LIBROS FNL '!E:N,4,0)</f>
        <v>#N/A</v>
      </c>
      <c r="R411" s="31">
        <f t="shared" si="81"/>
        <v>0</v>
      </c>
      <c r="S411" s="32" t="str">
        <f t="shared" si="82"/>
        <v>OK CONCILIADO</v>
      </c>
      <c r="T411" s="29" t="str">
        <f t="shared" ca="1" si="83"/>
        <v>ok</v>
      </c>
      <c r="U411" s="29">
        <f t="shared" si="84"/>
        <v>1</v>
      </c>
      <c r="V411" s="29">
        <f t="shared" si="85"/>
        <v>0</v>
      </c>
      <c r="W411" s="29" t="str">
        <f t="shared" si="86"/>
        <v/>
      </c>
    </row>
    <row r="412" spans="1:23" x14ac:dyDescent="0.25">
      <c r="A412" s="27" t="str">
        <f t="shared" si="76"/>
        <v/>
      </c>
      <c r="B412" s="25">
        <f t="shared" si="77"/>
        <v>0</v>
      </c>
      <c r="C412" s="25" t="str">
        <f t="shared" si="78"/>
        <v>INGRESO</v>
      </c>
      <c r="D412" s="28" t="str">
        <f t="shared" si="79"/>
        <v>0INGRESO</v>
      </c>
      <c r="E412" s="28" t="str">
        <f>D412&amp;COUNTIF(D$2:D412,D412)</f>
        <v>0INGRESO411</v>
      </c>
      <c r="F412" s="28" t="e">
        <f>VLOOKUP(L412,BASE!A:B,2,0)</f>
        <v>#N/A</v>
      </c>
      <c r="G412" s="26"/>
      <c r="H412" s="26"/>
      <c r="I412" s="34"/>
      <c r="J412" s="35"/>
      <c r="K412" s="26"/>
      <c r="L412" s="26"/>
      <c r="M412" s="26"/>
      <c r="N412" s="29">
        <f t="shared" si="80"/>
        <v>1</v>
      </c>
      <c r="O412" s="30" t="e">
        <f>VLOOKUP(E412,'LIBROS FNL '!E:N,2,0)</f>
        <v>#N/A</v>
      </c>
      <c r="P412" s="31">
        <f>IFERROR(VLOOKUP(E412,'LIBROS FNL '!E:Q,13,0),0)</f>
        <v>0</v>
      </c>
      <c r="Q412" s="31" t="e">
        <f>VLOOKUP(E412,'LIBROS FNL '!E:N,4,0)</f>
        <v>#N/A</v>
      </c>
      <c r="R412" s="31">
        <f t="shared" si="81"/>
        <v>0</v>
      </c>
      <c r="S412" s="32" t="str">
        <f t="shared" si="82"/>
        <v>OK CONCILIADO</v>
      </c>
      <c r="T412" s="29" t="str">
        <f t="shared" ca="1" si="83"/>
        <v>ok</v>
      </c>
      <c r="U412" s="29">
        <f t="shared" si="84"/>
        <v>1</v>
      </c>
      <c r="V412" s="29">
        <f t="shared" si="85"/>
        <v>0</v>
      </c>
      <c r="W412" s="29" t="str">
        <f t="shared" si="86"/>
        <v/>
      </c>
    </row>
    <row r="413" spans="1:23" x14ac:dyDescent="0.25">
      <c r="A413" s="27" t="str">
        <f t="shared" si="76"/>
        <v/>
      </c>
      <c r="B413" s="25">
        <f t="shared" si="77"/>
        <v>0</v>
      </c>
      <c r="C413" s="25" t="str">
        <f t="shared" si="78"/>
        <v>INGRESO</v>
      </c>
      <c r="D413" s="28" t="str">
        <f t="shared" si="79"/>
        <v>0INGRESO</v>
      </c>
      <c r="E413" s="28" t="str">
        <f>D413&amp;COUNTIF(D$2:D413,D413)</f>
        <v>0INGRESO412</v>
      </c>
      <c r="F413" s="28" t="e">
        <f>VLOOKUP(L413,BASE!A:B,2,0)</f>
        <v>#N/A</v>
      </c>
      <c r="G413" s="26"/>
      <c r="H413" s="26"/>
      <c r="I413" s="34"/>
      <c r="J413" s="35"/>
      <c r="K413" s="26"/>
      <c r="L413" s="26"/>
      <c r="M413" s="26"/>
      <c r="N413" s="29">
        <f t="shared" si="80"/>
        <v>1</v>
      </c>
      <c r="O413" s="30" t="e">
        <f>VLOOKUP(E413,'LIBROS FNL '!E:N,2,0)</f>
        <v>#N/A</v>
      </c>
      <c r="P413" s="31">
        <f>IFERROR(VLOOKUP(E413,'LIBROS FNL '!E:Q,13,0),0)</f>
        <v>0</v>
      </c>
      <c r="Q413" s="31" t="e">
        <f>VLOOKUP(E413,'LIBROS FNL '!E:N,4,0)</f>
        <v>#N/A</v>
      </c>
      <c r="R413" s="31">
        <f t="shared" si="81"/>
        <v>0</v>
      </c>
      <c r="S413" s="32" t="str">
        <f t="shared" si="82"/>
        <v>OK CONCILIADO</v>
      </c>
      <c r="T413" s="29" t="str">
        <f t="shared" ca="1" si="83"/>
        <v>ok</v>
      </c>
      <c r="U413" s="29">
        <f t="shared" si="84"/>
        <v>1</v>
      </c>
      <c r="V413" s="29">
        <f t="shared" si="85"/>
        <v>0</v>
      </c>
      <c r="W413" s="29" t="str">
        <f t="shared" si="86"/>
        <v/>
      </c>
    </row>
    <row r="414" spans="1:23" x14ac:dyDescent="0.25">
      <c r="A414" s="27" t="str">
        <f t="shared" si="76"/>
        <v/>
      </c>
      <c r="B414" s="25">
        <f t="shared" si="77"/>
        <v>0</v>
      </c>
      <c r="C414" s="25" t="str">
        <f t="shared" si="78"/>
        <v>INGRESO</v>
      </c>
      <c r="D414" s="28" t="str">
        <f t="shared" si="79"/>
        <v>0INGRESO</v>
      </c>
      <c r="E414" s="28" t="str">
        <f>D414&amp;COUNTIF(D$2:D414,D414)</f>
        <v>0INGRESO413</v>
      </c>
      <c r="F414" s="28" t="e">
        <f>VLOOKUP(L414,BASE!A:B,2,0)</f>
        <v>#N/A</v>
      </c>
      <c r="G414" s="26"/>
      <c r="H414" s="26"/>
      <c r="I414" s="34"/>
      <c r="J414" s="35"/>
      <c r="K414" s="26"/>
      <c r="L414" s="26"/>
      <c r="M414" s="26"/>
      <c r="N414" s="29">
        <f t="shared" si="80"/>
        <v>1</v>
      </c>
      <c r="O414" s="30" t="e">
        <f>VLOOKUP(E414,'LIBROS FNL '!E:N,2,0)</f>
        <v>#N/A</v>
      </c>
      <c r="P414" s="31">
        <f>IFERROR(VLOOKUP(E414,'LIBROS FNL '!E:Q,13,0),0)</f>
        <v>0</v>
      </c>
      <c r="Q414" s="31" t="e">
        <f>VLOOKUP(E414,'LIBROS FNL '!E:N,4,0)</f>
        <v>#N/A</v>
      </c>
      <c r="R414" s="31">
        <f t="shared" si="81"/>
        <v>0</v>
      </c>
      <c r="S414" s="32" t="str">
        <f t="shared" si="82"/>
        <v>OK CONCILIADO</v>
      </c>
      <c r="T414" s="29" t="str">
        <f t="shared" ca="1" si="83"/>
        <v>ok</v>
      </c>
      <c r="U414" s="29">
        <f t="shared" si="84"/>
        <v>1</v>
      </c>
      <c r="V414" s="29">
        <f t="shared" si="85"/>
        <v>0</v>
      </c>
      <c r="W414" s="29" t="str">
        <f t="shared" si="86"/>
        <v/>
      </c>
    </row>
    <row r="415" spans="1:23" x14ac:dyDescent="0.25">
      <c r="A415" s="27" t="str">
        <f t="shared" si="76"/>
        <v/>
      </c>
      <c r="B415" s="25">
        <f t="shared" si="77"/>
        <v>0</v>
      </c>
      <c r="C415" s="25" t="str">
        <f t="shared" si="78"/>
        <v>INGRESO</v>
      </c>
      <c r="D415" s="28" t="str">
        <f t="shared" si="79"/>
        <v>0INGRESO</v>
      </c>
      <c r="E415" s="28" t="str">
        <f>D415&amp;COUNTIF(D$2:D415,D415)</f>
        <v>0INGRESO414</v>
      </c>
      <c r="F415" s="28" t="e">
        <f>VLOOKUP(L415,BASE!A:B,2,0)</f>
        <v>#N/A</v>
      </c>
      <c r="G415" s="26"/>
      <c r="H415" s="26"/>
      <c r="I415" s="34"/>
      <c r="J415" s="35"/>
      <c r="K415" s="26"/>
      <c r="L415" s="26"/>
      <c r="M415" s="26"/>
      <c r="N415" s="29">
        <f t="shared" si="80"/>
        <v>1</v>
      </c>
      <c r="O415" s="30" t="e">
        <f>VLOOKUP(E415,'LIBROS FNL '!E:N,2,0)</f>
        <v>#N/A</v>
      </c>
      <c r="P415" s="31">
        <f>IFERROR(VLOOKUP(E415,'LIBROS FNL '!E:Q,13,0),0)</f>
        <v>0</v>
      </c>
      <c r="Q415" s="31" t="e">
        <f>VLOOKUP(E415,'LIBROS FNL '!E:N,4,0)</f>
        <v>#N/A</v>
      </c>
      <c r="R415" s="31">
        <f t="shared" si="81"/>
        <v>0</v>
      </c>
      <c r="S415" s="32" t="str">
        <f t="shared" si="82"/>
        <v>OK CONCILIADO</v>
      </c>
      <c r="T415" s="29" t="str">
        <f t="shared" ca="1" si="83"/>
        <v>ok</v>
      </c>
      <c r="U415" s="29">
        <f t="shared" si="84"/>
        <v>1</v>
      </c>
      <c r="V415" s="29">
        <f t="shared" si="85"/>
        <v>0</v>
      </c>
      <c r="W415" s="29" t="str">
        <f t="shared" si="86"/>
        <v/>
      </c>
    </row>
    <row r="416" spans="1:23" x14ac:dyDescent="0.25">
      <c r="A416" s="27" t="str">
        <f t="shared" ref="A416:A479" si="87">RIGHT(G416,4)</f>
        <v/>
      </c>
      <c r="B416" s="25">
        <f t="shared" ref="B416:B479" si="88">J416*1</f>
        <v>0</v>
      </c>
      <c r="C416" s="25" t="str">
        <f t="shared" ref="C416:C479" si="89">IF(J416&gt;=0,"INGRESO","EGRESO")</f>
        <v>INGRESO</v>
      </c>
      <c r="D416" s="28" t="str">
        <f t="shared" ref="D416:D479" si="90">+CONCATENATE(A416,B416,C416)</f>
        <v>0INGRESO</v>
      </c>
      <c r="E416" s="28" t="str">
        <f>D416&amp;COUNTIF(D$2:D416,D416)</f>
        <v>0INGRESO415</v>
      </c>
      <c r="F416" s="28" t="e">
        <f>VLOOKUP(L416,BASE!A:B,2,0)</f>
        <v>#N/A</v>
      </c>
      <c r="G416" s="26"/>
      <c r="H416" s="26"/>
      <c r="I416" s="34"/>
      <c r="J416" s="35"/>
      <c r="K416" s="26"/>
      <c r="L416" s="26"/>
      <c r="M416" s="26"/>
      <c r="N416" s="29">
        <f t="shared" ref="N416:N479" si="91">COUNTBLANK(M416)</f>
        <v>1</v>
      </c>
      <c r="O416" s="30" t="e">
        <f>VLOOKUP(E416,'LIBROS FNL '!E:N,2,0)</f>
        <v>#N/A</v>
      </c>
      <c r="P416" s="31">
        <f>IFERROR(VLOOKUP(E416,'LIBROS FNL '!E:Q,13,0),0)</f>
        <v>0</v>
      </c>
      <c r="Q416" s="31" t="e">
        <f>VLOOKUP(E416,'LIBROS FNL '!E:N,4,0)</f>
        <v>#N/A</v>
      </c>
      <c r="R416" s="31">
        <f t="shared" ref="R416:R479" si="92">P416-J416</f>
        <v>0</v>
      </c>
      <c r="S416" s="32" t="str">
        <f t="shared" ref="S416:S479" si="93">IF(AND(N416=0),"OK",IF(R416&lt;&gt;0,"SIN CONCILIAR","OK CONCILIADO"))</f>
        <v>OK CONCILIADO</v>
      </c>
      <c r="T416" s="29" t="str">
        <f t="shared" ref="T416:T479" ca="1" si="94">IF(S416="SIN CONCILIAR",+TODAY()-I416,"ok")</f>
        <v>ok</v>
      </c>
      <c r="U416" s="29">
        <f t="shared" ref="U416:U479" si="95">COUNTA(S416)</f>
        <v>1</v>
      </c>
      <c r="V416" s="29">
        <f t="shared" ref="V416:V479" si="96">WEEKNUM(I416)</f>
        <v>0</v>
      </c>
      <c r="W416" s="29" t="str">
        <f t="shared" ref="W416:W479" si="97">MID(L416,1,16)</f>
        <v/>
      </c>
    </row>
    <row r="417" spans="1:23" x14ac:dyDescent="0.25">
      <c r="A417" s="27" t="str">
        <f t="shared" si="87"/>
        <v/>
      </c>
      <c r="B417" s="25">
        <f t="shared" si="88"/>
        <v>0</v>
      </c>
      <c r="C417" s="25" t="str">
        <f t="shared" si="89"/>
        <v>INGRESO</v>
      </c>
      <c r="D417" s="28" t="str">
        <f t="shared" si="90"/>
        <v>0INGRESO</v>
      </c>
      <c r="E417" s="28" t="str">
        <f>D417&amp;COUNTIF(D$2:D417,D417)</f>
        <v>0INGRESO416</v>
      </c>
      <c r="F417" s="28" t="e">
        <f>VLOOKUP(L417,BASE!A:B,2,0)</f>
        <v>#N/A</v>
      </c>
      <c r="G417" s="26"/>
      <c r="H417" s="26"/>
      <c r="I417" s="34"/>
      <c r="J417" s="35"/>
      <c r="K417" s="26"/>
      <c r="L417" s="26"/>
      <c r="M417" s="26"/>
      <c r="N417" s="29">
        <f t="shared" si="91"/>
        <v>1</v>
      </c>
      <c r="O417" s="30" t="e">
        <f>VLOOKUP(E417,'LIBROS FNL '!E:N,2,0)</f>
        <v>#N/A</v>
      </c>
      <c r="P417" s="31">
        <f>IFERROR(VLOOKUP(E417,'LIBROS FNL '!E:Q,13,0),0)</f>
        <v>0</v>
      </c>
      <c r="Q417" s="31" t="e">
        <f>VLOOKUP(E417,'LIBROS FNL '!E:N,4,0)</f>
        <v>#N/A</v>
      </c>
      <c r="R417" s="31">
        <f t="shared" si="92"/>
        <v>0</v>
      </c>
      <c r="S417" s="32" t="str">
        <f t="shared" si="93"/>
        <v>OK CONCILIADO</v>
      </c>
      <c r="T417" s="29" t="str">
        <f t="shared" ca="1" si="94"/>
        <v>ok</v>
      </c>
      <c r="U417" s="29">
        <f t="shared" si="95"/>
        <v>1</v>
      </c>
      <c r="V417" s="29">
        <f t="shared" si="96"/>
        <v>0</v>
      </c>
      <c r="W417" s="29" t="str">
        <f t="shared" si="97"/>
        <v/>
      </c>
    </row>
    <row r="418" spans="1:23" x14ac:dyDescent="0.25">
      <c r="A418" s="27" t="str">
        <f t="shared" si="87"/>
        <v/>
      </c>
      <c r="B418" s="25">
        <f t="shared" si="88"/>
        <v>0</v>
      </c>
      <c r="C418" s="25" t="str">
        <f t="shared" si="89"/>
        <v>INGRESO</v>
      </c>
      <c r="D418" s="28" t="str">
        <f t="shared" si="90"/>
        <v>0INGRESO</v>
      </c>
      <c r="E418" s="28" t="str">
        <f>D418&amp;COUNTIF(D$2:D418,D418)</f>
        <v>0INGRESO417</v>
      </c>
      <c r="F418" s="28" t="e">
        <f>VLOOKUP(L418,BASE!A:B,2,0)</f>
        <v>#N/A</v>
      </c>
      <c r="G418" s="26"/>
      <c r="H418" s="26"/>
      <c r="I418" s="34"/>
      <c r="J418" s="35"/>
      <c r="K418" s="26"/>
      <c r="L418" s="26"/>
      <c r="M418" s="26"/>
      <c r="N418" s="29">
        <f t="shared" si="91"/>
        <v>1</v>
      </c>
      <c r="O418" s="30" t="e">
        <f>VLOOKUP(E418,'LIBROS FNL '!E:N,2,0)</f>
        <v>#N/A</v>
      </c>
      <c r="P418" s="31">
        <f>IFERROR(VLOOKUP(E418,'LIBROS FNL '!E:Q,13,0),0)</f>
        <v>0</v>
      </c>
      <c r="Q418" s="31" t="e">
        <f>VLOOKUP(E418,'LIBROS FNL '!E:N,4,0)</f>
        <v>#N/A</v>
      </c>
      <c r="R418" s="31">
        <f t="shared" si="92"/>
        <v>0</v>
      </c>
      <c r="S418" s="32" t="str">
        <f t="shared" si="93"/>
        <v>OK CONCILIADO</v>
      </c>
      <c r="T418" s="29" t="str">
        <f t="shared" ca="1" si="94"/>
        <v>ok</v>
      </c>
      <c r="U418" s="29">
        <f t="shared" si="95"/>
        <v>1</v>
      </c>
      <c r="V418" s="29">
        <f t="shared" si="96"/>
        <v>0</v>
      </c>
      <c r="W418" s="29" t="str">
        <f t="shared" si="97"/>
        <v/>
      </c>
    </row>
    <row r="419" spans="1:23" x14ac:dyDescent="0.25">
      <c r="A419" s="27" t="str">
        <f t="shared" si="87"/>
        <v/>
      </c>
      <c r="B419" s="25">
        <f t="shared" si="88"/>
        <v>0</v>
      </c>
      <c r="C419" s="25" t="str">
        <f t="shared" si="89"/>
        <v>INGRESO</v>
      </c>
      <c r="D419" s="28" t="str">
        <f t="shared" si="90"/>
        <v>0INGRESO</v>
      </c>
      <c r="E419" s="28" t="str">
        <f>D419&amp;COUNTIF(D$2:D419,D419)</f>
        <v>0INGRESO418</v>
      </c>
      <c r="F419" s="28" t="e">
        <f>VLOOKUP(L419,BASE!A:B,2,0)</f>
        <v>#N/A</v>
      </c>
      <c r="G419" s="26"/>
      <c r="H419" s="26"/>
      <c r="I419" s="34"/>
      <c r="J419" s="35"/>
      <c r="K419" s="26"/>
      <c r="L419" s="26"/>
      <c r="M419" s="26"/>
      <c r="N419" s="29">
        <f t="shared" si="91"/>
        <v>1</v>
      </c>
      <c r="O419" s="30" t="e">
        <f>VLOOKUP(E419,'LIBROS FNL '!E:N,2,0)</f>
        <v>#N/A</v>
      </c>
      <c r="P419" s="31">
        <f>IFERROR(VLOOKUP(E419,'LIBROS FNL '!E:Q,13,0),0)</f>
        <v>0</v>
      </c>
      <c r="Q419" s="31" t="e">
        <f>VLOOKUP(E419,'LIBROS FNL '!E:N,4,0)</f>
        <v>#N/A</v>
      </c>
      <c r="R419" s="31">
        <f t="shared" si="92"/>
        <v>0</v>
      </c>
      <c r="S419" s="32" t="str">
        <f t="shared" si="93"/>
        <v>OK CONCILIADO</v>
      </c>
      <c r="T419" s="29" t="str">
        <f t="shared" ca="1" si="94"/>
        <v>ok</v>
      </c>
      <c r="U419" s="29">
        <f t="shared" si="95"/>
        <v>1</v>
      </c>
      <c r="V419" s="29">
        <f t="shared" si="96"/>
        <v>0</v>
      </c>
      <c r="W419" s="29" t="str">
        <f t="shared" si="97"/>
        <v/>
      </c>
    </row>
    <row r="420" spans="1:23" x14ac:dyDescent="0.25">
      <c r="A420" s="27" t="str">
        <f t="shared" si="87"/>
        <v/>
      </c>
      <c r="B420" s="25">
        <f t="shared" si="88"/>
        <v>0</v>
      </c>
      <c r="C420" s="25" t="str">
        <f t="shared" si="89"/>
        <v>INGRESO</v>
      </c>
      <c r="D420" s="28" t="str">
        <f t="shared" si="90"/>
        <v>0INGRESO</v>
      </c>
      <c r="E420" s="28" t="str">
        <f>D420&amp;COUNTIF(D$2:D420,D420)</f>
        <v>0INGRESO419</v>
      </c>
      <c r="F420" s="28" t="e">
        <f>VLOOKUP(L420,BASE!A:B,2,0)</f>
        <v>#N/A</v>
      </c>
      <c r="G420" s="26"/>
      <c r="H420" s="26"/>
      <c r="I420" s="34"/>
      <c r="J420" s="35"/>
      <c r="K420" s="26"/>
      <c r="L420" s="26"/>
      <c r="M420" s="26"/>
      <c r="N420" s="29">
        <f t="shared" si="91"/>
        <v>1</v>
      </c>
      <c r="O420" s="30" t="e">
        <f>VLOOKUP(E420,'LIBROS FNL '!E:N,2,0)</f>
        <v>#N/A</v>
      </c>
      <c r="P420" s="31">
        <f>IFERROR(VLOOKUP(E420,'LIBROS FNL '!E:Q,13,0),0)</f>
        <v>0</v>
      </c>
      <c r="Q420" s="31" t="e">
        <f>VLOOKUP(E420,'LIBROS FNL '!E:N,4,0)</f>
        <v>#N/A</v>
      </c>
      <c r="R420" s="31">
        <f t="shared" si="92"/>
        <v>0</v>
      </c>
      <c r="S420" s="32" t="str">
        <f t="shared" si="93"/>
        <v>OK CONCILIADO</v>
      </c>
      <c r="T420" s="29" t="str">
        <f t="shared" ca="1" si="94"/>
        <v>ok</v>
      </c>
      <c r="U420" s="29">
        <f t="shared" si="95"/>
        <v>1</v>
      </c>
      <c r="V420" s="29">
        <f t="shared" si="96"/>
        <v>0</v>
      </c>
      <c r="W420" s="29" t="str">
        <f t="shared" si="97"/>
        <v/>
      </c>
    </row>
    <row r="421" spans="1:23" x14ac:dyDescent="0.25">
      <c r="A421" s="27" t="str">
        <f t="shared" si="87"/>
        <v/>
      </c>
      <c r="B421" s="25">
        <f t="shared" si="88"/>
        <v>0</v>
      </c>
      <c r="C421" s="25" t="str">
        <f t="shared" si="89"/>
        <v>INGRESO</v>
      </c>
      <c r="D421" s="28" t="str">
        <f t="shared" si="90"/>
        <v>0INGRESO</v>
      </c>
      <c r="E421" s="28" t="str">
        <f>D421&amp;COUNTIF(D$2:D421,D421)</f>
        <v>0INGRESO420</v>
      </c>
      <c r="F421" s="28" t="e">
        <f>VLOOKUP(L421,BASE!A:B,2,0)</f>
        <v>#N/A</v>
      </c>
      <c r="G421" s="26"/>
      <c r="H421" s="26"/>
      <c r="I421" s="34"/>
      <c r="J421" s="35"/>
      <c r="K421" s="26"/>
      <c r="L421" s="26"/>
      <c r="M421" s="26"/>
      <c r="N421" s="29">
        <f t="shared" si="91"/>
        <v>1</v>
      </c>
      <c r="O421" s="30" t="e">
        <f>VLOOKUP(E421,'LIBROS FNL '!E:N,2,0)</f>
        <v>#N/A</v>
      </c>
      <c r="P421" s="31">
        <f>IFERROR(VLOOKUP(E421,'LIBROS FNL '!E:Q,13,0),0)</f>
        <v>0</v>
      </c>
      <c r="Q421" s="31" t="e">
        <f>VLOOKUP(E421,'LIBROS FNL '!E:N,4,0)</f>
        <v>#N/A</v>
      </c>
      <c r="R421" s="31">
        <f t="shared" si="92"/>
        <v>0</v>
      </c>
      <c r="S421" s="32" t="str">
        <f t="shared" si="93"/>
        <v>OK CONCILIADO</v>
      </c>
      <c r="T421" s="29" t="str">
        <f t="shared" ca="1" si="94"/>
        <v>ok</v>
      </c>
      <c r="U421" s="29">
        <f t="shared" si="95"/>
        <v>1</v>
      </c>
      <c r="V421" s="29">
        <f t="shared" si="96"/>
        <v>0</v>
      </c>
      <c r="W421" s="29" t="str">
        <f t="shared" si="97"/>
        <v/>
      </c>
    </row>
    <row r="422" spans="1:23" x14ac:dyDescent="0.25">
      <c r="A422" s="27" t="str">
        <f t="shared" si="87"/>
        <v/>
      </c>
      <c r="B422" s="25">
        <f t="shared" si="88"/>
        <v>0</v>
      </c>
      <c r="C422" s="25" t="str">
        <f t="shared" si="89"/>
        <v>INGRESO</v>
      </c>
      <c r="D422" s="28" t="str">
        <f t="shared" si="90"/>
        <v>0INGRESO</v>
      </c>
      <c r="E422" s="28" t="str">
        <f>D422&amp;COUNTIF(D$2:D422,D422)</f>
        <v>0INGRESO421</v>
      </c>
      <c r="F422" s="28" t="e">
        <f>VLOOKUP(L422,BASE!A:B,2,0)</f>
        <v>#N/A</v>
      </c>
      <c r="G422" s="26"/>
      <c r="H422" s="26"/>
      <c r="I422" s="34"/>
      <c r="J422" s="35"/>
      <c r="K422" s="26"/>
      <c r="L422" s="26"/>
      <c r="M422" s="26"/>
      <c r="N422" s="29">
        <f t="shared" si="91"/>
        <v>1</v>
      </c>
      <c r="O422" s="30" t="e">
        <f>VLOOKUP(E422,'LIBROS FNL '!E:N,2,0)</f>
        <v>#N/A</v>
      </c>
      <c r="P422" s="31">
        <f>IFERROR(VLOOKUP(E422,'LIBROS FNL '!E:Q,13,0),0)</f>
        <v>0</v>
      </c>
      <c r="Q422" s="31" t="e">
        <f>VLOOKUP(E422,'LIBROS FNL '!E:N,4,0)</f>
        <v>#N/A</v>
      </c>
      <c r="R422" s="31">
        <f t="shared" si="92"/>
        <v>0</v>
      </c>
      <c r="S422" s="32" t="str">
        <f t="shared" si="93"/>
        <v>OK CONCILIADO</v>
      </c>
      <c r="T422" s="29" t="str">
        <f t="shared" ca="1" si="94"/>
        <v>ok</v>
      </c>
      <c r="U422" s="29">
        <f t="shared" si="95"/>
        <v>1</v>
      </c>
      <c r="V422" s="29">
        <f t="shared" si="96"/>
        <v>0</v>
      </c>
      <c r="W422" s="29" t="str">
        <f t="shared" si="97"/>
        <v/>
      </c>
    </row>
    <row r="423" spans="1:23" x14ac:dyDescent="0.25">
      <c r="A423" s="27" t="str">
        <f t="shared" si="87"/>
        <v/>
      </c>
      <c r="B423" s="25">
        <f t="shared" si="88"/>
        <v>0</v>
      </c>
      <c r="C423" s="25" t="str">
        <f t="shared" si="89"/>
        <v>INGRESO</v>
      </c>
      <c r="D423" s="28" t="str">
        <f t="shared" si="90"/>
        <v>0INGRESO</v>
      </c>
      <c r="E423" s="28" t="str">
        <f>D423&amp;COUNTIF(D$2:D423,D423)</f>
        <v>0INGRESO422</v>
      </c>
      <c r="F423" s="28" t="e">
        <f>VLOOKUP(L423,BASE!A:B,2,0)</f>
        <v>#N/A</v>
      </c>
      <c r="G423" s="26"/>
      <c r="H423" s="26"/>
      <c r="I423" s="34"/>
      <c r="J423" s="35"/>
      <c r="K423" s="26"/>
      <c r="L423" s="26"/>
      <c r="M423" s="26"/>
      <c r="N423" s="29">
        <f t="shared" si="91"/>
        <v>1</v>
      </c>
      <c r="O423" s="30" t="e">
        <f>VLOOKUP(E423,'LIBROS FNL '!E:N,2,0)</f>
        <v>#N/A</v>
      </c>
      <c r="P423" s="31">
        <f>IFERROR(VLOOKUP(E423,'LIBROS FNL '!E:Q,13,0),0)</f>
        <v>0</v>
      </c>
      <c r="Q423" s="31" t="e">
        <f>VLOOKUP(E423,'LIBROS FNL '!E:N,4,0)</f>
        <v>#N/A</v>
      </c>
      <c r="R423" s="31">
        <f t="shared" si="92"/>
        <v>0</v>
      </c>
      <c r="S423" s="32" t="str">
        <f t="shared" si="93"/>
        <v>OK CONCILIADO</v>
      </c>
      <c r="T423" s="29" t="str">
        <f t="shared" ca="1" si="94"/>
        <v>ok</v>
      </c>
      <c r="U423" s="29">
        <f t="shared" si="95"/>
        <v>1</v>
      </c>
      <c r="V423" s="29">
        <f t="shared" si="96"/>
        <v>0</v>
      </c>
      <c r="W423" s="29" t="str">
        <f t="shared" si="97"/>
        <v/>
      </c>
    </row>
    <row r="424" spans="1:23" x14ac:dyDescent="0.25">
      <c r="A424" s="27" t="str">
        <f t="shared" si="87"/>
        <v/>
      </c>
      <c r="B424" s="25">
        <f t="shared" si="88"/>
        <v>0</v>
      </c>
      <c r="C424" s="25" t="str">
        <f t="shared" si="89"/>
        <v>INGRESO</v>
      </c>
      <c r="D424" s="28" t="str">
        <f t="shared" si="90"/>
        <v>0INGRESO</v>
      </c>
      <c r="E424" s="28" t="str">
        <f>D424&amp;COUNTIF(D$2:D424,D424)</f>
        <v>0INGRESO423</v>
      </c>
      <c r="F424" s="28" t="e">
        <f>VLOOKUP(L424,BASE!A:B,2,0)</f>
        <v>#N/A</v>
      </c>
      <c r="G424" s="26"/>
      <c r="H424" s="26"/>
      <c r="I424" s="34"/>
      <c r="J424" s="35"/>
      <c r="K424" s="26"/>
      <c r="L424" s="26"/>
      <c r="M424" s="26"/>
      <c r="N424" s="29">
        <f t="shared" si="91"/>
        <v>1</v>
      </c>
      <c r="O424" s="30" t="e">
        <f>VLOOKUP(E424,'LIBROS FNL '!E:N,2,0)</f>
        <v>#N/A</v>
      </c>
      <c r="P424" s="31">
        <f>IFERROR(VLOOKUP(E424,'LIBROS FNL '!E:Q,13,0),0)</f>
        <v>0</v>
      </c>
      <c r="Q424" s="31" t="e">
        <f>VLOOKUP(E424,'LIBROS FNL '!E:N,4,0)</f>
        <v>#N/A</v>
      </c>
      <c r="R424" s="31">
        <f t="shared" si="92"/>
        <v>0</v>
      </c>
      <c r="S424" s="32" t="str">
        <f t="shared" si="93"/>
        <v>OK CONCILIADO</v>
      </c>
      <c r="T424" s="29" t="str">
        <f t="shared" ca="1" si="94"/>
        <v>ok</v>
      </c>
      <c r="U424" s="29">
        <f t="shared" si="95"/>
        <v>1</v>
      </c>
      <c r="V424" s="29">
        <f t="shared" si="96"/>
        <v>0</v>
      </c>
      <c r="W424" s="29" t="str">
        <f t="shared" si="97"/>
        <v/>
      </c>
    </row>
    <row r="425" spans="1:23" x14ac:dyDescent="0.25">
      <c r="A425" s="27" t="str">
        <f t="shared" si="87"/>
        <v/>
      </c>
      <c r="B425" s="25">
        <f t="shared" si="88"/>
        <v>0</v>
      </c>
      <c r="C425" s="25" t="str">
        <f t="shared" si="89"/>
        <v>INGRESO</v>
      </c>
      <c r="D425" s="28" t="str">
        <f t="shared" si="90"/>
        <v>0INGRESO</v>
      </c>
      <c r="E425" s="28" t="str">
        <f>D425&amp;COUNTIF(D$2:D425,D425)</f>
        <v>0INGRESO424</v>
      </c>
      <c r="F425" s="28" t="e">
        <f>VLOOKUP(L425,BASE!A:B,2,0)</f>
        <v>#N/A</v>
      </c>
      <c r="G425" s="26"/>
      <c r="H425" s="26"/>
      <c r="I425" s="34"/>
      <c r="J425" s="35"/>
      <c r="K425" s="26"/>
      <c r="L425" s="26"/>
      <c r="M425" s="26"/>
      <c r="N425" s="29">
        <f t="shared" si="91"/>
        <v>1</v>
      </c>
      <c r="O425" s="30" t="e">
        <f>VLOOKUP(E425,'LIBROS FNL '!E:N,2,0)</f>
        <v>#N/A</v>
      </c>
      <c r="P425" s="31">
        <f>IFERROR(VLOOKUP(E425,'LIBROS FNL '!E:Q,13,0),0)</f>
        <v>0</v>
      </c>
      <c r="Q425" s="31" t="e">
        <f>VLOOKUP(E425,'LIBROS FNL '!E:N,4,0)</f>
        <v>#N/A</v>
      </c>
      <c r="R425" s="31">
        <f t="shared" si="92"/>
        <v>0</v>
      </c>
      <c r="S425" s="32" t="str">
        <f t="shared" si="93"/>
        <v>OK CONCILIADO</v>
      </c>
      <c r="T425" s="29" t="str">
        <f t="shared" ca="1" si="94"/>
        <v>ok</v>
      </c>
      <c r="U425" s="29">
        <f t="shared" si="95"/>
        <v>1</v>
      </c>
      <c r="V425" s="29">
        <f t="shared" si="96"/>
        <v>0</v>
      </c>
      <c r="W425" s="29" t="str">
        <f t="shared" si="97"/>
        <v/>
      </c>
    </row>
    <row r="426" spans="1:23" x14ac:dyDescent="0.25">
      <c r="A426" s="27" t="str">
        <f t="shared" si="87"/>
        <v/>
      </c>
      <c r="B426" s="25">
        <f t="shared" si="88"/>
        <v>0</v>
      </c>
      <c r="C426" s="25" t="str">
        <f t="shared" si="89"/>
        <v>INGRESO</v>
      </c>
      <c r="D426" s="28" t="str">
        <f t="shared" si="90"/>
        <v>0INGRESO</v>
      </c>
      <c r="E426" s="28" t="str">
        <f>D426&amp;COUNTIF(D$2:D426,D426)</f>
        <v>0INGRESO425</v>
      </c>
      <c r="F426" s="28" t="e">
        <f>VLOOKUP(L426,BASE!A:B,2,0)</f>
        <v>#N/A</v>
      </c>
      <c r="G426" s="26"/>
      <c r="H426" s="26"/>
      <c r="I426" s="34"/>
      <c r="J426" s="35"/>
      <c r="K426" s="26"/>
      <c r="L426" s="26"/>
      <c r="M426" s="26"/>
      <c r="N426" s="29">
        <f t="shared" si="91"/>
        <v>1</v>
      </c>
      <c r="O426" s="30" t="e">
        <f>VLOOKUP(E426,'LIBROS FNL '!E:N,2,0)</f>
        <v>#N/A</v>
      </c>
      <c r="P426" s="31">
        <f>IFERROR(VLOOKUP(E426,'LIBROS FNL '!E:Q,13,0),0)</f>
        <v>0</v>
      </c>
      <c r="Q426" s="31" t="e">
        <f>VLOOKUP(E426,'LIBROS FNL '!E:N,4,0)</f>
        <v>#N/A</v>
      </c>
      <c r="R426" s="31">
        <f t="shared" si="92"/>
        <v>0</v>
      </c>
      <c r="S426" s="32" t="str">
        <f t="shared" si="93"/>
        <v>OK CONCILIADO</v>
      </c>
      <c r="T426" s="29" t="str">
        <f t="shared" ca="1" si="94"/>
        <v>ok</v>
      </c>
      <c r="U426" s="29">
        <f t="shared" si="95"/>
        <v>1</v>
      </c>
      <c r="V426" s="29">
        <f t="shared" si="96"/>
        <v>0</v>
      </c>
      <c r="W426" s="29" t="str">
        <f t="shared" si="97"/>
        <v/>
      </c>
    </row>
    <row r="427" spans="1:23" x14ac:dyDescent="0.25">
      <c r="A427" s="27" t="str">
        <f t="shared" si="87"/>
        <v/>
      </c>
      <c r="B427" s="25">
        <f t="shared" si="88"/>
        <v>0</v>
      </c>
      <c r="C427" s="25" t="str">
        <f t="shared" si="89"/>
        <v>INGRESO</v>
      </c>
      <c r="D427" s="28" t="str">
        <f t="shared" si="90"/>
        <v>0INGRESO</v>
      </c>
      <c r="E427" s="28" t="str">
        <f>D427&amp;COUNTIF(D$2:D427,D427)</f>
        <v>0INGRESO426</v>
      </c>
      <c r="F427" s="28" t="e">
        <f>VLOOKUP(L427,BASE!A:B,2,0)</f>
        <v>#N/A</v>
      </c>
      <c r="G427" s="26"/>
      <c r="H427" s="26"/>
      <c r="I427" s="34"/>
      <c r="J427" s="35"/>
      <c r="K427" s="26"/>
      <c r="L427" s="26"/>
      <c r="M427" s="26"/>
      <c r="N427" s="29">
        <f t="shared" si="91"/>
        <v>1</v>
      </c>
      <c r="O427" s="30" t="e">
        <f>VLOOKUP(E427,'LIBROS FNL '!E:N,2,0)</f>
        <v>#N/A</v>
      </c>
      <c r="P427" s="31">
        <f>IFERROR(VLOOKUP(E427,'LIBROS FNL '!E:Q,13,0),0)</f>
        <v>0</v>
      </c>
      <c r="Q427" s="31" t="e">
        <f>VLOOKUP(E427,'LIBROS FNL '!E:N,4,0)</f>
        <v>#N/A</v>
      </c>
      <c r="R427" s="31">
        <f t="shared" si="92"/>
        <v>0</v>
      </c>
      <c r="S427" s="32" t="str">
        <f t="shared" si="93"/>
        <v>OK CONCILIADO</v>
      </c>
      <c r="T427" s="29" t="str">
        <f t="shared" ca="1" si="94"/>
        <v>ok</v>
      </c>
      <c r="U427" s="29">
        <f t="shared" si="95"/>
        <v>1</v>
      </c>
      <c r="V427" s="29">
        <f t="shared" si="96"/>
        <v>0</v>
      </c>
      <c r="W427" s="29" t="str">
        <f t="shared" si="97"/>
        <v/>
      </c>
    </row>
    <row r="428" spans="1:23" x14ac:dyDescent="0.25">
      <c r="A428" s="27" t="str">
        <f t="shared" si="87"/>
        <v/>
      </c>
      <c r="B428" s="25">
        <f t="shared" si="88"/>
        <v>0</v>
      </c>
      <c r="C428" s="25" t="str">
        <f t="shared" si="89"/>
        <v>INGRESO</v>
      </c>
      <c r="D428" s="28" t="str">
        <f t="shared" si="90"/>
        <v>0INGRESO</v>
      </c>
      <c r="E428" s="28" t="str">
        <f>D428&amp;COUNTIF(D$2:D428,D428)</f>
        <v>0INGRESO427</v>
      </c>
      <c r="F428" s="28" t="e">
        <f>VLOOKUP(L428,BASE!A:B,2,0)</f>
        <v>#N/A</v>
      </c>
      <c r="G428" s="26"/>
      <c r="H428" s="26"/>
      <c r="I428" s="34"/>
      <c r="J428" s="35"/>
      <c r="K428" s="26"/>
      <c r="L428" s="26"/>
      <c r="M428" s="26"/>
      <c r="N428" s="29">
        <f t="shared" si="91"/>
        <v>1</v>
      </c>
      <c r="O428" s="30" t="e">
        <f>VLOOKUP(E428,'LIBROS FNL '!E:N,2,0)</f>
        <v>#N/A</v>
      </c>
      <c r="P428" s="31">
        <f>IFERROR(VLOOKUP(E428,'LIBROS FNL '!E:Q,13,0),0)</f>
        <v>0</v>
      </c>
      <c r="Q428" s="31" t="e">
        <f>VLOOKUP(E428,'LIBROS FNL '!E:N,4,0)</f>
        <v>#N/A</v>
      </c>
      <c r="R428" s="31">
        <f t="shared" si="92"/>
        <v>0</v>
      </c>
      <c r="S428" s="32" t="str">
        <f t="shared" si="93"/>
        <v>OK CONCILIADO</v>
      </c>
      <c r="T428" s="29" t="str">
        <f t="shared" ca="1" si="94"/>
        <v>ok</v>
      </c>
      <c r="U428" s="29">
        <f t="shared" si="95"/>
        <v>1</v>
      </c>
      <c r="V428" s="29">
        <f t="shared" si="96"/>
        <v>0</v>
      </c>
      <c r="W428" s="29" t="str">
        <f t="shared" si="97"/>
        <v/>
      </c>
    </row>
    <row r="429" spans="1:23" x14ac:dyDescent="0.25">
      <c r="A429" s="27" t="str">
        <f t="shared" si="87"/>
        <v/>
      </c>
      <c r="B429" s="25">
        <f t="shared" si="88"/>
        <v>0</v>
      </c>
      <c r="C429" s="25" t="str">
        <f t="shared" si="89"/>
        <v>INGRESO</v>
      </c>
      <c r="D429" s="28" t="str">
        <f t="shared" si="90"/>
        <v>0INGRESO</v>
      </c>
      <c r="E429" s="28" t="str">
        <f>D429&amp;COUNTIF(D$2:D429,D429)</f>
        <v>0INGRESO428</v>
      </c>
      <c r="F429" s="28" t="e">
        <f>VLOOKUP(L429,BASE!A:B,2,0)</f>
        <v>#N/A</v>
      </c>
      <c r="G429" s="26"/>
      <c r="H429" s="26"/>
      <c r="I429" s="34"/>
      <c r="J429" s="35"/>
      <c r="K429" s="26"/>
      <c r="L429" s="26"/>
      <c r="M429" s="26"/>
      <c r="N429" s="29">
        <f t="shared" si="91"/>
        <v>1</v>
      </c>
      <c r="O429" s="30" t="e">
        <f>VLOOKUP(E429,'LIBROS FNL '!E:N,2,0)</f>
        <v>#N/A</v>
      </c>
      <c r="P429" s="31">
        <f>IFERROR(VLOOKUP(E429,'LIBROS FNL '!E:Q,13,0),0)</f>
        <v>0</v>
      </c>
      <c r="Q429" s="31" t="e">
        <f>VLOOKUP(E429,'LIBROS FNL '!E:N,4,0)</f>
        <v>#N/A</v>
      </c>
      <c r="R429" s="31">
        <f t="shared" si="92"/>
        <v>0</v>
      </c>
      <c r="S429" s="32" t="str">
        <f t="shared" si="93"/>
        <v>OK CONCILIADO</v>
      </c>
      <c r="T429" s="29" t="str">
        <f t="shared" ca="1" si="94"/>
        <v>ok</v>
      </c>
      <c r="U429" s="29">
        <f t="shared" si="95"/>
        <v>1</v>
      </c>
      <c r="V429" s="29">
        <f t="shared" si="96"/>
        <v>0</v>
      </c>
      <c r="W429" s="29" t="str">
        <f t="shared" si="97"/>
        <v/>
      </c>
    </row>
    <row r="430" spans="1:23" x14ac:dyDescent="0.25">
      <c r="A430" s="27" t="str">
        <f t="shared" si="87"/>
        <v/>
      </c>
      <c r="B430" s="25">
        <f t="shared" si="88"/>
        <v>0</v>
      </c>
      <c r="C430" s="25" t="str">
        <f t="shared" si="89"/>
        <v>INGRESO</v>
      </c>
      <c r="D430" s="28" t="str">
        <f t="shared" si="90"/>
        <v>0INGRESO</v>
      </c>
      <c r="E430" s="28" t="str">
        <f>D430&amp;COUNTIF(D$2:D430,D430)</f>
        <v>0INGRESO429</v>
      </c>
      <c r="F430" s="28" t="e">
        <f>VLOOKUP(L430,BASE!A:B,2,0)</f>
        <v>#N/A</v>
      </c>
      <c r="G430" s="26"/>
      <c r="H430" s="26"/>
      <c r="I430" s="34"/>
      <c r="J430" s="35"/>
      <c r="K430" s="26"/>
      <c r="L430" s="26"/>
      <c r="M430" s="26"/>
      <c r="N430" s="29">
        <f t="shared" si="91"/>
        <v>1</v>
      </c>
      <c r="O430" s="30" t="e">
        <f>VLOOKUP(E430,'LIBROS FNL '!E:N,2,0)</f>
        <v>#N/A</v>
      </c>
      <c r="P430" s="31">
        <f>IFERROR(VLOOKUP(E430,'LIBROS FNL '!E:Q,13,0),0)</f>
        <v>0</v>
      </c>
      <c r="Q430" s="31" t="e">
        <f>VLOOKUP(E430,'LIBROS FNL '!E:N,4,0)</f>
        <v>#N/A</v>
      </c>
      <c r="R430" s="31">
        <f t="shared" si="92"/>
        <v>0</v>
      </c>
      <c r="S430" s="32" t="str">
        <f t="shared" si="93"/>
        <v>OK CONCILIADO</v>
      </c>
      <c r="T430" s="29" t="str">
        <f t="shared" ca="1" si="94"/>
        <v>ok</v>
      </c>
      <c r="U430" s="29">
        <f t="shared" si="95"/>
        <v>1</v>
      </c>
      <c r="V430" s="29">
        <f t="shared" si="96"/>
        <v>0</v>
      </c>
      <c r="W430" s="29" t="str">
        <f t="shared" si="97"/>
        <v/>
      </c>
    </row>
    <row r="431" spans="1:23" x14ac:dyDescent="0.25">
      <c r="A431" s="27" t="str">
        <f t="shared" si="87"/>
        <v/>
      </c>
      <c r="B431" s="25">
        <f t="shared" si="88"/>
        <v>0</v>
      </c>
      <c r="C431" s="25" t="str">
        <f t="shared" si="89"/>
        <v>INGRESO</v>
      </c>
      <c r="D431" s="28" t="str">
        <f t="shared" si="90"/>
        <v>0INGRESO</v>
      </c>
      <c r="E431" s="28" t="str">
        <f>D431&amp;COUNTIF(D$2:D431,D431)</f>
        <v>0INGRESO430</v>
      </c>
      <c r="F431" s="28" t="e">
        <f>VLOOKUP(L431,BASE!A:B,2,0)</f>
        <v>#N/A</v>
      </c>
      <c r="G431" s="26"/>
      <c r="H431" s="26"/>
      <c r="I431" s="34"/>
      <c r="J431" s="35"/>
      <c r="K431" s="26"/>
      <c r="L431" s="26"/>
      <c r="M431" s="26"/>
      <c r="N431" s="29">
        <f t="shared" si="91"/>
        <v>1</v>
      </c>
      <c r="O431" s="30" t="e">
        <f>VLOOKUP(E431,'LIBROS FNL '!E:N,2,0)</f>
        <v>#N/A</v>
      </c>
      <c r="P431" s="31">
        <f>IFERROR(VLOOKUP(E431,'LIBROS FNL '!E:Q,13,0),0)</f>
        <v>0</v>
      </c>
      <c r="Q431" s="31" t="e">
        <f>VLOOKUP(E431,'LIBROS FNL '!E:N,4,0)</f>
        <v>#N/A</v>
      </c>
      <c r="R431" s="31">
        <f t="shared" si="92"/>
        <v>0</v>
      </c>
      <c r="S431" s="32" t="str">
        <f t="shared" si="93"/>
        <v>OK CONCILIADO</v>
      </c>
      <c r="T431" s="29" t="str">
        <f t="shared" ca="1" si="94"/>
        <v>ok</v>
      </c>
      <c r="U431" s="29">
        <f t="shared" si="95"/>
        <v>1</v>
      </c>
      <c r="V431" s="29">
        <f t="shared" si="96"/>
        <v>0</v>
      </c>
      <c r="W431" s="29" t="str">
        <f t="shared" si="97"/>
        <v/>
      </c>
    </row>
    <row r="432" spans="1:23" x14ac:dyDescent="0.25">
      <c r="A432" s="27" t="str">
        <f t="shared" si="87"/>
        <v/>
      </c>
      <c r="B432" s="25">
        <f t="shared" si="88"/>
        <v>0</v>
      </c>
      <c r="C432" s="25" t="str">
        <f t="shared" si="89"/>
        <v>INGRESO</v>
      </c>
      <c r="D432" s="28" t="str">
        <f t="shared" si="90"/>
        <v>0INGRESO</v>
      </c>
      <c r="E432" s="28" t="str">
        <f>D432&amp;COUNTIF(D$2:D432,D432)</f>
        <v>0INGRESO431</v>
      </c>
      <c r="F432" s="28" t="e">
        <f>VLOOKUP(L432,BASE!A:B,2,0)</f>
        <v>#N/A</v>
      </c>
      <c r="G432" s="26"/>
      <c r="H432" s="26"/>
      <c r="I432" s="34"/>
      <c r="J432" s="35"/>
      <c r="K432" s="26"/>
      <c r="L432" s="26"/>
      <c r="M432" s="26"/>
      <c r="N432" s="29">
        <f t="shared" si="91"/>
        <v>1</v>
      </c>
      <c r="O432" s="30" t="e">
        <f>VLOOKUP(E432,'LIBROS FNL '!E:N,2,0)</f>
        <v>#N/A</v>
      </c>
      <c r="P432" s="31">
        <f>IFERROR(VLOOKUP(E432,'LIBROS FNL '!E:Q,13,0),0)</f>
        <v>0</v>
      </c>
      <c r="Q432" s="31" t="e">
        <f>VLOOKUP(E432,'LIBROS FNL '!E:N,4,0)</f>
        <v>#N/A</v>
      </c>
      <c r="R432" s="31">
        <f t="shared" si="92"/>
        <v>0</v>
      </c>
      <c r="S432" s="32" t="str">
        <f t="shared" si="93"/>
        <v>OK CONCILIADO</v>
      </c>
      <c r="T432" s="29" t="str">
        <f t="shared" ca="1" si="94"/>
        <v>ok</v>
      </c>
      <c r="U432" s="29">
        <f t="shared" si="95"/>
        <v>1</v>
      </c>
      <c r="V432" s="29">
        <f t="shared" si="96"/>
        <v>0</v>
      </c>
      <c r="W432" s="29" t="str">
        <f t="shared" si="97"/>
        <v/>
      </c>
    </row>
    <row r="433" spans="1:23" x14ac:dyDescent="0.25">
      <c r="A433" s="27" t="str">
        <f t="shared" si="87"/>
        <v/>
      </c>
      <c r="B433" s="25">
        <f t="shared" si="88"/>
        <v>0</v>
      </c>
      <c r="C433" s="25" t="str">
        <f t="shared" si="89"/>
        <v>INGRESO</v>
      </c>
      <c r="D433" s="28" t="str">
        <f t="shared" si="90"/>
        <v>0INGRESO</v>
      </c>
      <c r="E433" s="28" t="str">
        <f>D433&amp;COUNTIF(D$2:D433,D433)</f>
        <v>0INGRESO432</v>
      </c>
      <c r="F433" s="28" t="e">
        <f>VLOOKUP(L433,BASE!A:B,2,0)</f>
        <v>#N/A</v>
      </c>
      <c r="G433" s="26"/>
      <c r="H433" s="26"/>
      <c r="I433" s="34"/>
      <c r="J433" s="35"/>
      <c r="K433" s="26"/>
      <c r="L433" s="26"/>
      <c r="M433" s="26"/>
      <c r="N433" s="29">
        <f t="shared" si="91"/>
        <v>1</v>
      </c>
      <c r="O433" s="30" t="e">
        <f>VLOOKUP(E433,'LIBROS FNL '!E:N,2,0)</f>
        <v>#N/A</v>
      </c>
      <c r="P433" s="31">
        <f>IFERROR(VLOOKUP(E433,'LIBROS FNL '!E:Q,13,0),0)</f>
        <v>0</v>
      </c>
      <c r="Q433" s="31" t="e">
        <f>VLOOKUP(E433,'LIBROS FNL '!E:N,4,0)</f>
        <v>#N/A</v>
      </c>
      <c r="R433" s="31">
        <f t="shared" si="92"/>
        <v>0</v>
      </c>
      <c r="S433" s="32" t="str">
        <f t="shared" si="93"/>
        <v>OK CONCILIADO</v>
      </c>
      <c r="T433" s="29" t="str">
        <f t="shared" ca="1" si="94"/>
        <v>ok</v>
      </c>
      <c r="U433" s="29">
        <f t="shared" si="95"/>
        <v>1</v>
      </c>
      <c r="V433" s="29">
        <f t="shared" si="96"/>
        <v>0</v>
      </c>
      <c r="W433" s="29" t="str">
        <f t="shared" si="97"/>
        <v/>
      </c>
    </row>
    <row r="434" spans="1:23" x14ac:dyDescent="0.25">
      <c r="A434" s="27" t="str">
        <f t="shared" si="87"/>
        <v/>
      </c>
      <c r="B434" s="25">
        <f t="shared" si="88"/>
        <v>0</v>
      </c>
      <c r="C434" s="25" t="str">
        <f t="shared" si="89"/>
        <v>INGRESO</v>
      </c>
      <c r="D434" s="28" t="str">
        <f t="shared" si="90"/>
        <v>0INGRESO</v>
      </c>
      <c r="E434" s="28" t="str">
        <f>D434&amp;COUNTIF(D$2:D434,D434)</f>
        <v>0INGRESO433</v>
      </c>
      <c r="F434" s="28" t="e">
        <f>VLOOKUP(L434,BASE!A:B,2,0)</f>
        <v>#N/A</v>
      </c>
      <c r="G434" s="26"/>
      <c r="H434" s="26"/>
      <c r="I434" s="34"/>
      <c r="J434" s="35"/>
      <c r="K434" s="26"/>
      <c r="L434" s="26"/>
      <c r="M434" s="26"/>
      <c r="N434" s="29">
        <f t="shared" si="91"/>
        <v>1</v>
      </c>
      <c r="O434" s="30" t="e">
        <f>VLOOKUP(E434,'LIBROS FNL '!E:N,2,0)</f>
        <v>#N/A</v>
      </c>
      <c r="P434" s="31">
        <f>IFERROR(VLOOKUP(E434,'LIBROS FNL '!E:Q,13,0),0)</f>
        <v>0</v>
      </c>
      <c r="Q434" s="31" t="e">
        <f>VLOOKUP(E434,'LIBROS FNL '!E:N,4,0)</f>
        <v>#N/A</v>
      </c>
      <c r="R434" s="31">
        <f t="shared" si="92"/>
        <v>0</v>
      </c>
      <c r="S434" s="32" t="str">
        <f t="shared" si="93"/>
        <v>OK CONCILIADO</v>
      </c>
      <c r="T434" s="29" t="str">
        <f t="shared" ca="1" si="94"/>
        <v>ok</v>
      </c>
      <c r="U434" s="29">
        <f t="shared" si="95"/>
        <v>1</v>
      </c>
      <c r="V434" s="29">
        <f t="shared" si="96"/>
        <v>0</v>
      </c>
      <c r="W434" s="29" t="str">
        <f t="shared" si="97"/>
        <v/>
      </c>
    </row>
    <row r="435" spans="1:23" x14ac:dyDescent="0.25">
      <c r="A435" s="27" t="str">
        <f t="shared" si="87"/>
        <v/>
      </c>
      <c r="B435" s="25">
        <f t="shared" si="88"/>
        <v>0</v>
      </c>
      <c r="C435" s="25" t="str">
        <f t="shared" si="89"/>
        <v>INGRESO</v>
      </c>
      <c r="D435" s="28" t="str">
        <f t="shared" si="90"/>
        <v>0INGRESO</v>
      </c>
      <c r="E435" s="28" t="str">
        <f>D435&amp;COUNTIF(D$2:D435,D435)</f>
        <v>0INGRESO434</v>
      </c>
      <c r="F435" s="28" t="e">
        <f>VLOOKUP(L435,BASE!A:B,2,0)</f>
        <v>#N/A</v>
      </c>
      <c r="G435" s="26"/>
      <c r="H435" s="26"/>
      <c r="I435" s="34"/>
      <c r="J435" s="35"/>
      <c r="K435" s="26"/>
      <c r="L435" s="26"/>
      <c r="M435" s="26"/>
      <c r="N435" s="29">
        <f t="shared" si="91"/>
        <v>1</v>
      </c>
      <c r="O435" s="30" t="e">
        <f>VLOOKUP(E435,'LIBROS FNL '!E:N,2,0)</f>
        <v>#N/A</v>
      </c>
      <c r="P435" s="31">
        <f>IFERROR(VLOOKUP(E435,'LIBROS FNL '!E:Q,13,0),0)</f>
        <v>0</v>
      </c>
      <c r="Q435" s="31" t="e">
        <f>VLOOKUP(E435,'LIBROS FNL '!E:N,4,0)</f>
        <v>#N/A</v>
      </c>
      <c r="R435" s="31">
        <f t="shared" si="92"/>
        <v>0</v>
      </c>
      <c r="S435" s="32" t="str">
        <f t="shared" si="93"/>
        <v>OK CONCILIADO</v>
      </c>
      <c r="T435" s="29" t="str">
        <f t="shared" ca="1" si="94"/>
        <v>ok</v>
      </c>
      <c r="U435" s="29">
        <f t="shared" si="95"/>
        <v>1</v>
      </c>
      <c r="V435" s="29">
        <f t="shared" si="96"/>
        <v>0</v>
      </c>
      <c r="W435" s="29" t="str">
        <f t="shared" si="97"/>
        <v/>
      </c>
    </row>
    <row r="436" spans="1:23" x14ac:dyDescent="0.25">
      <c r="A436" s="27" t="str">
        <f t="shared" si="87"/>
        <v/>
      </c>
      <c r="B436" s="25">
        <f t="shared" si="88"/>
        <v>0</v>
      </c>
      <c r="C436" s="25" t="str">
        <f t="shared" si="89"/>
        <v>INGRESO</v>
      </c>
      <c r="D436" s="28" t="str">
        <f t="shared" si="90"/>
        <v>0INGRESO</v>
      </c>
      <c r="E436" s="28" t="str">
        <f>D436&amp;COUNTIF(D$2:D436,D436)</f>
        <v>0INGRESO435</v>
      </c>
      <c r="F436" s="28" t="e">
        <f>VLOOKUP(L436,BASE!A:B,2,0)</f>
        <v>#N/A</v>
      </c>
      <c r="G436" s="26"/>
      <c r="H436" s="26"/>
      <c r="I436" s="34"/>
      <c r="J436" s="35"/>
      <c r="K436" s="26"/>
      <c r="L436" s="26"/>
      <c r="M436" s="26"/>
      <c r="N436" s="29">
        <f t="shared" si="91"/>
        <v>1</v>
      </c>
      <c r="O436" s="30" t="e">
        <f>VLOOKUP(E436,'LIBROS FNL '!E:N,2,0)</f>
        <v>#N/A</v>
      </c>
      <c r="P436" s="31">
        <f>IFERROR(VLOOKUP(E436,'LIBROS FNL '!E:Q,13,0),0)</f>
        <v>0</v>
      </c>
      <c r="Q436" s="31" t="e">
        <f>VLOOKUP(E436,'LIBROS FNL '!E:N,4,0)</f>
        <v>#N/A</v>
      </c>
      <c r="R436" s="31">
        <f t="shared" si="92"/>
        <v>0</v>
      </c>
      <c r="S436" s="32" t="str">
        <f t="shared" si="93"/>
        <v>OK CONCILIADO</v>
      </c>
      <c r="T436" s="29" t="str">
        <f t="shared" ca="1" si="94"/>
        <v>ok</v>
      </c>
      <c r="U436" s="29">
        <f t="shared" si="95"/>
        <v>1</v>
      </c>
      <c r="V436" s="29">
        <f t="shared" si="96"/>
        <v>0</v>
      </c>
      <c r="W436" s="29" t="str">
        <f t="shared" si="97"/>
        <v/>
      </c>
    </row>
    <row r="437" spans="1:23" x14ac:dyDescent="0.25">
      <c r="A437" s="27" t="str">
        <f t="shared" si="87"/>
        <v/>
      </c>
      <c r="B437" s="25">
        <f t="shared" si="88"/>
        <v>0</v>
      </c>
      <c r="C437" s="25" t="str">
        <f t="shared" si="89"/>
        <v>INGRESO</v>
      </c>
      <c r="D437" s="28" t="str">
        <f t="shared" si="90"/>
        <v>0INGRESO</v>
      </c>
      <c r="E437" s="28" t="str">
        <f>D437&amp;COUNTIF(D$2:D437,D437)</f>
        <v>0INGRESO436</v>
      </c>
      <c r="F437" s="28" t="e">
        <f>VLOOKUP(L437,BASE!A:B,2,0)</f>
        <v>#N/A</v>
      </c>
      <c r="G437" s="26"/>
      <c r="H437" s="26"/>
      <c r="I437" s="34"/>
      <c r="J437" s="35"/>
      <c r="K437" s="26"/>
      <c r="L437" s="26"/>
      <c r="M437" s="26"/>
      <c r="N437" s="29">
        <f t="shared" si="91"/>
        <v>1</v>
      </c>
      <c r="O437" s="30" t="e">
        <f>VLOOKUP(E437,'LIBROS FNL '!E:N,2,0)</f>
        <v>#N/A</v>
      </c>
      <c r="P437" s="31">
        <f>IFERROR(VLOOKUP(E437,'LIBROS FNL '!E:Q,13,0),0)</f>
        <v>0</v>
      </c>
      <c r="Q437" s="31" t="e">
        <f>VLOOKUP(E437,'LIBROS FNL '!E:N,4,0)</f>
        <v>#N/A</v>
      </c>
      <c r="R437" s="31">
        <f t="shared" si="92"/>
        <v>0</v>
      </c>
      <c r="S437" s="32" t="str">
        <f t="shared" si="93"/>
        <v>OK CONCILIADO</v>
      </c>
      <c r="T437" s="29" t="str">
        <f t="shared" ca="1" si="94"/>
        <v>ok</v>
      </c>
      <c r="U437" s="29">
        <f t="shared" si="95"/>
        <v>1</v>
      </c>
      <c r="V437" s="29">
        <f t="shared" si="96"/>
        <v>0</v>
      </c>
      <c r="W437" s="29" t="str">
        <f t="shared" si="97"/>
        <v/>
      </c>
    </row>
    <row r="438" spans="1:23" x14ac:dyDescent="0.25">
      <c r="A438" s="27" t="str">
        <f t="shared" si="87"/>
        <v/>
      </c>
      <c r="B438" s="25">
        <f t="shared" si="88"/>
        <v>0</v>
      </c>
      <c r="C438" s="25" t="str">
        <f t="shared" si="89"/>
        <v>INGRESO</v>
      </c>
      <c r="D438" s="28" t="str">
        <f t="shared" si="90"/>
        <v>0INGRESO</v>
      </c>
      <c r="E438" s="28" t="str">
        <f>D438&amp;COUNTIF(D$2:D438,D438)</f>
        <v>0INGRESO437</v>
      </c>
      <c r="F438" s="28" t="e">
        <f>VLOOKUP(L438,BASE!A:B,2,0)</f>
        <v>#N/A</v>
      </c>
      <c r="G438" s="26"/>
      <c r="H438" s="26"/>
      <c r="I438" s="34"/>
      <c r="J438" s="35"/>
      <c r="K438" s="26"/>
      <c r="L438" s="26"/>
      <c r="M438" s="26"/>
      <c r="N438" s="29">
        <f t="shared" si="91"/>
        <v>1</v>
      </c>
      <c r="O438" s="30" t="e">
        <f>VLOOKUP(E438,'LIBROS FNL '!E:N,2,0)</f>
        <v>#N/A</v>
      </c>
      <c r="P438" s="31">
        <f>IFERROR(VLOOKUP(E438,'LIBROS FNL '!E:Q,13,0),0)</f>
        <v>0</v>
      </c>
      <c r="Q438" s="31" t="e">
        <f>VLOOKUP(E438,'LIBROS FNL '!E:N,4,0)</f>
        <v>#N/A</v>
      </c>
      <c r="R438" s="31">
        <f t="shared" si="92"/>
        <v>0</v>
      </c>
      <c r="S438" s="32" t="str">
        <f t="shared" si="93"/>
        <v>OK CONCILIADO</v>
      </c>
      <c r="T438" s="29" t="str">
        <f t="shared" ca="1" si="94"/>
        <v>ok</v>
      </c>
      <c r="U438" s="29">
        <f t="shared" si="95"/>
        <v>1</v>
      </c>
      <c r="V438" s="29">
        <f t="shared" si="96"/>
        <v>0</v>
      </c>
      <c r="W438" s="29" t="str">
        <f t="shared" si="97"/>
        <v/>
      </c>
    </row>
    <row r="439" spans="1:23" x14ac:dyDescent="0.25">
      <c r="A439" s="27" t="str">
        <f t="shared" si="87"/>
        <v/>
      </c>
      <c r="B439" s="25">
        <f t="shared" si="88"/>
        <v>0</v>
      </c>
      <c r="C439" s="25" t="str">
        <f t="shared" si="89"/>
        <v>INGRESO</v>
      </c>
      <c r="D439" s="28" t="str">
        <f t="shared" si="90"/>
        <v>0INGRESO</v>
      </c>
      <c r="E439" s="28" t="str">
        <f>D439&amp;COUNTIF(D$2:D439,D439)</f>
        <v>0INGRESO438</v>
      </c>
      <c r="F439" s="28" t="e">
        <f>VLOOKUP(L439,BASE!A:B,2,0)</f>
        <v>#N/A</v>
      </c>
      <c r="G439" s="26"/>
      <c r="H439" s="26"/>
      <c r="I439" s="34"/>
      <c r="J439" s="35"/>
      <c r="K439" s="26"/>
      <c r="L439" s="26"/>
      <c r="M439" s="26"/>
      <c r="N439" s="29">
        <f t="shared" si="91"/>
        <v>1</v>
      </c>
      <c r="O439" s="30" t="e">
        <f>VLOOKUP(E439,'LIBROS FNL '!E:N,2,0)</f>
        <v>#N/A</v>
      </c>
      <c r="P439" s="31">
        <f>IFERROR(VLOOKUP(E439,'LIBROS FNL '!E:Q,13,0),0)</f>
        <v>0</v>
      </c>
      <c r="Q439" s="31" t="e">
        <f>VLOOKUP(E439,'LIBROS FNL '!E:N,4,0)</f>
        <v>#N/A</v>
      </c>
      <c r="R439" s="31">
        <f t="shared" si="92"/>
        <v>0</v>
      </c>
      <c r="S439" s="32" t="str">
        <f t="shared" si="93"/>
        <v>OK CONCILIADO</v>
      </c>
      <c r="T439" s="29" t="str">
        <f t="shared" ca="1" si="94"/>
        <v>ok</v>
      </c>
      <c r="U439" s="29">
        <f t="shared" si="95"/>
        <v>1</v>
      </c>
      <c r="V439" s="29">
        <f t="shared" si="96"/>
        <v>0</v>
      </c>
      <c r="W439" s="29" t="str">
        <f t="shared" si="97"/>
        <v/>
      </c>
    </row>
    <row r="440" spans="1:23" x14ac:dyDescent="0.25">
      <c r="A440" s="27" t="str">
        <f t="shared" si="87"/>
        <v/>
      </c>
      <c r="B440" s="25">
        <f t="shared" si="88"/>
        <v>0</v>
      </c>
      <c r="C440" s="25" t="str">
        <f t="shared" si="89"/>
        <v>INGRESO</v>
      </c>
      <c r="D440" s="28" t="str">
        <f t="shared" si="90"/>
        <v>0INGRESO</v>
      </c>
      <c r="E440" s="28" t="str">
        <f>D440&amp;COUNTIF(D$2:D440,D440)</f>
        <v>0INGRESO439</v>
      </c>
      <c r="F440" s="28" t="e">
        <f>VLOOKUP(L440,BASE!A:B,2,0)</f>
        <v>#N/A</v>
      </c>
      <c r="G440" s="26"/>
      <c r="H440" s="26"/>
      <c r="I440" s="34"/>
      <c r="J440" s="35"/>
      <c r="K440" s="26"/>
      <c r="L440" s="26"/>
      <c r="M440" s="26"/>
      <c r="N440" s="29">
        <f t="shared" si="91"/>
        <v>1</v>
      </c>
      <c r="O440" s="30" t="e">
        <f>VLOOKUP(E440,'LIBROS FNL '!E:N,2,0)</f>
        <v>#N/A</v>
      </c>
      <c r="P440" s="31">
        <f>IFERROR(VLOOKUP(E440,'LIBROS FNL '!E:Q,13,0),0)</f>
        <v>0</v>
      </c>
      <c r="Q440" s="31" t="e">
        <f>VLOOKUP(E440,'LIBROS FNL '!E:N,4,0)</f>
        <v>#N/A</v>
      </c>
      <c r="R440" s="31">
        <f t="shared" si="92"/>
        <v>0</v>
      </c>
      <c r="S440" s="32" t="str">
        <f t="shared" si="93"/>
        <v>OK CONCILIADO</v>
      </c>
      <c r="T440" s="29" t="str">
        <f t="shared" ca="1" si="94"/>
        <v>ok</v>
      </c>
      <c r="U440" s="29">
        <f t="shared" si="95"/>
        <v>1</v>
      </c>
      <c r="V440" s="29">
        <f t="shared" si="96"/>
        <v>0</v>
      </c>
      <c r="W440" s="29" t="str">
        <f t="shared" si="97"/>
        <v/>
      </c>
    </row>
    <row r="441" spans="1:23" x14ac:dyDescent="0.25">
      <c r="A441" s="27" t="str">
        <f t="shared" si="87"/>
        <v/>
      </c>
      <c r="B441" s="25">
        <f t="shared" si="88"/>
        <v>0</v>
      </c>
      <c r="C441" s="25" t="str">
        <f t="shared" si="89"/>
        <v>INGRESO</v>
      </c>
      <c r="D441" s="28" t="str">
        <f t="shared" si="90"/>
        <v>0INGRESO</v>
      </c>
      <c r="E441" s="28" t="str">
        <f>D441&amp;COUNTIF(D$2:D441,D441)</f>
        <v>0INGRESO440</v>
      </c>
      <c r="F441" s="28" t="e">
        <f>VLOOKUP(L441,BASE!A:B,2,0)</f>
        <v>#N/A</v>
      </c>
      <c r="G441" s="26"/>
      <c r="H441" s="26"/>
      <c r="I441" s="34"/>
      <c r="J441" s="35"/>
      <c r="K441" s="26"/>
      <c r="L441" s="26"/>
      <c r="M441" s="26"/>
      <c r="N441" s="29">
        <f t="shared" si="91"/>
        <v>1</v>
      </c>
      <c r="O441" s="30" t="e">
        <f>VLOOKUP(E441,'LIBROS FNL '!E:N,2,0)</f>
        <v>#N/A</v>
      </c>
      <c r="P441" s="31">
        <f>IFERROR(VLOOKUP(E441,'LIBROS FNL '!E:Q,13,0),0)</f>
        <v>0</v>
      </c>
      <c r="Q441" s="31" t="e">
        <f>VLOOKUP(E441,'LIBROS FNL '!E:N,4,0)</f>
        <v>#N/A</v>
      </c>
      <c r="R441" s="31">
        <f t="shared" si="92"/>
        <v>0</v>
      </c>
      <c r="S441" s="32" t="str">
        <f t="shared" si="93"/>
        <v>OK CONCILIADO</v>
      </c>
      <c r="T441" s="29" t="str">
        <f t="shared" ca="1" si="94"/>
        <v>ok</v>
      </c>
      <c r="U441" s="29">
        <f t="shared" si="95"/>
        <v>1</v>
      </c>
      <c r="V441" s="29">
        <f t="shared" si="96"/>
        <v>0</v>
      </c>
      <c r="W441" s="29" t="str">
        <f t="shared" si="97"/>
        <v/>
      </c>
    </row>
    <row r="442" spans="1:23" x14ac:dyDescent="0.25">
      <c r="A442" s="27" t="str">
        <f t="shared" si="87"/>
        <v/>
      </c>
      <c r="B442" s="25">
        <f t="shared" si="88"/>
        <v>0</v>
      </c>
      <c r="C442" s="25" t="str">
        <f t="shared" si="89"/>
        <v>INGRESO</v>
      </c>
      <c r="D442" s="28" t="str">
        <f t="shared" si="90"/>
        <v>0INGRESO</v>
      </c>
      <c r="E442" s="28" t="str">
        <f>D442&amp;COUNTIF(D$2:D442,D442)</f>
        <v>0INGRESO441</v>
      </c>
      <c r="F442" s="28" t="e">
        <f>VLOOKUP(L442,BASE!A:B,2,0)</f>
        <v>#N/A</v>
      </c>
      <c r="G442" s="26"/>
      <c r="H442" s="26"/>
      <c r="I442" s="34"/>
      <c r="J442" s="35"/>
      <c r="K442" s="26"/>
      <c r="L442" s="26"/>
      <c r="M442" s="26"/>
      <c r="N442" s="29">
        <f t="shared" si="91"/>
        <v>1</v>
      </c>
      <c r="O442" s="30" t="e">
        <f>VLOOKUP(E442,'LIBROS FNL '!E:N,2,0)</f>
        <v>#N/A</v>
      </c>
      <c r="P442" s="31">
        <f>IFERROR(VLOOKUP(E442,'LIBROS FNL '!E:Q,13,0),0)</f>
        <v>0</v>
      </c>
      <c r="Q442" s="31" t="e">
        <f>VLOOKUP(E442,'LIBROS FNL '!E:N,4,0)</f>
        <v>#N/A</v>
      </c>
      <c r="R442" s="31">
        <f t="shared" si="92"/>
        <v>0</v>
      </c>
      <c r="S442" s="32" t="str">
        <f t="shared" si="93"/>
        <v>OK CONCILIADO</v>
      </c>
      <c r="T442" s="29" t="str">
        <f t="shared" ca="1" si="94"/>
        <v>ok</v>
      </c>
      <c r="U442" s="29">
        <f t="shared" si="95"/>
        <v>1</v>
      </c>
      <c r="V442" s="29">
        <f t="shared" si="96"/>
        <v>0</v>
      </c>
      <c r="W442" s="29" t="str">
        <f t="shared" si="97"/>
        <v/>
      </c>
    </row>
    <row r="443" spans="1:23" x14ac:dyDescent="0.25">
      <c r="A443" s="27" t="str">
        <f t="shared" si="87"/>
        <v/>
      </c>
      <c r="B443" s="25">
        <f t="shared" si="88"/>
        <v>0</v>
      </c>
      <c r="C443" s="25" t="str">
        <f t="shared" si="89"/>
        <v>INGRESO</v>
      </c>
      <c r="D443" s="28" t="str">
        <f t="shared" si="90"/>
        <v>0INGRESO</v>
      </c>
      <c r="E443" s="28" t="str">
        <f>D443&amp;COUNTIF(D$2:D443,D443)</f>
        <v>0INGRESO442</v>
      </c>
      <c r="F443" s="28" t="e">
        <f>VLOOKUP(L443,BASE!A:B,2,0)</f>
        <v>#N/A</v>
      </c>
      <c r="G443" s="26"/>
      <c r="H443" s="26"/>
      <c r="I443" s="34"/>
      <c r="J443" s="35"/>
      <c r="K443" s="26"/>
      <c r="L443" s="26"/>
      <c r="M443" s="26"/>
      <c r="N443" s="29">
        <f t="shared" si="91"/>
        <v>1</v>
      </c>
      <c r="O443" s="30" t="e">
        <f>VLOOKUP(E443,'LIBROS FNL '!E:N,2,0)</f>
        <v>#N/A</v>
      </c>
      <c r="P443" s="31">
        <f>IFERROR(VLOOKUP(E443,'LIBROS FNL '!E:Q,13,0),0)</f>
        <v>0</v>
      </c>
      <c r="Q443" s="31" t="e">
        <f>VLOOKUP(E443,'LIBROS FNL '!E:N,4,0)</f>
        <v>#N/A</v>
      </c>
      <c r="R443" s="31">
        <f t="shared" si="92"/>
        <v>0</v>
      </c>
      <c r="S443" s="32" t="str">
        <f t="shared" si="93"/>
        <v>OK CONCILIADO</v>
      </c>
      <c r="T443" s="29" t="str">
        <f t="shared" ca="1" si="94"/>
        <v>ok</v>
      </c>
      <c r="U443" s="29">
        <f t="shared" si="95"/>
        <v>1</v>
      </c>
      <c r="V443" s="29">
        <f t="shared" si="96"/>
        <v>0</v>
      </c>
      <c r="W443" s="29" t="str">
        <f t="shared" si="97"/>
        <v/>
      </c>
    </row>
    <row r="444" spans="1:23" x14ac:dyDescent="0.25">
      <c r="A444" s="27" t="str">
        <f t="shared" si="87"/>
        <v/>
      </c>
      <c r="B444" s="25">
        <f t="shared" si="88"/>
        <v>0</v>
      </c>
      <c r="C444" s="25" t="str">
        <f t="shared" si="89"/>
        <v>INGRESO</v>
      </c>
      <c r="D444" s="28" t="str">
        <f t="shared" si="90"/>
        <v>0INGRESO</v>
      </c>
      <c r="E444" s="28" t="str">
        <f>D444&amp;COUNTIF(D$2:D444,D444)</f>
        <v>0INGRESO443</v>
      </c>
      <c r="F444" s="28" t="e">
        <f>VLOOKUP(L444,BASE!A:B,2,0)</f>
        <v>#N/A</v>
      </c>
      <c r="G444" s="26"/>
      <c r="H444" s="26"/>
      <c r="I444" s="34"/>
      <c r="J444" s="35"/>
      <c r="K444" s="26"/>
      <c r="L444" s="26"/>
      <c r="M444" s="26"/>
      <c r="N444" s="29">
        <f t="shared" si="91"/>
        <v>1</v>
      </c>
      <c r="O444" s="30" t="e">
        <f>VLOOKUP(E444,'LIBROS FNL '!E:N,2,0)</f>
        <v>#N/A</v>
      </c>
      <c r="P444" s="31">
        <f>IFERROR(VLOOKUP(E444,'LIBROS FNL '!E:Q,13,0),0)</f>
        <v>0</v>
      </c>
      <c r="Q444" s="31" t="e">
        <f>VLOOKUP(E444,'LIBROS FNL '!E:N,4,0)</f>
        <v>#N/A</v>
      </c>
      <c r="R444" s="31">
        <f t="shared" si="92"/>
        <v>0</v>
      </c>
      <c r="S444" s="32" t="str">
        <f t="shared" si="93"/>
        <v>OK CONCILIADO</v>
      </c>
      <c r="T444" s="29" t="str">
        <f t="shared" ca="1" si="94"/>
        <v>ok</v>
      </c>
      <c r="U444" s="29">
        <f t="shared" si="95"/>
        <v>1</v>
      </c>
      <c r="V444" s="29">
        <f t="shared" si="96"/>
        <v>0</v>
      </c>
      <c r="W444" s="29" t="str">
        <f t="shared" si="97"/>
        <v/>
      </c>
    </row>
    <row r="445" spans="1:23" x14ac:dyDescent="0.25">
      <c r="A445" s="27" t="str">
        <f t="shared" si="87"/>
        <v/>
      </c>
      <c r="B445" s="25">
        <f t="shared" si="88"/>
        <v>0</v>
      </c>
      <c r="C445" s="25" t="str">
        <f t="shared" si="89"/>
        <v>INGRESO</v>
      </c>
      <c r="D445" s="28" t="str">
        <f t="shared" si="90"/>
        <v>0INGRESO</v>
      </c>
      <c r="E445" s="28" t="str">
        <f>D445&amp;COUNTIF(D$2:D445,D445)</f>
        <v>0INGRESO444</v>
      </c>
      <c r="F445" s="28" t="e">
        <f>VLOOKUP(L445,BASE!A:B,2,0)</f>
        <v>#N/A</v>
      </c>
      <c r="G445" s="26"/>
      <c r="H445" s="26"/>
      <c r="I445" s="34"/>
      <c r="J445" s="35"/>
      <c r="K445" s="26"/>
      <c r="L445" s="26"/>
      <c r="M445" s="26"/>
      <c r="N445" s="29">
        <f t="shared" si="91"/>
        <v>1</v>
      </c>
      <c r="O445" s="30" t="e">
        <f>VLOOKUP(E445,'LIBROS FNL '!E:N,2,0)</f>
        <v>#N/A</v>
      </c>
      <c r="P445" s="31">
        <f>IFERROR(VLOOKUP(E445,'LIBROS FNL '!E:Q,13,0),0)</f>
        <v>0</v>
      </c>
      <c r="Q445" s="31" t="e">
        <f>VLOOKUP(E445,'LIBROS FNL '!E:N,4,0)</f>
        <v>#N/A</v>
      </c>
      <c r="R445" s="31">
        <f t="shared" si="92"/>
        <v>0</v>
      </c>
      <c r="S445" s="32" t="str">
        <f t="shared" si="93"/>
        <v>OK CONCILIADO</v>
      </c>
      <c r="T445" s="29" t="str">
        <f t="shared" ca="1" si="94"/>
        <v>ok</v>
      </c>
      <c r="U445" s="29">
        <f t="shared" si="95"/>
        <v>1</v>
      </c>
      <c r="V445" s="29">
        <f t="shared" si="96"/>
        <v>0</v>
      </c>
      <c r="W445" s="29" t="str">
        <f t="shared" si="97"/>
        <v/>
      </c>
    </row>
    <row r="446" spans="1:23" x14ac:dyDescent="0.25">
      <c r="A446" s="27" t="str">
        <f t="shared" si="87"/>
        <v/>
      </c>
      <c r="B446" s="25">
        <f t="shared" si="88"/>
        <v>0</v>
      </c>
      <c r="C446" s="25" t="str">
        <f t="shared" si="89"/>
        <v>INGRESO</v>
      </c>
      <c r="D446" s="28" t="str">
        <f t="shared" si="90"/>
        <v>0INGRESO</v>
      </c>
      <c r="E446" s="28" t="str">
        <f>D446&amp;COUNTIF(D$2:D446,D446)</f>
        <v>0INGRESO445</v>
      </c>
      <c r="F446" s="28" t="e">
        <f>VLOOKUP(L446,BASE!A:B,2,0)</f>
        <v>#N/A</v>
      </c>
      <c r="G446" s="26"/>
      <c r="H446" s="26"/>
      <c r="I446" s="34"/>
      <c r="J446" s="35"/>
      <c r="K446" s="26"/>
      <c r="L446" s="26"/>
      <c r="M446" s="26"/>
      <c r="N446" s="29">
        <f t="shared" si="91"/>
        <v>1</v>
      </c>
      <c r="O446" s="30" t="e">
        <f>VLOOKUP(E446,'LIBROS FNL '!E:N,2,0)</f>
        <v>#N/A</v>
      </c>
      <c r="P446" s="31">
        <f>IFERROR(VLOOKUP(E446,'LIBROS FNL '!E:Q,13,0),0)</f>
        <v>0</v>
      </c>
      <c r="Q446" s="31" t="e">
        <f>VLOOKUP(E446,'LIBROS FNL '!E:N,4,0)</f>
        <v>#N/A</v>
      </c>
      <c r="R446" s="31">
        <f t="shared" si="92"/>
        <v>0</v>
      </c>
      <c r="S446" s="32" t="str">
        <f t="shared" si="93"/>
        <v>OK CONCILIADO</v>
      </c>
      <c r="T446" s="29" t="str">
        <f t="shared" ca="1" si="94"/>
        <v>ok</v>
      </c>
      <c r="U446" s="29">
        <f t="shared" si="95"/>
        <v>1</v>
      </c>
      <c r="V446" s="29">
        <f t="shared" si="96"/>
        <v>0</v>
      </c>
      <c r="W446" s="29" t="str">
        <f t="shared" si="97"/>
        <v/>
      </c>
    </row>
    <row r="447" spans="1:23" x14ac:dyDescent="0.25">
      <c r="A447" s="27" t="str">
        <f t="shared" si="87"/>
        <v/>
      </c>
      <c r="B447" s="25">
        <f t="shared" si="88"/>
        <v>0</v>
      </c>
      <c r="C447" s="25" t="str">
        <f t="shared" si="89"/>
        <v>INGRESO</v>
      </c>
      <c r="D447" s="28" t="str">
        <f t="shared" si="90"/>
        <v>0INGRESO</v>
      </c>
      <c r="E447" s="28" t="str">
        <f>D447&amp;COUNTIF(D$2:D447,D447)</f>
        <v>0INGRESO446</v>
      </c>
      <c r="F447" s="28" t="e">
        <f>VLOOKUP(L447,BASE!A:B,2,0)</f>
        <v>#N/A</v>
      </c>
      <c r="G447" s="26"/>
      <c r="H447" s="26"/>
      <c r="I447" s="34"/>
      <c r="J447" s="35"/>
      <c r="K447" s="26"/>
      <c r="L447" s="26"/>
      <c r="M447" s="26"/>
      <c r="N447" s="29">
        <f t="shared" si="91"/>
        <v>1</v>
      </c>
      <c r="O447" s="30" t="e">
        <f>VLOOKUP(E447,'LIBROS FNL '!E:N,2,0)</f>
        <v>#N/A</v>
      </c>
      <c r="P447" s="31">
        <f>IFERROR(VLOOKUP(E447,'LIBROS FNL '!E:Q,13,0),0)</f>
        <v>0</v>
      </c>
      <c r="Q447" s="31" t="e">
        <f>VLOOKUP(E447,'LIBROS FNL '!E:N,4,0)</f>
        <v>#N/A</v>
      </c>
      <c r="R447" s="31">
        <f t="shared" si="92"/>
        <v>0</v>
      </c>
      <c r="S447" s="32" t="str">
        <f t="shared" si="93"/>
        <v>OK CONCILIADO</v>
      </c>
      <c r="T447" s="29" t="str">
        <f t="shared" ca="1" si="94"/>
        <v>ok</v>
      </c>
      <c r="U447" s="29">
        <f t="shared" si="95"/>
        <v>1</v>
      </c>
      <c r="V447" s="29">
        <f t="shared" si="96"/>
        <v>0</v>
      </c>
      <c r="W447" s="29" t="str">
        <f t="shared" si="97"/>
        <v/>
      </c>
    </row>
    <row r="448" spans="1:23" x14ac:dyDescent="0.25">
      <c r="A448" s="27" t="str">
        <f t="shared" si="87"/>
        <v/>
      </c>
      <c r="B448" s="25">
        <f t="shared" si="88"/>
        <v>0</v>
      </c>
      <c r="C448" s="25" t="str">
        <f t="shared" si="89"/>
        <v>INGRESO</v>
      </c>
      <c r="D448" s="28" t="str">
        <f t="shared" si="90"/>
        <v>0INGRESO</v>
      </c>
      <c r="E448" s="28" t="str">
        <f>D448&amp;COUNTIF(D$2:D448,D448)</f>
        <v>0INGRESO447</v>
      </c>
      <c r="F448" s="28" t="e">
        <f>VLOOKUP(L448,BASE!A:B,2,0)</f>
        <v>#N/A</v>
      </c>
      <c r="G448" s="26"/>
      <c r="H448" s="26"/>
      <c r="I448" s="34"/>
      <c r="J448" s="35"/>
      <c r="K448" s="26"/>
      <c r="L448" s="26"/>
      <c r="M448" s="26"/>
      <c r="N448" s="29">
        <f t="shared" si="91"/>
        <v>1</v>
      </c>
      <c r="O448" s="30" t="e">
        <f>VLOOKUP(E448,'LIBROS FNL '!E:N,2,0)</f>
        <v>#N/A</v>
      </c>
      <c r="P448" s="31">
        <f>IFERROR(VLOOKUP(E448,'LIBROS FNL '!E:Q,13,0),0)</f>
        <v>0</v>
      </c>
      <c r="Q448" s="31" t="e">
        <f>VLOOKUP(E448,'LIBROS FNL '!E:N,4,0)</f>
        <v>#N/A</v>
      </c>
      <c r="R448" s="31">
        <f t="shared" si="92"/>
        <v>0</v>
      </c>
      <c r="S448" s="32" t="str">
        <f t="shared" si="93"/>
        <v>OK CONCILIADO</v>
      </c>
      <c r="T448" s="29" t="str">
        <f t="shared" ca="1" si="94"/>
        <v>ok</v>
      </c>
      <c r="U448" s="29">
        <f t="shared" si="95"/>
        <v>1</v>
      </c>
      <c r="V448" s="29">
        <f t="shared" si="96"/>
        <v>0</v>
      </c>
      <c r="W448" s="29" t="str">
        <f t="shared" si="97"/>
        <v/>
      </c>
    </row>
    <row r="449" spans="1:23" x14ac:dyDescent="0.25">
      <c r="A449" s="27" t="str">
        <f t="shared" si="87"/>
        <v/>
      </c>
      <c r="B449" s="25">
        <f t="shared" si="88"/>
        <v>0</v>
      </c>
      <c r="C449" s="25" t="str">
        <f t="shared" si="89"/>
        <v>INGRESO</v>
      </c>
      <c r="D449" s="28" t="str">
        <f t="shared" si="90"/>
        <v>0INGRESO</v>
      </c>
      <c r="E449" s="28" t="str">
        <f>D449&amp;COUNTIF(D$2:D449,D449)</f>
        <v>0INGRESO448</v>
      </c>
      <c r="F449" s="28" t="e">
        <f>VLOOKUP(L449,BASE!A:B,2,0)</f>
        <v>#N/A</v>
      </c>
      <c r="G449" s="26"/>
      <c r="H449" s="26"/>
      <c r="I449" s="34"/>
      <c r="J449" s="35"/>
      <c r="K449" s="26"/>
      <c r="L449" s="26"/>
      <c r="M449" s="26"/>
      <c r="N449" s="29">
        <f t="shared" si="91"/>
        <v>1</v>
      </c>
      <c r="O449" s="30" t="e">
        <f>VLOOKUP(E449,'LIBROS FNL '!E:N,2,0)</f>
        <v>#N/A</v>
      </c>
      <c r="P449" s="31">
        <f>IFERROR(VLOOKUP(E449,'LIBROS FNL '!E:Q,13,0),0)</f>
        <v>0</v>
      </c>
      <c r="Q449" s="31" t="e">
        <f>VLOOKUP(E449,'LIBROS FNL '!E:N,4,0)</f>
        <v>#N/A</v>
      </c>
      <c r="R449" s="31">
        <f t="shared" si="92"/>
        <v>0</v>
      </c>
      <c r="S449" s="32" t="str">
        <f t="shared" si="93"/>
        <v>OK CONCILIADO</v>
      </c>
      <c r="T449" s="29" t="str">
        <f t="shared" ca="1" si="94"/>
        <v>ok</v>
      </c>
      <c r="U449" s="29">
        <f t="shared" si="95"/>
        <v>1</v>
      </c>
      <c r="V449" s="29">
        <f t="shared" si="96"/>
        <v>0</v>
      </c>
      <c r="W449" s="29" t="str">
        <f t="shared" si="97"/>
        <v/>
      </c>
    </row>
    <row r="450" spans="1:23" x14ac:dyDescent="0.25">
      <c r="A450" s="27" t="str">
        <f t="shared" si="87"/>
        <v/>
      </c>
      <c r="B450" s="25">
        <f t="shared" si="88"/>
        <v>0</v>
      </c>
      <c r="C450" s="25" t="str">
        <f t="shared" si="89"/>
        <v>INGRESO</v>
      </c>
      <c r="D450" s="28" t="str">
        <f t="shared" si="90"/>
        <v>0INGRESO</v>
      </c>
      <c r="E450" s="28" t="str">
        <f>D450&amp;COUNTIF(D$2:D450,D450)</f>
        <v>0INGRESO449</v>
      </c>
      <c r="F450" s="28" t="e">
        <f>VLOOKUP(L450,BASE!A:B,2,0)</f>
        <v>#N/A</v>
      </c>
      <c r="G450" s="26"/>
      <c r="H450" s="26"/>
      <c r="I450" s="34"/>
      <c r="J450" s="35"/>
      <c r="K450" s="26"/>
      <c r="L450" s="26"/>
      <c r="M450" s="26"/>
      <c r="N450" s="29">
        <f t="shared" si="91"/>
        <v>1</v>
      </c>
      <c r="O450" s="30" t="e">
        <f>VLOOKUP(E450,'LIBROS FNL '!E:N,2,0)</f>
        <v>#N/A</v>
      </c>
      <c r="P450" s="31">
        <f>IFERROR(VLOOKUP(E450,'LIBROS FNL '!E:Q,13,0),0)</f>
        <v>0</v>
      </c>
      <c r="Q450" s="31" t="e">
        <f>VLOOKUP(E450,'LIBROS FNL '!E:N,4,0)</f>
        <v>#N/A</v>
      </c>
      <c r="R450" s="31">
        <f t="shared" si="92"/>
        <v>0</v>
      </c>
      <c r="S450" s="32" t="str">
        <f t="shared" si="93"/>
        <v>OK CONCILIADO</v>
      </c>
      <c r="T450" s="29" t="str">
        <f t="shared" ca="1" si="94"/>
        <v>ok</v>
      </c>
      <c r="U450" s="29">
        <f t="shared" si="95"/>
        <v>1</v>
      </c>
      <c r="V450" s="29">
        <f t="shared" si="96"/>
        <v>0</v>
      </c>
      <c r="W450" s="29" t="str">
        <f t="shared" si="97"/>
        <v/>
      </c>
    </row>
    <row r="451" spans="1:23" x14ac:dyDescent="0.25">
      <c r="A451" s="27" t="str">
        <f t="shared" si="87"/>
        <v/>
      </c>
      <c r="B451" s="25">
        <f t="shared" si="88"/>
        <v>0</v>
      </c>
      <c r="C451" s="25" t="str">
        <f t="shared" si="89"/>
        <v>INGRESO</v>
      </c>
      <c r="D451" s="28" t="str">
        <f t="shared" si="90"/>
        <v>0INGRESO</v>
      </c>
      <c r="E451" s="28" t="str">
        <f>D451&amp;COUNTIF(D$2:D451,D451)</f>
        <v>0INGRESO450</v>
      </c>
      <c r="F451" s="28" t="e">
        <f>VLOOKUP(L451,BASE!A:B,2,0)</f>
        <v>#N/A</v>
      </c>
      <c r="G451" s="26"/>
      <c r="H451" s="26"/>
      <c r="I451" s="34"/>
      <c r="J451" s="35"/>
      <c r="K451" s="26"/>
      <c r="L451" s="26"/>
      <c r="M451" s="26"/>
      <c r="N451" s="29">
        <f t="shared" si="91"/>
        <v>1</v>
      </c>
      <c r="O451" s="30" t="e">
        <f>VLOOKUP(E451,'LIBROS FNL '!E:N,2,0)</f>
        <v>#N/A</v>
      </c>
      <c r="P451" s="31">
        <f>IFERROR(VLOOKUP(E451,'LIBROS FNL '!E:Q,13,0),0)</f>
        <v>0</v>
      </c>
      <c r="Q451" s="31" t="e">
        <f>VLOOKUP(E451,'LIBROS FNL '!E:N,4,0)</f>
        <v>#N/A</v>
      </c>
      <c r="R451" s="31">
        <f t="shared" si="92"/>
        <v>0</v>
      </c>
      <c r="S451" s="32" t="str">
        <f t="shared" si="93"/>
        <v>OK CONCILIADO</v>
      </c>
      <c r="T451" s="29" t="str">
        <f t="shared" ca="1" si="94"/>
        <v>ok</v>
      </c>
      <c r="U451" s="29">
        <f t="shared" si="95"/>
        <v>1</v>
      </c>
      <c r="V451" s="29">
        <f t="shared" si="96"/>
        <v>0</v>
      </c>
      <c r="W451" s="29" t="str">
        <f t="shared" si="97"/>
        <v/>
      </c>
    </row>
    <row r="452" spans="1:23" x14ac:dyDescent="0.25">
      <c r="A452" s="27" t="str">
        <f t="shared" si="87"/>
        <v/>
      </c>
      <c r="B452" s="25">
        <f t="shared" si="88"/>
        <v>0</v>
      </c>
      <c r="C452" s="25" t="str">
        <f t="shared" si="89"/>
        <v>INGRESO</v>
      </c>
      <c r="D452" s="28" t="str">
        <f t="shared" si="90"/>
        <v>0INGRESO</v>
      </c>
      <c r="E452" s="28" t="str">
        <f>D452&amp;COUNTIF(D$2:D452,D452)</f>
        <v>0INGRESO451</v>
      </c>
      <c r="F452" s="28" t="e">
        <f>VLOOKUP(L452,BASE!A:B,2,0)</f>
        <v>#N/A</v>
      </c>
      <c r="G452" s="26"/>
      <c r="H452" s="26"/>
      <c r="I452" s="34"/>
      <c r="J452" s="35"/>
      <c r="K452" s="26"/>
      <c r="L452" s="26"/>
      <c r="M452" s="26"/>
      <c r="N452" s="29">
        <f t="shared" si="91"/>
        <v>1</v>
      </c>
      <c r="O452" s="30" t="e">
        <f>VLOOKUP(E452,'LIBROS FNL '!E:N,2,0)</f>
        <v>#N/A</v>
      </c>
      <c r="P452" s="31">
        <f>IFERROR(VLOOKUP(E452,'LIBROS FNL '!E:Q,13,0),0)</f>
        <v>0</v>
      </c>
      <c r="Q452" s="31" t="e">
        <f>VLOOKUP(E452,'LIBROS FNL '!E:N,4,0)</f>
        <v>#N/A</v>
      </c>
      <c r="R452" s="31">
        <f t="shared" si="92"/>
        <v>0</v>
      </c>
      <c r="S452" s="32" t="str">
        <f t="shared" si="93"/>
        <v>OK CONCILIADO</v>
      </c>
      <c r="T452" s="29" t="str">
        <f t="shared" ca="1" si="94"/>
        <v>ok</v>
      </c>
      <c r="U452" s="29">
        <f t="shared" si="95"/>
        <v>1</v>
      </c>
      <c r="V452" s="29">
        <f t="shared" si="96"/>
        <v>0</v>
      </c>
      <c r="W452" s="29" t="str">
        <f t="shared" si="97"/>
        <v/>
      </c>
    </row>
    <row r="453" spans="1:23" x14ac:dyDescent="0.25">
      <c r="A453" s="27" t="str">
        <f t="shared" si="87"/>
        <v/>
      </c>
      <c r="B453" s="25">
        <f t="shared" si="88"/>
        <v>0</v>
      </c>
      <c r="C453" s="25" t="str">
        <f t="shared" si="89"/>
        <v>INGRESO</v>
      </c>
      <c r="D453" s="28" t="str">
        <f t="shared" si="90"/>
        <v>0INGRESO</v>
      </c>
      <c r="E453" s="28" t="str">
        <f>D453&amp;COUNTIF(D$2:D453,D453)</f>
        <v>0INGRESO452</v>
      </c>
      <c r="F453" s="28" t="e">
        <f>VLOOKUP(L453,BASE!A:B,2,0)</f>
        <v>#N/A</v>
      </c>
      <c r="G453" s="26"/>
      <c r="H453" s="26"/>
      <c r="I453" s="34"/>
      <c r="J453" s="35"/>
      <c r="K453" s="26"/>
      <c r="L453" s="26"/>
      <c r="M453" s="26"/>
      <c r="N453" s="29">
        <f t="shared" si="91"/>
        <v>1</v>
      </c>
      <c r="O453" s="30" t="e">
        <f>VLOOKUP(E453,'LIBROS FNL '!E:N,2,0)</f>
        <v>#N/A</v>
      </c>
      <c r="P453" s="31">
        <f>IFERROR(VLOOKUP(E453,'LIBROS FNL '!E:Q,13,0),0)</f>
        <v>0</v>
      </c>
      <c r="Q453" s="31" t="e">
        <f>VLOOKUP(E453,'LIBROS FNL '!E:N,4,0)</f>
        <v>#N/A</v>
      </c>
      <c r="R453" s="31">
        <f t="shared" si="92"/>
        <v>0</v>
      </c>
      <c r="S453" s="32" t="str">
        <f t="shared" si="93"/>
        <v>OK CONCILIADO</v>
      </c>
      <c r="T453" s="29" t="str">
        <f t="shared" ca="1" si="94"/>
        <v>ok</v>
      </c>
      <c r="U453" s="29">
        <f t="shared" si="95"/>
        <v>1</v>
      </c>
      <c r="V453" s="29">
        <f t="shared" si="96"/>
        <v>0</v>
      </c>
      <c r="W453" s="29" t="str">
        <f t="shared" si="97"/>
        <v/>
      </c>
    </row>
    <row r="454" spans="1:23" x14ac:dyDescent="0.25">
      <c r="A454" s="27" t="str">
        <f t="shared" si="87"/>
        <v/>
      </c>
      <c r="B454" s="25">
        <f t="shared" si="88"/>
        <v>0</v>
      </c>
      <c r="C454" s="25" t="str">
        <f t="shared" si="89"/>
        <v>INGRESO</v>
      </c>
      <c r="D454" s="28" t="str">
        <f t="shared" si="90"/>
        <v>0INGRESO</v>
      </c>
      <c r="E454" s="28" t="str">
        <f>D454&amp;COUNTIF(D$2:D454,D454)</f>
        <v>0INGRESO453</v>
      </c>
      <c r="F454" s="28" t="e">
        <f>VLOOKUP(L454,BASE!A:B,2,0)</f>
        <v>#N/A</v>
      </c>
      <c r="G454" s="26"/>
      <c r="H454" s="26"/>
      <c r="I454" s="34"/>
      <c r="J454" s="35"/>
      <c r="K454" s="26"/>
      <c r="L454" s="26"/>
      <c r="M454" s="26"/>
      <c r="N454" s="29">
        <f t="shared" si="91"/>
        <v>1</v>
      </c>
      <c r="O454" s="30" t="e">
        <f>VLOOKUP(E454,'LIBROS FNL '!E:N,2,0)</f>
        <v>#N/A</v>
      </c>
      <c r="P454" s="31">
        <f>IFERROR(VLOOKUP(E454,'LIBROS FNL '!E:Q,13,0),0)</f>
        <v>0</v>
      </c>
      <c r="Q454" s="31" t="e">
        <f>VLOOKUP(E454,'LIBROS FNL '!E:N,4,0)</f>
        <v>#N/A</v>
      </c>
      <c r="R454" s="31">
        <f t="shared" si="92"/>
        <v>0</v>
      </c>
      <c r="S454" s="32" t="str">
        <f t="shared" si="93"/>
        <v>OK CONCILIADO</v>
      </c>
      <c r="T454" s="29" t="str">
        <f t="shared" ca="1" si="94"/>
        <v>ok</v>
      </c>
      <c r="U454" s="29">
        <f t="shared" si="95"/>
        <v>1</v>
      </c>
      <c r="V454" s="29">
        <f t="shared" si="96"/>
        <v>0</v>
      </c>
      <c r="W454" s="29" t="str">
        <f t="shared" si="97"/>
        <v/>
      </c>
    </row>
    <row r="455" spans="1:23" x14ac:dyDescent="0.25">
      <c r="A455" s="27" t="str">
        <f t="shared" si="87"/>
        <v/>
      </c>
      <c r="B455" s="25">
        <f t="shared" si="88"/>
        <v>0</v>
      </c>
      <c r="C455" s="25" t="str">
        <f t="shared" si="89"/>
        <v>INGRESO</v>
      </c>
      <c r="D455" s="28" t="str">
        <f t="shared" si="90"/>
        <v>0INGRESO</v>
      </c>
      <c r="E455" s="28" t="str">
        <f>D455&amp;COUNTIF(D$2:D455,D455)</f>
        <v>0INGRESO454</v>
      </c>
      <c r="F455" s="28" t="e">
        <f>VLOOKUP(L455,BASE!A:B,2,0)</f>
        <v>#N/A</v>
      </c>
      <c r="G455" s="26"/>
      <c r="H455" s="26"/>
      <c r="I455" s="34"/>
      <c r="J455" s="35"/>
      <c r="K455" s="26"/>
      <c r="L455" s="26"/>
      <c r="M455" s="26"/>
      <c r="N455" s="29">
        <f t="shared" si="91"/>
        <v>1</v>
      </c>
      <c r="O455" s="30" t="e">
        <f>VLOOKUP(E455,'LIBROS FNL '!E:N,2,0)</f>
        <v>#N/A</v>
      </c>
      <c r="P455" s="31">
        <f>IFERROR(VLOOKUP(E455,'LIBROS FNL '!E:Q,13,0),0)</f>
        <v>0</v>
      </c>
      <c r="Q455" s="31" t="e">
        <f>VLOOKUP(E455,'LIBROS FNL '!E:N,4,0)</f>
        <v>#N/A</v>
      </c>
      <c r="R455" s="31">
        <f t="shared" si="92"/>
        <v>0</v>
      </c>
      <c r="S455" s="32" t="str">
        <f t="shared" si="93"/>
        <v>OK CONCILIADO</v>
      </c>
      <c r="T455" s="29" t="str">
        <f t="shared" ca="1" si="94"/>
        <v>ok</v>
      </c>
      <c r="U455" s="29">
        <f t="shared" si="95"/>
        <v>1</v>
      </c>
      <c r="V455" s="29">
        <f t="shared" si="96"/>
        <v>0</v>
      </c>
      <c r="W455" s="29" t="str">
        <f t="shared" si="97"/>
        <v/>
      </c>
    </row>
    <row r="456" spans="1:23" x14ac:dyDescent="0.25">
      <c r="A456" s="27" t="str">
        <f t="shared" si="87"/>
        <v/>
      </c>
      <c r="B456" s="25">
        <f t="shared" si="88"/>
        <v>0</v>
      </c>
      <c r="C456" s="25" t="str">
        <f t="shared" si="89"/>
        <v>INGRESO</v>
      </c>
      <c r="D456" s="28" t="str">
        <f t="shared" si="90"/>
        <v>0INGRESO</v>
      </c>
      <c r="E456" s="28" t="str">
        <f>D456&amp;COUNTIF(D$2:D456,D456)</f>
        <v>0INGRESO455</v>
      </c>
      <c r="F456" s="28" t="e">
        <f>VLOOKUP(L456,BASE!A:B,2,0)</f>
        <v>#N/A</v>
      </c>
      <c r="G456" s="26"/>
      <c r="H456" s="26"/>
      <c r="I456" s="34"/>
      <c r="J456" s="35"/>
      <c r="K456" s="26"/>
      <c r="L456" s="26"/>
      <c r="M456" s="26"/>
      <c r="N456" s="29">
        <f t="shared" si="91"/>
        <v>1</v>
      </c>
      <c r="O456" s="30" t="e">
        <f>VLOOKUP(E456,'LIBROS FNL '!E:N,2,0)</f>
        <v>#N/A</v>
      </c>
      <c r="P456" s="31">
        <f>IFERROR(VLOOKUP(E456,'LIBROS FNL '!E:Q,13,0),0)</f>
        <v>0</v>
      </c>
      <c r="Q456" s="31" t="e">
        <f>VLOOKUP(E456,'LIBROS FNL '!E:N,4,0)</f>
        <v>#N/A</v>
      </c>
      <c r="R456" s="31">
        <f t="shared" si="92"/>
        <v>0</v>
      </c>
      <c r="S456" s="32" t="str">
        <f t="shared" si="93"/>
        <v>OK CONCILIADO</v>
      </c>
      <c r="T456" s="29" t="str">
        <f t="shared" ca="1" si="94"/>
        <v>ok</v>
      </c>
      <c r="U456" s="29">
        <f t="shared" si="95"/>
        <v>1</v>
      </c>
      <c r="V456" s="29">
        <f t="shared" si="96"/>
        <v>0</v>
      </c>
      <c r="W456" s="29" t="str">
        <f t="shared" si="97"/>
        <v/>
      </c>
    </row>
    <row r="457" spans="1:23" x14ac:dyDescent="0.25">
      <c r="A457" s="27" t="str">
        <f t="shared" si="87"/>
        <v/>
      </c>
      <c r="B457" s="25">
        <f t="shared" si="88"/>
        <v>0</v>
      </c>
      <c r="C457" s="25" t="str">
        <f t="shared" si="89"/>
        <v>INGRESO</v>
      </c>
      <c r="D457" s="28" t="str">
        <f t="shared" si="90"/>
        <v>0INGRESO</v>
      </c>
      <c r="E457" s="28" t="str">
        <f>D457&amp;COUNTIF(D$2:D457,D457)</f>
        <v>0INGRESO456</v>
      </c>
      <c r="F457" s="28" t="e">
        <f>VLOOKUP(L457,BASE!A:B,2,0)</f>
        <v>#N/A</v>
      </c>
      <c r="G457" s="26"/>
      <c r="H457" s="26"/>
      <c r="I457" s="34"/>
      <c r="J457" s="35"/>
      <c r="K457" s="26"/>
      <c r="L457" s="26"/>
      <c r="M457" s="26"/>
      <c r="N457" s="29">
        <f t="shared" si="91"/>
        <v>1</v>
      </c>
      <c r="O457" s="30" t="e">
        <f>VLOOKUP(E457,'LIBROS FNL '!E:N,2,0)</f>
        <v>#N/A</v>
      </c>
      <c r="P457" s="31">
        <f>IFERROR(VLOOKUP(E457,'LIBROS FNL '!E:Q,13,0),0)</f>
        <v>0</v>
      </c>
      <c r="Q457" s="31" t="e">
        <f>VLOOKUP(E457,'LIBROS FNL '!E:N,4,0)</f>
        <v>#N/A</v>
      </c>
      <c r="R457" s="31">
        <f t="shared" si="92"/>
        <v>0</v>
      </c>
      <c r="S457" s="32" t="str">
        <f t="shared" si="93"/>
        <v>OK CONCILIADO</v>
      </c>
      <c r="T457" s="29" t="str">
        <f t="shared" ca="1" si="94"/>
        <v>ok</v>
      </c>
      <c r="U457" s="29">
        <f t="shared" si="95"/>
        <v>1</v>
      </c>
      <c r="V457" s="29">
        <f t="shared" si="96"/>
        <v>0</v>
      </c>
      <c r="W457" s="29" t="str">
        <f t="shared" si="97"/>
        <v/>
      </c>
    </row>
    <row r="458" spans="1:23" x14ac:dyDescent="0.25">
      <c r="A458" s="27" t="str">
        <f t="shared" si="87"/>
        <v/>
      </c>
      <c r="B458" s="25">
        <f t="shared" si="88"/>
        <v>0</v>
      </c>
      <c r="C458" s="25" t="str">
        <f t="shared" si="89"/>
        <v>INGRESO</v>
      </c>
      <c r="D458" s="28" t="str">
        <f t="shared" si="90"/>
        <v>0INGRESO</v>
      </c>
      <c r="E458" s="28" t="str">
        <f>D458&amp;COUNTIF(D$2:D458,D458)</f>
        <v>0INGRESO457</v>
      </c>
      <c r="F458" s="28" t="e">
        <f>VLOOKUP(L458,BASE!A:B,2,0)</f>
        <v>#N/A</v>
      </c>
      <c r="G458" s="26"/>
      <c r="H458" s="26"/>
      <c r="I458" s="34"/>
      <c r="J458" s="35"/>
      <c r="K458" s="26"/>
      <c r="L458" s="26"/>
      <c r="M458" s="26"/>
      <c r="N458" s="29">
        <f t="shared" si="91"/>
        <v>1</v>
      </c>
      <c r="O458" s="30" t="e">
        <f>VLOOKUP(E458,'LIBROS FNL '!E:N,2,0)</f>
        <v>#N/A</v>
      </c>
      <c r="P458" s="31">
        <f>IFERROR(VLOOKUP(E458,'LIBROS FNL '!E:Q,13,0),0)</f>
        <v>0</v>
      </c>
      <c r="Q458" s="31" t="e">
        <f>VLOOKUP(E458,'LIBROS FNL '!E:N,4,0)</f>
        <v>#N/A</v>
      </c>
      <c r="R458" s="31">
        <f t="shared" si="92"/>
        <v>0</v>
      </c>
      <c r="S458" s="32" t="str">
        <f t="shared" si="93"/>
        <v>OK CONCILIADO</v>
      </c>
      <c r="T458" s="29" t="str">
        <f t="shared" ca="1" si="94"/>
        <v>ok</v>
      </c>
      <c r="U458" s="29">
        <f t="shared" si="95"/>
        <v>1</v>
      </c>
      <c r="V458" s="29">
        <f t="shared" si="96"/>
        <v>0</v>
      </c>
      <c r="W458" s="29" t="str">
        <f t="shared" si="97"/>
        <v/>
      </c>
    </row>
    <row r="459" spans="1:23" x14ac:dyDescent="0.25">
      <c r="A459" s="27" t="str">
        <f t="shared" si="87"/>
        <v/>
      </c>
      <c r="B459" s="25">
        <f t="shared" si="88"/>
        <v>0</v>
      </c>
      <c r="C459" s="25" t="str">
        <f t="shared" si="89"/>
        <v>INGRESO</v>
      </c>
      <c r="D459" s="28" t="str">
        <f t="shared" si="90"/>
        <v>0INGRESO</v>
      </c>
      <c r="E459" s="28" t="str">
        <f>D459&amp;COUNTIF(D$2:D459,D459)</f>
        <v>0INGRESO458</v>
      </c>
      <c r="F459" s="28" t="e">
        <f>VLOOKUP(L459,BASE!A:B,2,0)</f>
        <v>#N/A</v>
      </c>
      <c r="G459" s="26"/>
      <c r="H459" s="26"/>
      <c r="I459" s="34"/>
      <c r="J459" s="35"/>
      <c r="K459" s="26"/>
      <c r="L459" s="26"/>
      <c r="M459" s="26"/>
      <c r="N459" s="29">
        <f t="shared" si="91"/>
        <v>1</v>
      </c>
      <c r="O459" s="30" t="e">
        <f>VLOOKUP(E459,'LIBROS FNL '!E:N,2,0)</f>
        <v>#N/A</v>
      </c>
      <c r="P459" s="31">
        <f>IFERROR(VLOOKUP(E459,'LIBROS FNL '!E:Q,13,0),0)</f>
        <v>0</v>
      </c>
      <c r="Q459" s="31" t="e">
        <f>VLOOKUP(E459,'LIBROS FNL '!E:N,4,0)</f>
        <v>#N/A</v>
      </c>
      <c r="R459" s="31">
        <f t="shared" si="92"/>
        <v>0</v>
      </c>
      <c r="S459" s="32" t="str">
        <f t="shared" si="93"/>
        <v>OK CONCILIADO</v>
      </c>
      <c r="T459" s="29" t="str">
        <f t="shared" ca="1" si="94"/>
        <v>ok</v>
      </c>
      <c r="U459" s="29">
        <f t="shared" si="95"/>
        <v>1</v>
      </c>
      <c r="V459" s="29">
        <f t="shared" si="96"/>
        <v>0</v>
      </c>
      <c r="W459" s="29" t="str">
        <f t="shared" si="97"/>
        <v/>
      </c>
    </row>
    <row r="460" spans="1:23" x14ac:dyDescent="0.25">
      <c r="A460" s="27" t="str">
        <f t="shared" si="87"/>
        <v/>
      </c>
      <c r="B460" s="25">
        <f t="shared" si="88"/>
        <v>0</v>
      </c>
      <c r="C460" s="25" t="str">
        <f t="shared" si="89"/>
        <v>INGRESO</v>
      </c>
      <c r="D460" s="28" t="str">
        <f t="shared" si="90"/>
        <v>0INGRESO</v>
      </c>
      <c r="E460" s="28" t="str">
        <f>D460&amp;COUNTIF(D$2:D460,D460)</f>
        <v>0INGRESO459</v>
      </c>
      <c r="F460" s="28" t="e">
        <f>VLOOKUP(L460,BASE!A:B,2,0)</f>
        <v>#N/A</v>
      </c>
      <c r="G460" s="26"/>
      <c r="H460" s="26"/>
      <c r="I460" s="34"/>
      <c r="J460" s="35"/>
      <c r="K460" s="26"/>
      <c r="L460" s="26"/>
      <c r="M460" s="26"/>
      <c r="N460" s="29">
        <f t="shared" si="91"/>
        <v>1</v>
      </c>
      <c r="O460" s="30" t="e">
        <f>VLOOKUP(E460,'LIBROS FNL '!E:N,2,0)</f>
        <v>#N/A</v>
      </c>
      <c r="P460" s="31">
        <f>IFERROR(VLOOKUP(E460,'LIBROS FNL '!E:Q,13,0),0)</f>
        <v>0</v>
      </c>
      <c r="Q460" s="31" t="e">
        <f>VLOOKUP(E460,'LIBROS FNL '!E:N,4,0)</f>
        <v>#N/A</v>
      </c>
      <c r="R460" s="31">
        <f t="shared" si="92"/>
        <v>0</v>
      </c>
      <c r="S460" s="32" t="str">
        <f t="shared" si="93"/>
        <v>OK CONCILIADO</v>
      </c>
      <c r="T460" s="29" t="str">
        <f t="shared" ca="1" si="94"/>
        <v>ok</v>
      </c>
      <c r="U460" s="29">
        <f t="shared" si="95"/>
        <v>1</v>
      </c>
      <c r="V460" s="29">
        <f t="shared" si="96"/>
        <v>0</v>
      </c>
      <c r="W460" s="29" t="str">
        <f t="shared" si="97"/>
        <v/>
      </c>
    </row>
    <row r="461" spans="1:23" x14ac:dyDescent="0.25">
      <c r="A461" s="27" t="str">
        <f t="shared" si="87"/>
        <v/>
      </c>
      <c r="B461" s="25">
        <f t="shared" si="88"/>
        <v>0</v>
      </c>
      <c r="C461" s="25" t="str">
        <f t="shared" si="89"/>
        <v>INGRESO</v>
      </c>
      <c r="D461" s="28" t="str">
        <f t="shared" si="90"/>
        <v>0INGRESO</v>
      </c>
      <c r="E461" s="28" t="str">
        <f>D461&amp;COUNTIF(D$2:D461,D461)</f>
        <v>0INGRESO460</v>
      </c>
      <c r="F461" s="28" t="e">
        <f>VLOOKUP(L461,BASE!A:B,2,0)</f>
        <v>#N/A</v>
      </c>
      <c r="G461" s="26"/>
      <c r="H461" s="26"/>
      <c r="I461" s="34"/>
      <c r="J461" s="35"/>
      <c r="K461" s="26"/>
      <c r="L461" s="26"/>
      <c r="M461" s="26"/>
      <c r="N461" s="29">
        <f t="shared" si="91"/>
        <v>1</v>
      </c>
      <c r="O461" s="30" t="e">
        <f>VLOOKUP(E461,'LIBROS FNL '!E:N,2,0)</f>
        <v>#N/A</v>
      </c>
      <c r="P461" s="31">
        <f>IFERROR(VLOOKUP(E461,'LIBROS FNL '!E:Q,13,0),0)</f>
        <v>0</v>
      </c>
      <c r="Q461" s="31" t="e">
        <f>VLOOKUP(E461,'LIBROS FNL '!E:N,4,0)</f>
        <v>#N/A</v>
      </c>
      <c r="R461" s="31">
        <f t="shared" si="92"/>
        <v>0</v>
      </c>
      <c r="S461" s="32" t="str">
        <f t="shared" si="93"/>
        <v>OK CONCILIADO</v>
      </c>
      <c r="T461" s="29" t="str">
        <f t="shared" ca="1" si="94"/>
        <v>ok</v>
      </c>
      <c r="U461" s="29">
        <f t="shared" si="95"/>
        <v>1</v>
      </c>
      <c r="V461" s="29">
        <f t="shared" si="96"/>
        <v>0</v>
      </c>
      <c r="W461" s="29" t="str">
        <f t="shared" si="97"/>
        <v/>
      </c>
    </row>
    <row r="462" spans="1:23" x14ac:dyDescent="0.25">
      <c r="A462" s="27" t="str">
        <f t="shared" si="87"/>
        <v/>
      </c>
      <c r="B462" s="25">
        <f t="shared" si="88"/>
        <v>0</v>
      </c>
      <c r="C462" s="25" t="str">
        <f t="shared" si="89"/>
        <v>INGRESO</v>
      </c>
      <c r="D462" s="28" t="str">
        <f t="shared" si="90"/>
        <v>0INGRESO</v>
      </c>
      <c r="E462" s="28" t="str">
        <f>D462&amp;COUNTIF(D$2:D462,D462)</f>
        <v>0INGRESO461</v>
      </c>
      <c r="F462" s="28" t="e">
        <f>VLOOKUP(L462,BASE!A:B,2,0)</f>
        <v>#N/A</v>
      </c>
      <c r="G462" s="26"/>
      <c r="H462" s="26"/>
      <c r="I462" s="34"/>
      <c r="J462" s="35"/>
      <c r="K462" s="26"/>
      <c r="L462" s="26"/>
      <c r="M462" s="26"/>
      <c r="N462" s="29">
        <f t="shared" si="91"/>
        <v>1</v>
      </c>
      <c r="O462" s="30" t="e">
        <f>VLOOKUP(E462,'LIBROS FNL '!E:N,2,0)</f>
        <v>#N/A</v>
      </c>
      <c r="P462" s="31">
        <f>IFERROR(VLOOKUP(E462,'LIBROS FNL '!E:Q,13,0),0)</f>
        <v>0</v>
      </c>
      <c r="Q462" s="31" t="e">
        <f>VLOOKUP(E462,'LIBROS FNL '!E:N,4,0)</f>
        <v>#N/A</v>
      </c>
      <c r="R462" s="31">
        <f t="shared" si="92"/>
        <v>0</v>
      </c>
      <c r="S462" s="32" t="str">
        <f t="shared" si="93"/>
        <v>OK CONCILIADO</v>
      </c>
      <c r="T462" s="29" t="str">
        <f t="shared" ca="1" si="94"/>
        <v>ok</v>
      </c>
      <c r="U462" s="29">
        <f t="shared" si="95"/>
        <v>1</v>
      </c>
      <c r="V462" s="29">
        <f t="shared" si="96"/>
        <v>0</v>
      </c>
      <c r="W462" s="29" t="str">
        <f t="shared" si="97"/>
        <v/>
      </c>
    </row>
    <row r="463" spans="1:23" x14ac:dyDescent="0.25">
      <c r="A463" s="27" t="str">
        <f t="shared" si="87"/>
        <v/>
      </c>
      <c r="B463" s="25">
        <f t="shared" si="88"/>
        <v>0</v>
      </c>
      <c r="C463" s="25" t="str">
        <f t="shared" si="89"/>
        <v>INGRESO</v>
      </c>
      <c r="D463" s="28" t="str">
        <f t="shared" si="90"/>
        <v>0INGRESO</v>
      </c>
      <c r="E463" s="28" t="str">
        <f>D463&amp;COUNTIF(D$2:D463,D463)</f>
        <v>0INGRESO462</v>
      </c>
      <c r="F463" s="28" t="e">
        <f>VLOOKUP(L463,BASE!A:B,2,0)</f>
        <v>#N/A</v>
      </c>
      <c r="G463" s="26"/>
      <c r="H463" s="26"/>
      <c r="I463" s="34"/>
      <c r="J463" s="35"/>
      <c r="K463" s="26"/>
      <c r="L463" s="26"/>
      <c r="M463" s="26"/>
      <c r="N463" s="29">
        <f t="shared" si="91"/>
        <v>1</v>
      </c>
      <c r="O463" s="30" t="e">
        <f>VLOOKUP(E463,'LIBROS FNL '!E:N,2,0)</f>
        <v>#N/A</v>
      </c>
      <c r="P463" s="31">
        <f>IFERROR(VLOOKUP(E463,'LIBROS FNL '!E:Q,13,0),0)</f>
        <v>0</v>
      </c>
      <c r="Q463" s="31" t="e">
        <f>VLOOKUP(E463,'LIBROS FNL '!E:N,4,0)</f>
        <v>#N/A</v>
      </c>
      <c r="R463" s="31">
        <f t="shared" si="92"/>
        <v>0</v>
      </c>
      <c r="S463" s="32" t="str">
        <f t="shared" si="93"/>
        <v>OK CONCILIADO</v>
      </c>
      <c r="T463" s="29" t="str">
        <f t="shared" ca="1" si="94"/>
        <v>ok</v>
      </c>
      <c r="U463" s="29">
        <f t="shared" si="95"/>
        <v>1</v>
      </c>
      <c r="V463" s="29">
        <f t="shared" si="96"/>
        <v>0</v>
      </c>
      <c r="W463" s="29" t="str">
        <f t="shared" si="97"/>
        <v/>
      </c>
    </row>
    <row r="464" spans="1:23" x14ac:dyDescent="0.25">
      <c r="A464" s="27" t="str">
        <f t="shared" si="87"/>
        <v/>
      </c>
      <c r="B464" s="25">
        <f t="shared" si="88"/>
        <v>0</v>
      </c>
      <c r="C464" s="25" t="str">
        <f t="shared" si="89"/>
        <v>INGRESO</v>
      </c>
      <c r="D464" s="28" t="str">
        <f t="shared" si="90"/>
        <v>0INGRESO</v>
      </c>
      <c r="E464" s="28" t="str">
        <f>D464&amp;COUNTIF(D$2:D464,D464)</f>
        <v>0INGRESO463</v>
      </c>
      <c r="F464" s="28" t="e">
        <f>VLOOKUP(L464,BASE!A:B,2,0)</f>
        <v>#N/A</v>
      </c>
      <c r="G464" s="26"/>
      <c r="H464" s="26"/>
      <c r="I464" s="34"/>
      <c r="J464" s="35"/>
      <c r="K464" s="26"/>
      <c r="L464" s="26"/>
      <c r="M464" s="26"/>
      <c r="N464" s="29">
        <f t="shared" si="91"/>
        <v>1</v>
      </c>
      <c r="O464" s="30" t="e">
        <f>VLOOKUP(E464,'LIBROS FNL '!E:N,2,0)</f>
        <v>#N/A</v>
      </c>
      <c r="P464" s="31">
        <f>IFERROR(VLOOKUP(E464,'LIBROS FNL '!E:Q,13,0),0)</f>
        <v>0</v>
      </c>
      <c r="Q464" s="31" t="e">
        <f>VLOOKUP(E464,'LIBROS FNL '!E:N,4,0)</f>
        <v>#N/A</v>
      </c>
      <c r="R464" s="31">
        <f t="shared" si="92"/>
        <v>0</v>
      </c>
      <c r="S464" s="32" t="str">
        <f t="shared" si="93"/>
        <v>OK CONCILIADO</v>
      </c>
      <c r="T464" s="29" t="str">
        <f t="shared" ca="1" si="94"/>
        <v>ok</v>
      </c>
      <c r="U464" s="29">
        <f t="shared" si="95"/>
        <v>1</v>
      </c>
      <c r="V464" s="29">
        <f t="shared" si="96"/>
        <v>0</v>
      </c>
      <c r="W464" s="29" t="str">
        <f t="shared" si="97"/>
        <v/>
      </c>
    </row>
    <row r="465" spans="1:23" x14ac:dyDescent="0.25">
      <c r="A465" s="27" t="str">
        <f t="shared" si="87"/>
        <v/>
      </c>
      <c r="B465" s="25">
        <f t="shared" si="88"/>
        <v>0</v>
      </c>
      <c r="C465" s="25" t="str">
        <f t="shared" si="89"/>
        <v>INGRESO</v>
      </c>
      <c r="D465" s="28" t="str">
        <f t="shared" si="90"/>
        <v>0INGRESO</v>
      </c>
      <c r="E465" s="28" t="str">
        <f>D465&amp;COUNTIF(D$2:D465,D465)</f>
        <v>0INGRESO464</v>
      </c>
      <c r="F465" s="28" t="e">
        <f>VLOOKUP(L465,BASE!A:B,2,0)</f>
        <v>#N/A</v>
      </c>
      <c r="G465" s="26"/>
      <c r="H465" s="26"/>
      <c r="I465" s="34"/>
      <c r="J465" s="35"/>
      <c r="K465" s="26"/>
      <c r="L465" s="26"/>
      <c r="M465" s="26"/>
      <c r="N465" s="29">
        <f t="shared" si="91"/>
        <v>1</v>
      </c>
      <c r="O465" s="30" t="e">
        <f>VLOOKUP(E465,'LIBROS FNL '!E:N,2,0)</f>
        <v>#N/A</v>
      </c>
      <c r="P465" s="31">
        <f>IFERROR(VLOOKUP(E465,'LIBROS FNL '!E:Q,13,0),0)</f>
        <v>0</v>
      </c>
      <c r="Q465" s="31" t="e">
        <f>VLOOKUP(E465,'LIBROS FNL '!E:N,4,0)</f>
        <v>#N/A</v>
      </c>
      <c r="R465" s="31">
        <f t="shared" si="92"/>
        <v>0</v>
      </c>
      <c r="S465" s="32" t="str">
        <f t="shared" si="93"/>
        <v>OK CONCILIADO</v>
      </c>
      <c r="T465" s="29" t="str">
        <f t="shared" ca="1" si="94"/>
        <v>ok</v>
      </c>
      <c r="U465" s="29">
        <f t="shared" si="95"/>
        <v>1</v>
      </c>
      <c r="V465" s="29">
        <f t="shared" si="96"/>
        <v>0</v>
      </c>
      <c r="W465" s="29" t="str">
        <f t="shared" si="97"/>
        <v/>
      </c>
    </row>
    <row r="466" spans="1:23" x14ac:dyDescent="0.25">
      <c r="A466" s="27" t="str">
        <f t="shared" si="87"/>
        <v/>
      </c>
      <c r="B466" s="25">
        <f t="shared" si="88"/>
        <v>0</v>
      </c>
      <c r="C466" s="25" t="str">
        <f t="shared" si="89"/>
        <v>INGRESO</v>
      </c>
      <c r="D466" s="28" t="str">
        <f t="shared" si="90"/>
        <v>0INGRESO</v>
      </c>
      <c r="E466" s="28" t="str">
        <f>D466&amp;COUNTIF(D$2:D466,D466)</f>
        <v>0INGRESO465</v>
      </c>
      <c r="F466" s="28" t="e">
        <f>VLOOKUP(L466,BASE!A:B,2,0)</f>
        <v>#N/A</v>
      </c>
      <c r="G466" s="26"/>
      <c r="H466" s="26"/>
      <c r="I466" s="34"/>
      <c r="J466" s="35"/>
      <c r="K466" s="26"/>
      <c r="L466" s="26"/>
      <c r="M466" s="26"/>
      <c r="N466" s="29">
        <f t="shared" si="91"/>
        <v>1</v>
      </c>
      <c r="O466" s="30" t="e">
        <f>VLOOKUP(E466,'LIBROS FNL '!E:N,2,0)</f>
        <v>#N/A</v>
      </c>
      <c r="P466" s="31">
        <f>IFERROR(VLOOKUP(E466,'LIBROS FNL '!E:Q,13,0),0)</f>
        <v>0</v>
      </c>
      <c r="Q466" s="31" t="e">
        <f>VLOOKUP(E466,'LIBROS FNL '!E:N,4,0)</f>
        <v>#N/A</v>
      </c>
      <c r="R466" s="31">
        <f t="shared" si="92"/>
        <v>0</v>
      </c>
      <c r="S466" s="32" t="str">
        <f t="shared" si="93"/>
        <v>OK CONCILIADO</v>
      </c>
      <c r="T466" s="29" t="str">
        <f t="shared" ca="1" si="94"/>
        <v>ok</v>
      </c>
      <c r="U466" s="29">
        <f t="shared" si="95"/>
        <v>1</v>
      </c>
      <c r="V466" s="29">
        <f t="shared" si="96"/>
        <v>0</v>
      </c>
      <c r="W466" s="29" t="str">
        <f t="shared" si="97"/>
        <v/>
      </c>
    </row>
    <row r="467" spans="1:23" x14ac:dyDescent="0.25">
      <c r="A467" s="27" t="str">
        <f t="shared" si="87"/>
        <v/>
      </c>
      <c r="B467" s="25">
        <f t="shared" si="88"/>
        <v>0</v>
      </c>
      <c r="C467" s="25" t="str">
        <f t="shared" si="89"/>
        <v>INGRESO</v>
      </c>
      <c r="D467" s="28" t="str">
        <f t="shared" si="90"/>
        <v>0INGRESO</v>
      </c>
      <c r="E467" s="28" t="str">
        <f>D467&amp;COUNTIF(D$2:D467,D467)</f>
        <v>0INGRESO466</v>
      </c>
      <c r="F467" s="28" t="e">
        <f>VLOOKUP(L467,BASE!A:B,2,0)</f>
        <v>#N/A</v>
      </c>
      <c r="G467" s="26"/>
      <c r="H467" s="26"/>
      <c r="I467" s="34"/>
      <c r="J467" s="35"/>
      <c r="K467" s="26"/>
      <c r="L467" s="26"/>
      <c r="M467" s="26"/>
      <c r="N467" s="29">
        <f t="shared" si="91"/>
        <v>1</v>
      </c>
      <c r="O467" s="30" t="e">
        <f>VLOOKUP(E467,'LIBROS FNL '!E:N,2,0)</f>
        <v>#N/A</v>
      </c>
      <c r="P467" s="31">
        <f>IFERROR(VLOOKUP(E467,'LIBROS FNL '!E:Q,13,0),0)</f>
        <v>0</v>
      </c>
      <c r="Q467" s="31" t="e">
        <f>VLOOKUP(E467,'LIBROS FNL '!E:N,4,0)</f>
        <v>#N/A</v>
      </c>
      <c r="R467" s="31">
        <f t="shared" si="92"/>
        <v>0</v>
      </c>
      <c r="S467" s="32" t="str">
        <f t="shared" si="93"/>
        <v>OK CONCILIADO</v>
      </c>
      <c r="T467" s="29" t="str">
        <f t="shared" ca="1" si="94"/>
        <v>ok</v>
      </c>
      <c r="U467" s="29">
        <f t="shared" si="95"/>
        <v>1</v>
      </c>
      <c r="V467" s="29">
        <f t="shared" si="96"/>
        <v>0</v>
      </c>
      <c r="W467" s="29" t="str">
        <f t="shared" si="97"/>
        <v/>
      </c>
    </row>
    <row r="468" spans="1:23" x14ac:dyDescent="0.25">
      <c r="A468" s="27" t="str">
        <f t="shared" si="87"/>
        <v/>
      </c>
      <c r="B468" s="25">
        <f t="shared" si="88"/>
        <v>0</v>
      </c>
      <c r="C468" s="25" t="str">
        <f t="shared" si="89"/>
        <v>INGRESO</v>
      </c>
      <c r="D468" s="28" t="str">
        <f t="shared" si="90"/>
        <v>0INGRESO</v>
      </c>
      <c r="E468" s="28" t="str">
        <f>D468&amp;COUNTIF(D$2:D468,D468)</f>
        <v>0INGRESO467</v>
      </c>
      <c r="F468" s="28" t="e">
        <f>VLOOKUP(L468,BASE!A:B,2,0)</f>
        <v>#N/A</v>
      </c>
      <c r="G468" s="26"/>
      <c r="H468" s="26"/>
      <c r="I468" s="34"/>
      <c r="J468" s="35"/>
      <c r="K468" s="26"/>
      <c r="L468" s="26"/>
      <c r="M468" s="26"/>
      <c r="N468" s="29">
        <f t="shared" si="91"/>
        <v>1</v>
      </c>
      <c r="O468" s="30" t="e">
        <f>VLOOKUP(E468,'LIBROS FNL '!E:N,2,0)</f>
        <v>#N/A</v>
      </c>
      <c r="P468" s="31">
        <f>IFERROR(VLOOKUP(E468,'LIBROS FNL '!E:Q,13,0),0)</f>
        <v>0</v>
      </c>
      <c r="Q468" s="31" t="e">
        <f>VLOOKUP(E468,'LIBROS FNL '!E:N,4,0)</f>
        <v>#N/A</v>
      </c>
      <c r="R468" s="31">
        <f t="shared" si="92"/>
        <v>0</v>
      </c>
      <c r="S468" s="32" t="str">
        <f t="shared" si="93"/>
        <v>OK CONCILIADO</v>
      </c>
      <c r="T468" s="29" t="str">
        <f t="shared" ca="1" si="94"/>
        <v>ok</v>
      </c>
      <c r="U468" s="29">
        <f t="shared" si="95"/>
        <v>1</v>
      </c>
      <c r="V468" s="29">
        <f t="shared" si="96"/>
        <v>0</v>
      </c>
      <c r="W468" s="29" t="str">
        <f t="shared" si="97"/>
        <v/>
      </c>
    </row>
    <row r="469" spans="1:23" x14ac:dyDescent="0.25">
      <c r="A469" s="27" t="str">
        <f t="shared" si="87"/>
        <v/>
      </c>
      <c r="B469" s="25">
        <f t="shared" si="88"/>
        <v>0</v>
      </c>
      <c r="C469" s="25" t="str">
        <f t="shared" si="89"/>
        <v>INGRESO</v>
      </c>
      <c r="D469" s="28" t="str">
        <f t="shared" si="90"/>
        <v>0INGRESO</v>
      </c>
      <c r="E469" s="28" t="str">
        <f>D469&amp;COUNTIF(D$2:D469,D469)</f>
        <v>0INGRESO468</v>
      </c>
      <c r="F469" s="28" t="e">
        <f>VLOOKUP(L469,BASE!A:B,2,0)</f>
        <v>#N/A</v>
      </c>
      <c r="G469" s="26"/>
      <c r="H469" s="26"/>
      <c r="I469" s="34"/>
      <c r="J469" s="35"/>
      <c r="K469" s="26"/>
      <c r="L469" s="26"/>
      <c r="M469" s="26"/>
      <c r="N469" s="29">
        <f t="shared" si="91"/>
        <v>1</v>
      </c>
      <c r="O469" s="30" t="e">
        <f>VLOOKUP(E469,'LIBROS FNL '!E:N,2,0)</f>
        <v>#N/A</v>
      </c>
      <c r="P469" s="31">
        <f>IFERROR(VLOOKUP(E469,'LIBROS FNL '!E:Q,13,0),0)</f>
        <v>0</v>
      </c>
      <c r="Q469" s="31" t="e">
        <f>VLOOKUP(E469,'LIBROS FNL '!E:N,4,0)</f>
        <v>#N/A</v>
      </c>
      <c r="R469" s="31">
        <f t="shared" si="92"/>
        <v>0</v>
      </c>
      <c r="S469" s="32" t="str">
        <f t="shared" si="93"/>
        <v>OK CONCILIADO</v>
      </c>
      <c r="T469" s="29" t="str">
        <f t="shared" ca="1" si="94"/>
        <v>ok</v>
      </c>
      <c r="U469" s="29">
        <f t="shared" si="95"/>
        <v>1</v>
      </c>
      <c r="V469" s="29">
        <f t="shared" si="96"/>
        <v>0</v>
      </c>
      <c r="W469" s="29" t="str">
        <f t="shared" si="97"/>
        <v/>
      </c>
    </row>
    <row r="470" spans="1:23" x14ac:dyDescent="0.25">
      <c r="A470" s="27" t="str">
        <f t="shared" si="87"/>
        <v/>
      </c>
      <c r="B470" s="25">
        <f t="shared" si="88"/>
        <v>0</v>
      </c>
      <c r="C470" s="25" t="str">
        <f t="shared" si="89"/>
        <v>INGRESO</v>
      </c>
      <c r="D470" s="28" t="str">
        <f t="shared" si="90"/>
        <v>0INGRESO</v>
      </c>
      <c r="E470" s="28" t="str">
        <f>D470&amp;COUNTIF(D$2:D470,D470)</f>
        <v>0INGRESO469</v>
      </c>
      <c r="F470" s="28" t="e">
        <f>VLOOKUP(L470,BASE!A:B,2,0)</f>
        <v>#N/A</v>
      </c>
      <c r="G470" s="26"/>
      <c r="H470" s="26"/>
      <c r="I470" s="34"/>
      <c r="J470" s="35"/>
      <c r="K470" s="26"/>
      <c r="L470" s="26"/>
      <c r="M470" s="26"/>
      <c r="N470" s="29">
        <f t="shared" si="91"/>
        <v>1</v>
      </c>
      <c r="O470" s="30" t="e">
        <f>VLOOKUP(E470,'LIBROS FNL '!E:N,2,0)</f>
        <v>#N/A</v>
      </c>
      <c r="P470" s="31">
        <f>IFERROR(VLOOKUP(E470,'LIBROS FNL '!E:Q,13,0),0)</f>
        <v>0</v>
      </c>
      <c r="Q470" s="31" t="e">
        <f>VLOOKUP(E470,'LIBROS FNL '!E:N,4,0)</f>
        <v>#N/A</v>
      </c>
      <c r="R470" s="31">
        <f t="shared" si="92"/>
        <v>0</v>
      </c>
      <c r="S470" s="32" t="str">
        <f t="shared" si="93"/>
        <v>OK CONCILIADO</v>
      </c>
      <c r="T470" s="29" t="str">
        <f t="shared" ca="1" si="94"/>
        <v>ok</v>
      </c>
      <c r="U470" s="29">
        <f t="shared" si="95"/>
        <v>1</v>
      </c>
      <c r="V470" s="29">
        <f t="shared" si="96"/>
        <v>0</v>
      </c>
      <c r="W470" s="29" t="str">
        <f t="shared" si="97"/>
        <v/>
      </c>
    </row>
    <row r="471" spans="1:23" x14ac:dyDescent="0.25">
      <c r="A471" s="27" t="str">
        <f t="shared" si="87"/>
        <v/>
      </c>
      <c r="B471" s="25">
        <f t="shared" si="88"/>
        <v>0</v>
      </c>
      <c r="C471" s="25" t="str">
        <f t="shared" si="89"/>
        <v>INGRESO</v>
      </c>
      <c r="D471" s="28" t="str">
        <f t="shared" si="90"/>
        <v>0INGRESO</v>
      </c>
      <c r="E471" s="28" t="str">
        <f>D471&amp;COUNTIF(D$2:D471,D471)</f>
        <v>0INGRESO470</v>
      </c>
      <c r="F471" s="28" t="e">
        <f>VLOOKUP(L471,BASE!A:B,2,0)</f>
        <v>#N/A</v>
      </c>
      <c r="G471" s="26"/>
      <c r="H471" s="26"/>
      <c r="I471" s="34"/>
      <c r="J471" s="35"/>
      <c r="K471" s="26"/>
      <c r="L471" s="26"/>
      <c r="M471" s="26"/>
      <c r="N471" s="29">
        <f t="shared" si="91"/>
        <v>1</v>
      </c>
      <c r="O471" s="30" t="e">
        <f>VLOOKUP(E471,'LIBROS FNL '!E:N,2,0)</f>
        <v>#N/A</v>
      </c>
      <c r="P471" s="31">
        <f>IFERROR(VLOOKUP(E471,'LIBROS FNL '!E:Q,13,0),0)</f>
        <v>0</v>
      </c>
      <c r="Q471" s="31" t="e">
        <f>VLOOKUP(E471,'LIBROS FNL '!E:N,4,0)</f>
        <v>#N/A</v>
      </c>
      <c r="R471" s="31">
        <f t="shared" si="92"/>
        <v>0</v>
      </c>
      <c r="S471" s="32" t="str">
        <f t="shared" si="93"/>
        <v>OK CONCILIADO</v>
      </c>
      <c r="T471" s="29" t="str">
        <f t="shared" ca="1" si="94"/>
        <v>ok</v>
      </c>
      <c r="U471" s="29">
        <f t="shared" si="95"/>
        <v>1</v>
      </c>
      <c r="V471" s="29">
        <f t="shared" si="96"/>
        <v>0</v>
      </c>
      <c r="W471" s="29" t="str">
        <f t="shared" si="97"/>
        <v/>
      </c>
    </row>
    <row r="472" spans="1:23" x14ac:dyDescent="0.25">
      <c r="A472" s="27" t="str">
        <f t="shared" si="87"/>
        <v/>
      </c>
      <c r="B472" s="25">
        <f t="shared" si="88"/>
        <v>0</v>
      </c>
      <c r="C472" s="25" t="str">
        <f t="shared" si="89"/>
        <v>INGRESO</v>
      </c>
      <c r="D472" s="28" t="str">
        <f t="shared" si="90"/>
        <v>0INGRESO</v>
      </c>
      <c r="E472" s="28" t="str">
        <f>D472&amp;COUNTIF(D$2:D472,D472)</f>
        <v>0INGRESO471</v>
      </c>
      <c r="F472" s="28" t="e">
        <f>VLOOKUP(L472,BASE!A:B,2,0)</f>
        <v>#N/A</v>
      </c>
      <c r="G472" s="26"/>
      <c r="H472" s="26"/>
      <c r="I472" s="34"/>
      <c r="J472" s="35"/>
      <c r="K472" s="26"/>
      <c r="L472" s="26"/>
      <c r="M472" s="26"/>
      <c r="N472" s="29">
        <f t="shared" si="91"/>
        <v>1</v>
      </c>
      <c r="O472" s="30" t="e">
        <f>VLOOKUP(E472,'LIBROS FNL '!E:N,2,0)</f>
        <v>#N/A</v>
      </c>
      <c r="P472" s="31">
        <f>IFERROR(VLOOKUP(E472,'LIBROS FNL '!E:Q,13,0),0)</f>
        <v>0</v>
      </c>
      <c r="Q472" s="31" t="e">
        <f>VLOOKUP(E472,'LIBROS FNL '!E:N,4,0)</f>
        <v>#N/A</v>
      </c>
      <c r="R472" s="31">
        <f t="shared" si="92"/>
        <v>0</v>
      </c>
      <c r="S472" s="32" t="str">
        <f t="shared" si="93"/>
        <v>OK CONCILIADO</v>
      </c>
      <c r="T472" s="29" t="str">
        <f t="shared" ca="1" si="94"/>
        <v>ok</v>
      </c>
      <c r="U472" s="29">
        <f t="shared" si="95"/>
        <v>1</v>
      </c>
      <c r="V472" s="29">
        <f t="shared" si="96"/>
        <v>0</v>
      </c>
      <c r="W472" s="29" t="str">
        <f t="shared" si="97"/>
        <v/>
      </c>
    </row>
    <row r="473" spans="1:23" x14ac:dyDescent="0.25">
      <c r="A473" s="27" t="str">
        <f t="shared" si="87"/>
        <v/>
      </c>
      <c r="B473" s="25">
        <f t="shared" si="88"/>
        <v>0</v>
      </c>
      <c r="C473" s="25" t="str">
        <f t="shared" si="89"/>
        <v>INGRESO</v>
      </c>
      <c r="D473" s="28" t="str">
        <f t="shared" si="90"/>
        <v>0INGRESO</v>
      </c>
      <c r="E473" s="28" t="str">
        <f>D473&amp;COUNTIF(D$2:D473,D473)</f>
        <v>0INGRESO472</v>
      </c>
      <c r="F473" s="28" t="e">
        <f>VLOOKUP(L473,BASE!A:B,2,0)</f>
        <v>#N/A</v>
      </c>
      <c r="G473" s="26"/>
      <c r="H473" s="26"/>
      <c r="I473" s="34"/>
      <c r="J473" s="35"/>
      <c r="K473" s="26"/>
      <c r="L473" s="26"/>
      <c r="M473" s="26"/>
      <c r="N473" s="29">
        <f t="shared" si="91"/>
        <v>1</v>
      </c>
      <c r="O473" s="30" t="e">
        <f>VLOOKUP(E473,'LIBROS FNL '!E:N,2,0)</f>
        <v>#N/A</v>
      </c>
      <c r="P473" s="31">
        <f>IFERROR(VLOOKUP(E473,'LIBROS FNL '!E:Q,13,0),0)</f>
        <v>0</v>
      </c>
      <c r="Q473" s="31" t="e">
        <f>VLOOKUP(E473,'LIBROS FNL '!E:N,4,0)</f>
        <v>#N/A</v>
      </c>
      <c r="R473" s="31">
        <f t="shared" si="92"/>
        <v>0</v>
      </c>
      <c r="S473" s="32" t="str">
        <f t="shared" si="93"/>
        <v>OK CONCILIADO</v>
      </c>
      <c r="T473" s="29" t="str">
        <f t="shared" ca="1" si="94"/>
        <v>ok</v>
      </c>
      <c r="U473" s="29">
        <f t="shared" si="95"/>
        <v>1</v>
      </c>
      <c r="V473" s="29">
        <f t="shared" si="96"/>
        <v>0</v>
      </c>
      <c r="W473" s="29" t="str">
        <f t="shared" si="97"/>
        <v/>
      </c>
    </row>
    <row r="474" spans="1:23" x14ac:dyDescent="0.25">
      <c r="A474" s="27" t="str">
        <f t="shared" si="87"/>
        <v/>
      </c>
      <c r="B474" s="25">
        <f t="shared" si="88"/>
        <v>0</v>
      </c>
      <c r="C474" s="25" t="str">
        <f t="shared" si="89"/>
        <v>INGRESO</v>
      </c>
      <c r="D474" s="28" t="str">
        <f t="shared" si="90"/>
        <v>0INGRESO</v>
      </c>
      <c r="E474" s="28" t="str">
        <f>D474&amp;COUNTIF(D$2:D474,D474)</f>
        <v>0INGRESO473</v>
      </c>
      <c r="F474" s="28" t="e">
        <f>VLOOKUP(L474,BASE!A:B,2,0)</f>
        <v>#N/A</v>
      </c>
      <c r="G474" s="26"/>
      <c r="H474" s="26"/>
      <c r="I474" s="34"/>
      <c r="J474" s="35"/>
      <c r="K474" s="26"/>
      <c r="L474" s="26"/>
      <c r="M474" s="26"/>
      <c r="N474" s="29">
        <f t="shared" si="91"/>
        <v>1</v>
      </c>
      <c r="O474" s="30" t="e">
        <f>VLOOKUP(E474,'LIBROS FNL '!E:N,2,0)</f>
        <v>#N/A</v>
      </c>
      <c r="P474" s="31">
        <f>IFERROR(VLOOKUP(E474,'LIBROS FNL '!E:Q,13,0),0)</f>
        <v>0</v>
      </c>
      <c r="Q474" s="31" t="e">
        <f>VLOOKUP(E474,'LIBROS FNL '!E:N,4,0)</f>
        <v>#N/A</v>
      </c>
      <c r="R474" s="31">
        <f t="shared" si="92"/>
        <v>0</v>
      </c>
      <c r="S474" s="32" t="str">
        <f t="shared" si="93"/>
        <v>OK CONCILIADO</v>
      </c>
      <c r="T474" s="29" t="str">
        <f t="shared" ca="1" si="94"/>
        <v>ok</v>
      </c>
      <c r="U474" s="29">
        <f t="shared" si="95"/>
        <v>1</v>
      </c>
      <c r="V474" s="29">
        <f t="shared" si="96"/>
        <v>0</v>
      </c>
      <c r="W474" s="29" t="str">
        <f t="shared" si="97"/>
        <v/>
      </c>
    </row>
    <row r="475" spans="1:23" x14ac:dyDescent="0.25">
      <c r="A475" s="27" t="str">
        <f t="shared" si="87"/>
        <v/>
      </c>
      <c r="B475" s="25">
        <f t="shared" si="88"/>
        <v>0</v>
      </c>
      <c r="C475" s="25" t="str">
        <f t="shared" si="89"/>
        <v>INGRESO</v>
      </c>
      <c r="D475" s="28" t="str">
        <f t="shared" si="90"/>
        <v>0INGRESO</v>
      </c>
      <c r="E475" s="28" t="str">
        <f>D475&amp;COUNTIF(D$2:D475,D475)</f>
        <v>0INGRESO474</v>
      </c>
      <c r="F475" s="28" t="e">
        <f>VLOOKUP(L475,BASE!A:B,2,0)</f>
        <v>#N/A</v>
      </c>
      <c r="G475" s="26"/>
      <c r="H475" s="26"/>
      <c r="I475" s="34"/>
      <c r="J475" s="35"/>
      <c r="K475" s="26"/>
      <c r="L475" s="26"/>
      <c r="M475" s="26"/>
      <c r="N475" s="29">
        <f t="shared" si="91"/>
        <v>1</v>
      </c>
      <c r="O475" s="30" t="e">
        <f>VLOOKUP(E475,'LIBROS FNL '!E:N,2,0)</f>
        <v>#N/A</v>
      </c>
      <c r="P475" s="31">
        <f>IFERROR(VLOOKUP(E475,'LIBROS FNL '!E:Q,13,0),0)</f>
        <v>0</v>
      </c>
      <c r="Q475" s="31" t="e">
        <f>VLOOKUP(E475,'LIBROS FNL '!E:N,4,0)</f>
        <v>#N/A</v>
      </c>
      <c r="R475" s="31">
        <f t="shared" si="92"/>
        <v>0</v>
      </c>
      <c r="S475" s="32" t="str">
        <f t="shared" si="93"/>
        <v>OK CONCILIADO</v>
      </c>
      <c r="T475" s="29" t="str">
        <f t="shared" ca="1" si="94"/>
        <v>ok</v>
      </c>
      <c r="U475" s="29">
        <f t="shared" si="95"/>
        <v>1</v>
      </c>
      <c r="V475" s="29">
        <f t="shared" si="96"/>
        <v>0</v>
      </c>
      <c r="W475" s="29" t="str">
        <f t="shared" si="97"/>
        <v/>
      </c>
    </row>
    <row r="476" spans="1:23" x14ac:dyDescent="0.25">
      <c r="A476" s="27" t="str">
        <f t="shared" si="87"/>
        <v/>
      </c>
      <c r="B476" s="25">
        <f t="shared" si="88"/>
        <v>0</v>
      </c>
      <c r="C476" s="25" t="str">
        <f t="shared" si="89"/>
        <v>INGRESO</v>
      </c>
      <c r="D476" s="28" t="str">
        <f t="shared" si="90"/>
        <v>0INGRESO</v>
      </c>
      <c r="E476" s="28" t="str">
        <f>D476&amp;COUNTIF(D$2:D476,D476)</f>
        <v>0INGRESO475</v>
      </c>
      <c r="F476" s="28" t="e">
        <f>VLOOKUP(L476,BASE!A:B,2,0)</f>
        <v>#N/A</v>
      </c>
      <c r="G476" s="26"/>
      <c r="H476" s="26"/>
      <c r="I476" s="34"/>
      <c r="J476" s="35"/>
      <c r="K476" s="26"/>
      <c r="L476" s="26"/>
      <c r="M476" s="26"/>
      <c r="N476" s="29">
        <f t="shared" si="91"/>
        <v>1</v>
      </c>
      <c r="O476" s="30" t="e">
        <f>VLOOKUP(E476,'LIBROS FNL '!E:N,2,0)</f>
        <v>#N/A</v>
      </c>
      <c r="P476" s="31">
        <f>IFERROR(VLOOKUP(E476,'LIBROS FNL '!E:Q,13,0),0)</f>
        <v>0</v>
      </c>
      <c r="Q476" s="31" t="e">
        <f>VLOOKUP(E476,'LIBROS FNL '!E:N,4,0)</f>
        <v>#N/A</v>
      </c>
      <c r="R476" s="31">
        <f t="shared" si="92"/>
        <v>0</v>
      </c>
      <c r="S476" s="32" t="str">
        <f t="shared" si="93"/>
        <v>OK CONCILIADO</v>
      </c>
      <c r="T476" s="29" t="str">
        <f t="shared" ca="1" si="94"/>
        <v>ok</v>
      </c>
      <c r="U476" s="29">
        <f t="shared" si="95"/>
        <v>1</v>
      </c>
      <c r="V476" s="29">
        <f t="shared" si="96"/>
        <v>0</v>
      </c>
      <c r="W476" s="29" t="str">
        <f t="shared" si="97"/>
        <v/>
      </c>
    </row>
    <row r="477" spans="1:23" x14ac:dyDescent="0.25">
      <c r="A477" s="27" t="str">
        <f t="shared" si="87"/>
        <v/>
      </c>
      <c r="B477" s="25">
        <f t="shared" si="88"/>
        <v>0</v>
      </c>
      <c r="C477" s="25" t="str">
        <f t="shared" si="89"/>
        <v>INGRESO</v>
      </c>
      <c r="D477" s="28" t="str">
        <f t="shared" si="90"/>
        <v>0INGRESO</v>
      </c>
      <c r="E477" s="28" t="str">
        <f>D477&amp;COUNTIF(D$2:D477,D477)</f>
        <v>0INGRESO476</v>
      </c>
      <c r="F477" s="28" t="e">
        <f>VLOOKUP(L477,BASE!A:B,2,0)</f>
        <v>#N/A</v>
      </c>
      <c r="G477" s="26"/>
      <c r="H477" s="26"/>
      <c r="I477" s="34"/>
      <c r="J477" s="35"/>
      <c r="K477" s="26"/>
      <c r="L477" s="26"/>
      <c r="M477" s="26"/>
      <c r="N477" s="29">
        <f t="shared" si="91"/>
        <v>1</v>
      </c>
      <c r="O477" s="30" t="e">
        <f>VLOOKUP(E477,'LIBROS FNL '!E:N,2,0)</f>
        <v>#N/A</v>
      </c>
      <c r="P477" s="31">
        <f>IFERROR(VLOOKUP(E477,'LIBROS FNL '!E:Q,13,0),0)</f>
        <v>0</v>
      </c>
      <c r="Q477" s="31" t="e">
        <f>VLOOKUP(E477,'LIBROS FNL '!E:N,4,0)</f>
        <v>#N/A</v>
      </c>
      <c r="R477" s="31">
        <f t="shared" si="92"/>
        <v>0</v>
      </c>
      <c r="S477" s="32" t="str">
        <f t="shared" si="93"/>
        <v>OK CONCILIADO</v>
      </c>
      <c r="T477" s="29" t="str">
        <f t="shared" ca="1" si="94"/>
        <v>ok</v>
      </c>
      <c r="U477" s="29">
        <f t="shared" si="95"/>
        <v>1</v>
      </c>
      <c r="V477" s="29">
        <f t="shared" si="96"/>
        <v>0</v>
      </c>
      <c r="W477" s="29" t="str">
        <f t="shared" si="97"/>
        <v/>
      </c>
    </row>
    <row r="478" spans="1:23" x14ac:dyDescent="0.25">
      <c r="A478" s="27" t="str">
        <f t="shared" si="87"/>
        <v/>
      </c>
      <c r="B478" s="25">
        <f t="shared" si="88"/>
        <v>0</v>
      </c>
      <c r="C478" s="25" t="str">
        <f t="shared" si="89"/>
        <v>INGRESO</v>
      </c>
      <c r="D478" s="28" t="str">
        <f t="shared" si="90"/>
        <v>0INGRESO</v>
      </c>
      <c r="E478" s="28" t="str">
        <f>D478&amp;COUNTIF(D$2:D478,D478)</f>
        <v>0INGRESO477</v>
      </c>
      <c r="F478" s="28" t="e">
        <f>VLOOKUP(L478,BASE!A:B,2,0)</f>
        <v>#N/A</v>
      </c>
      <c r="G478" s="26"/>
      <c r="H478" s="26"/>
      <c r="I478" s="34"/>
      <c r="J478" s="35"/>
      <c r="K478" s="26"/>
      <c r="L478" s="26"/>
      <c r="M478" s="26"/>
      <c r="N478" s="29">
        <f t="shared" si="91"/>
        <v>1</v>
      </c>
      <c r="O478" s="30" t="e">
        <f>VLOOKUP(E478,'LIBROS FNL '!E:N,2,0)</f>
        <v>#N/A</v>
      </c>
      <c r="P478" s="31">
        <f>IFERROR(VLOOKUP(E478,'LIBROS FNL '!E:Q,13,0),0)</f>
        <v>0</v>
      </c>
      <c r="Q478" s="31" t="e">
        <f>VLOOKUP(E478,'LIBROS FNL '!E:N,4,0)</f>
        <v>#N/A</v>
      </c>
      <c r="R478" s="31">
        <f t="shared" si="92"/>
        <v>0</v>
      </c>
      <c r="S478" s="32" t="str">
        <f t="shared" si="93"/>
        <v>OK CONCILIADO</v>
      </c>
      <c r="T478" s="29" t="str">
        <f t="shared" ca="1" si="94"/>
        <v>ok</v>
      </c>
      <c r="U478" s="29">
        <f t="shared" si="95"/>
        <v>1</v>
      </c>
      <c r="V478" s="29">
        <f t="shared" si="96"/>
        <v>0</v>
      </c>
      <c r="W478" s="29" t="str">
        <f t="shared" si="97"/>
        <v/>
      </c>
    </row>
    <row r="479" spans="1:23" x14ac:dyDescent="0.25">
      <c r="A479" s="27" t="str">
        <f t="shared" si="87"/>
        <v/>
      </c>
      <c r="B479" s="25">
        <f t="shared" si="88"/>
        <v>0</v>
      </c>
      <c r="C479" s="25" t="str">
        <f t="shared" si="89"/>
        <v>INGRESO</v>
      </c>
      <c r="D479" s="28" t="str">
        <f t="shared" si="90"/>
        <v>0INGRESO</v>
      </c>
      <c r="E479" s="28" t="str">
        <f>D479&amp;COUNTIF(D$2:D479,D479)</f>
        <v>0INGRESO478</v>
      </c>
      <c r="F479" s="28" t="e">
        <f>VLOOKUP(L479,BASE!A:B,2,0)</f>
        <v>#N/A</v>
      </c>
      <c r="G479" s="26"/>
      <c r="H479" s="26"/>
      <c r="I479" s="34"/>
      <c r="J479" s="35"/>
      <c r="K479" s="26"/>
      <c r="L479" s="26"/>
      <c r="M479" s="26"/>
      <c r="N479" s="29">
        <f t="shared" si="91"/>
        <v>1</v>
      </c>
      <c r="O479" s="30" t="e">
        <f>VLOOKUP(E479,'LIBROS FNL '!E:N,2,0)</f>
        <v>#N/A</v>
      </c>
      <c r="P479" s="31">
        <f>IFERROR(VLOOKUP(E479,'LIBROS FNL '!E:Q,13,0),0)</f>
        <v>0</v>
      </c>
      <c r="Q479" s="31" t="e">
        <f>VLOOKUP(E479,'LIBROS FNL '!E:N,4,0)</f>
        <v>#N/A</v>
      </c>
      <c r="R479" s="31">
        <f t="shared" si="92"/>
        <v>0</v>
      </c>
      <c r="S479" s="32" t="str">
        <f t="shared" si="93"/>
        <v>OK CONCILIADO</v>
      </c>
      <c r="T479" s="29" t="str">
        <f t="shared" ca="1" si="94"/>
        <v>ok</v>
      </c>
      <c r="U479" s="29">
        <f t="shared" si="95"/>
        <v>1</v>
      </c>
      <c r="V479" s="29">
        <f t="shared" si="96"/>
        <v>0</v>
      </c>
      <c r="W479" s="29" t="str">
        <f t="shared" si="97"/>
        <v/>
      </c>
    </row>
    <row r="480" spans="1:23" x14ac:dyDescent="0.25">
      <c r="A480" s="27" t="str">
        <f t="shared" ref="A480:A543" si="98">RIGHT(G480,4)</f>
        <v/>
      </c>
      <c r="B480" s="25">
        <f t="shared" ref="B480:B543" si="99">J480*1</f>
        <v>0</v>
      </c>
      <c r="C480" s="25" t="str">
        <f t="shared" ref="C480:C543" si="100">IF(J480&gt;=0,"INGRESO","EGRESO")</f>
        <v>INGRESO</v>
      </c>
      <c r="D480" s="28" t="str">
        <f t="shared" ref="D480:D543" si="101">+CONCATENATE(A480,B480,C480)</f>
        <v>0INGRESO</v>
      </c>
      <c r="E480" s="28" t="str">
        <f>D480&amp;COUNTIF(D$2:D480,D480)</f>
        <v>0INGRESO479</v>
      </c>
      <c r="F480" s="28" t="e">
        <f>VLOOKUP(L480,BASE!A:B,2,0)</f>
        <v>#N/A</v>
      </c>
      <c r="G480" s="26"/>
      <c r="H480" s="26"/>
      <c r="I480" s="34"/>
      <c r="J480" s="35"/>
      <c r="K480" s="26"/>
      <c r="L480" s="26"/>
      <c r="M480" s="26"/>
      <c r="N480" s="29">
        <f t="shared" ref="N480:N543" si="102">COUNTBLANK(M480)</f>
        <v>1</v>
      </c>
      <c r="O480" s="30" t="e">
        <f>VLOOKUP(E480,'LIBROS FNL '!E:N,2,0)</f>
        <v>#N/A</v>
      </c>
      <c r="P480" s="31">
        <f>IFERROR(VLOOKUP(E480,'LIBROS FNL '!E:Q,13,0),0)</f>
        <v>0</v>
      </c>
      <c r="Q480" s="31" t="e">
        <f>VLOOKUP(E480,'LIBROS FNL '!E:N,4,0)</f>
        <v>#N/A</v>
      </c>
      <c r="R480" s="31">
        <f t="shared" ref="R480:R543" si="103">P480-J480</f>
        <v>0</v>
      </c>
      <c r="S480" s="32" t="str">
        <f t="shared" ref="S480:S543" si="104">IF(AND(N480=0),"OK",IF(R480&lt;&gt;0,"SIN CONCILIAR","OK CONCILIADO"))</f>
        <v>OK CONCILIADO</v>
      </c>
      <c r="T480" s="29" t="str">
        <f t="shared" ref="T480:T543" ca="1" si="105">IF(S480="SIN CONCILIAR",+TODAY()-I480,"ok")</f>
        <v>ok</v>
      </c>
      <c r="U480" s="29">
        <f t="shared" ref="U480:U543" si="106">COUNTA(S480)</f>
        <v>1</v>
      </c>
      <c r="V480" s="29">
        <f t="shared" ref="V480:V543" si="107">WEEKNUM(I480)</f>
        <v>0</v>
      </c>
      <c r="W480" s="29" t="str">
        <f t="shared" ref="W480:W543" si="108">MID(L480,1,16)</f>
        <v/>
      </c>
    </row>
    <row r="481" spans="1:23" x14ac:dyDescent="0.25">
      <c r="A481" s="27" t="str">
        <f t="shared" si="98"/>
        <v/>
      </c>
      <c r="B481" s="25">
        <f t="shared" si="99"/>
        <v>0</v>
      </c>
      <c r="C481" s="25" t="str">
        <f t="shared" si="100"/>
        <v>INGRESO</v>
      </c>
      <c r="D481" s="28" t="str">
        <f t="shared" si="101"/>
        <v>0INGRESO</v>
      </c>
      <c r="E481" s="28" t="str">
        <f>D481&amp;COUNTIF(D$2:D481,D481)</f>
        <v>0INGRESO480</v>
      </c>
      <c r="F481" s="28" t="e">
        <f>VLOOKUP(L481,BASE!A:B,2,0)</f>
        <v>#N/A</v>
      </c>
      <c r="G481" s="26"/>
      <c r="H481" s="26"/>
      <c r="I481" s="34"/>
      <c r="J481" s="35"/>
      <c r="K481" s="26"/>
      <c r="L481" s="26"/>
      <c r="M481" s="26"/>
      <c r="N481" s="29">
        <f t="shared" si="102"/>
        <v>1</v>
      </c>
      <c r="O481" s="30" t="e">
        <f>VLOOKUP(E481,'LIBROS FNL '!E:N,2,0)</f>
        <v>#N/A</v>
      </c>
      <c r="P481" s="31">
        <f>IFERROR(VLOOKUP(E481,'LIBROS FNL '!E:Q,13,0),0)</f>
        <v>0</v>
      </c>
      <c r="Q481" s="31" t="e">
        <f>VLOOKUP(E481,'LIBROS FNL '!E:N,4,0)</f>
        <v>#N/A</v>
      </c>
      <c r="R481" s="31">
        <f t="shared" si="103"/>
        <v>0</v>
      </c>
      <c r="S481" s="32" t="str">
        <f t="shared" si="104"/>
        <v>OK CONCILIADO</v>
      </c>
      <c r="T481" s="29" t="str">
        <f t="shared" ca="1" si="105"/>
        <v>ok</v>
      </c>
      <c r="U481" s="29">
        <f t="shared" si="106"/>
        <v>1</v>
      </c>
      <c r="V481" s="29">
        <f t="shared" si="107"/>
        <v>0</v>
      </c>
      <c r="W481" s="29" t="str">
        <f t="shared" si="108"/>
        <v/>
      </c>
    </row>
    <row r="482" spans="1:23" x14ac:dyDescent="0.25">
      <c r="A482" s="27" t="str">
        <f t="shared" si="98"/>
        <v/>
      </c>
      <c r="B482" s="25">
        <f t="shared" si="99"/>
        <v>0</v>
      </c>
      <c r="C482" s="25" t="str">
        <f t="shared" si="100"/>
        <v>INGRESO</v>
      </c>
      <c r="D482" s="28" t="str">
        <f t="shared" si="101"/>
        <v>0INGRESO</v>
      </c>
      <c r="E482" s="28" t="str">
        <f>D482&amp;COUNTIF(D$2:D482,D482)</f>
        <v>0INGRESO481</v>
      </c>
      <c r="F482" s="28" t="e">
        <f>VLOOKUP(L482,BASE!A:B,2,0)</f>
        <v>#N/A</v>
      </c>
      <c r="G482" s="26"/>
      <c r="H482" s="26"/>
      <c r="I482" s="34"/>
      <c r="J482" s="35"/>
      <c r="K482" s="26"/>
      <c r="L482" s="26"/>
      <c r="M482" s="26"/>
      <c r="N482" s="29">
        <f t="shared" si="102"/>
        <v>1</v>
      </c>
      <c r="O482" s="30" t="e">
        <f>VLOOKUP(E482,'LIBROS FNL '!E:N,2,0)</f>
        <v>#N/A</v>
      </c>
      <c r="P482" s="31">
        <f>IFERROR(VLOOKUP(E482,'LIBROS FNL '!E:Q,13,0),0)</f>
        <v>0</v>
      </c>
      <c r="Q482" s="31" t="e">
        <f>VLOOKUP(E482,'LIBROS FNL '!E:N,4,0)</f>
        <v>#N/A</v>
      </c>
      <c r="R482" s="31">
        <f t="shared" si="103"/>
        <v>0</v>
      </c>
      <c r="S482" s="32" t="str">
        <f t="shared" si="104"/>
        <v>OK CONCILIADO</v>
      </c>
      <c r="T482" s="29" t="str">
        <f t="shared" ca="1" si="105"/>
        <v>ok</v>
      </c>
      <c r="U482" s="29">
        <f t="shared" si="106"/>
        <v>1</v>
      </c>
      <c r="V482" s="29">
        <f t="shared" si="107"/>
        <v>0</v>
      </c>
      <c r="W482" s="29" t="str">
        <f t="shared" si="108"/>
        <v/>
      </c>
    </row>
    <row r="483" spans="1:23" x14ac:dyDescent="0.25">
      <c r="A483" s="27" t="str">
        <f t="shared" si="98"/>
        <v/>
      </c>
      <c r="B483" s="25">
        <f t="shared" si="99"/>
        <v>0</v>
      </c>
      <c r="C483" s="25" t="str">
        <f t="shared" si="100"/>
        <v>INGRESO</v>
      </c>
      <c r="D483" s="28" t="str">
        <f t="shared" si="101"/>
        <v>0INGRESO</v>
      </c>
      <c r="E483" s="28" t="str">
        <f>D483&amp;COUNTIF(D$2:D483,D483)</f>
        <v>0INGRESO482</v>
      </c>
      <c r="F483" s="28" t="e">
        <f>VLOOKUP(L483,BASE!A:B,2,0)</f>
        <v>#N/A</v>
      </c>
      <c r="G483" s="26"/>
      <c r="H483" s="26"/>
      <c r="I483" s="34"/>
      <c r="J483" s="35"/>
      <c r="K483" s="26"/>
      <c r="L483" s="26"/>
      <c r="M483" s="26"/>
      <c r="N483" s="29">
        <f t="shared" si="102"/>
        <v>1</v>
      </c>
      <c r="O483" s="30" t="e">
        <f>VLOOKUP(E483,'LIBROS FNL '!E:N,2,0)</f>
        <v>#N/A</v>
      </c>
      <c r="P483" s="31">
        <f>IFERROR(VLOOKUP(E483,'LIBROS FNL '!E:Q,13,0),0)</f>
        <v>0</v>
      </c>
      <c r="Q483" s="31" t="e">
        <f>VLOOKUP(E483,'LIBROS FNL '!E:N,4,0)</f>
        <v>#N/A</v>
      </c>
      <c r="R483" s="31">
        <f t="shared" si="103"/>
        <v>0</v>
      </c>
      <c r="S483" s="32" t="str">
        <f t="shared" si="104"/>
        <v>OK CONCILIADO</v>
      </c>
      <c r="T483" s="29" t="str">
        <f t="shared" ca="1" si="105"/>
        <v>ok</v>
      </c>
      <c r="U483" s="29">
        <f t="shared" si="106"/>
        <v>1</v>
      </c>
      <c r="V483" s="29">
        <f t="shared" si="107"/>
        <v>0</v>
      </c>
      <c r="W483" s="29" t="str">
        <f t="shared" si="108"/>
        <v/>
      </c>
    </row>
    <row r="484" spans="1:23" x14ac:dyDescent="0.25">
      <c r="A484" s="27" t="str">
        <f t="shared" si="98"/>
        <v/>
      </c>
      <c r="B484" s="25">
        <f t="shared" si="99"/>
        <v>0</v>
      </c>
      <c r="C484" s="25" t="str">
        <f t="shared" si="100"/>
        <v>INGRESO</v>
      </c>
      <c r="D484" s="28" t="str">
        <f t="shared" si="101"/>
        <v>0INGRESO</v>
      </c>
      <c r="E484" s="28" t="str">
        <f>D484&amp;COUNTIF(D$2:D484,D484)</f>
        <v>0INGRESO483</v>
      </c>
      <c r="F484" s="28" t="e">
        <f>VLOOKUP(L484,BASE!A:B,2,0)</f>
        <v>#N/A</v>
      </c>
      <c r="G484" s="26"/>
      <c r="H484" s="26"/>
      <c r="I484" s="34"/>
      <c r="J484" s="35"/>
      <c r="K484" s="26"/>
      <c r="L484" s="26"/>
      <c r="M484" s="26"/>
      <c r="N484" s="29">
        <f t="shared" si="102"/>
        <v>1</v>
      </c>
      <c r="O484" s="30" t="e">
        <f>VLOOKUP(E484,'LIBROS FNL '!E:N,2,0)</f>
        <v>#N/A</v>
      </c>
      <c r="P484" s="31">
        <f>IFERROR(VLOOKUP(E484,'LIBROS FNL '!E:Q,13,0),0)</f>
        <v>0</v>
      </c>
      <c r="Q484" s="31" t="e">
        <f>VLOOKUP(E484,'LIBROS FNL '!E:N,4,0)</f>
        <v>#N/A</v>
      </c>
      <c r="R484" s="31">
        <f t="shared" si="103"/>
        <v>0</v>
      </c>
      <c r="S484" s="32" t="str">
        <f t="shared" si="104"/>
        <v>OK CONCILIADO</v>
      </c>
      <c r="T484" s="29" t="str">
        <f t="shared" ca="1" si="105"/>
        <v>ok</v>
      </c>
      <c r="U484" s="29">
        <f t="shared" si="106"/>
        <v>1</v>
      </c>
      <c r="V484" s="29">
        <f t="shared" si="107"/>
        <v>0</v>
      </c>
      <c r="W484" s="29" t="str">
        <f t="shared" si="108"/>
        <v/>
      </c>
    </row>
    <row r="485" spans="1:23" x14ac:dyDescent="0.25">
      <c r="A485" s="27" t="str">
        <f t="shared" si="98"/>
        <v/>
      </c>
      <c r="B485" s="25">
        <f t="shared" si="99"/>
        <v>0</v>
      </c>
      <c r="C485" s="25" t="str">
        <f t="shared" si="100"/>
        <v>INGRESO</v>
      </c>
      <c r="D485" s="28" t="str">
        <f t="shared" si="101"/>
        <v>0INGRESO</v>
      </c>
      <c r="E485" s="28" t="str">
        <f>D485&amp;COUNTIF(D$2:D485,D485)</f>
        <v>0INGRESO484</v>
      </c>
      <c r="F485" s="28" t="e">
        <f>VLOOKUP(L485,BASE!A:B,2,0)</f>
        <v>#N/A</v>
      </c>
      <c r="G485" s="26"/>
      <c r="H485" s="26"/>
      <c r="I485" s="34"/>
      <c r="J485" s="35"/>
      <c r="K485" s="26"/>
      <c r="L485" s="26"/>
      <c r="M485" s="26"/>
      <c r="N485" s="29">
        <f t="shared" si="102"/>
        <v>1</v>
      </c>
      <c r="O485" s="30" t="e">
        <f>VLOOKUP(E485,'LIBROS FNL '!E:N,2,0)</f>
        <v>#N/A</v>
      </c>
      <c r="P485" s="31">
        <f>IFERROR(VLOOKUP(E485,'LIBROS FNL '!E:Q,13,0),0)</f>
        <v>0</v>
      </c>
      <c r="Q485" s="31" t="e">
        <f>VLOOKUP(E485,'LIBROS FNL '!E:N,4,0)</f>
        <v>#N/A</v>
      </c>
      <c r="R485" s="31">
        <f t="shared" si="103"/>
        <v>0</v>
      </c>
      <c r="S485" s="32" t="str">
        <f t="shared" si="104"/>
        <v>OK CONCILIADO</v>
      </c>
      <c r="T485" s="29" t="str">
        <f t="shared" ca="1" si="105"/>
        <v>ok</v>
      </c>
      <c r="U485" s="29">
        <f t="shared" si="106"/>
        <v>1</v>
      </c>
      <c r="V485" s="29">
        <f t="shared" si="107"/>
        <v>0</v>
      </c>
      <c r="W485" s="29" t="str">
        <f t="shared" si="108"/>
        <v/>
      </c>
    </row>
    <row r="486" spans="1:23" x14ac:dyDescent="0.25">
      <c r="A486" s="27" t="str">
        <f t="shared" si="98"/>
        <v/>
      </c>
      <c r="B486" s="25">
        <f t="shared" si="99"/>
        <v>0</v>
      </c>
      <c r="C486" s="25" t="str">
        <f t="shared" si="100"/>
        <v>INGRESO</v>
      </c>
      <c r="D486" s="28" t="str">
        <f t="shared" si="101"/>
        <v>0INGRESO</v>
      </c>
      <c r="E486" s="28" t="str">
        <f>D486&amp;COUNTIF(D$2:D486,D486)</f>
        <v>0INGRESO485</v>
      </c>
      <c r="F486" s="28" t="e">
        <f>VLOOKUP(L486,BASE!A:B,2,0)</f>
        <v>#N/A</v>
      </c>
      <c r="G486" s="26"/>
      <c r="H486" s="26"/>
      <c r="I486" s="34"/>
      <c r="J486" s="35"/>
      <c r="K486" s="26"/>
      <c r="L486" s="26"/>
      <c r="M486" s="26"/>
      <c r="N486" s="29">
        <f t="shared" si="102"/>
        <v>1</v>
      </c>
      <c r="O486" s="30" t="e">
        <f>VLOOKUP(E486,'LIBROS FNL '!E:N,2,0)</f>
        <v>#N/A</v>
      </c>
      <c r="P486" s="31">
        <f>IFERROR(VLOOKUP(E486,'LIBROS FNL '!E:Q,13,0),0)</f>
        <v>0</v>
      </c>
      <c r="Q486" s="31" t="e">
        <f>VLOOKUP(E486,'LIBROS FNL '!E:N,4,0)</f>
        <v>#N/A</v>
      </c>
      <c r="R486" s="31">
        <f t="shared" si="103"/>
        <v>0</v>
      </c>
      <c r="S486" s="32" t="str">
        <f t="shared" si="104"/>
        <v>OK CONCILIADO</v>
      </c>
      <c r="T486" s="29" t="str">
        <f t="shared" ca="1" si="105"/>
        <v>ok</v>
      </c>
      <c r="U486" s="29">
        <f t="shared" si="106"/>
        <v>1</v>
      </c>
      <c r="V486" s="29">
        <f t="shared" si="107"/>
        <v>0</v>
      </c>
      <c r="W486" s="29" t="str">
        <f t="shared" si="108"/>
        <v/>
      </c>
    </row>
    <row r="487" spans="1:23" x14ac:dyDescent="0.25">
      <c r="A487" s="27" t="str">
        <f t="shared" si="98"/>
        <v/>
      </c>
      <c r="B487" s="25">
        <f t="shared" si="99"/>
        <v>0</v>
      </c>
      <c r="C487" s="25" t="str">
        <f t="shared" si="100"/>
        <v>INGRESO</v>
      </c>
      <c r="D487" s="28" t="str">
        <f t="shared" si="101"/>
        <v>0INGRESO</v>
      </c>
      <c r="E487" s="28" t="str">
        <f>D487&amp;COUNTIF(D$2:D487,D487)</f>
        <v>0INGRESO486</v>
      </c>
      <c r="F487" s="28" t="e">
        <f>VLOOKUP(L487,BASE!A:B,2,0)</f>
        <v>#N/A</v>
      </c>
      <c r="G487" s="26"/>
      <c r="H487" s="26"/>
      <c r="I487" s="34"/>
      <c r="J487" s="35"/>
      <c r="K487" s="26"/>
      <c r="L487" s="26"/>
      <c r="M487" s="26"/>
      <c r="N487" s="29">
        <f t="shared" si="102"/>
        <v>1</v>
      </c>
      <c r="O487" s="30" t="e">
        <f>VLOOKUP(E487,'LIBROS FNL '!E:N,2,0)</f>
        <v>#N/A</v>
      </c>
      <c r="P487" s="31">
        <f>IFERROR(VLOOKUP(E487,'LIBROS FNL '!E:Q,13,0),0)</f>
        <v>0</v>
      </c>
      <c r="Q487" s="31" t="e">
        <f>VLOOKUP(E487,'LIBROS FNL '!E:N,4,0)</f>
        <v>#N/A</v>
      </c>
      <c r="R487" s="31">
        <f t="shared" si="103"/>
        <v>0</v>
      </c>
      <c r="S487" s="32" t="str">
        <f t="shared" si="104"/>
        <v>OK CONCILIADO</v>
      </c>
      <c r="T487" s="29" t="str">
        <f t="shared" ca="1" si="105"/>
        <v>ok</v>
      </c>
      <c r="U487" s="29">
        <f t="shared" si="106"/>
        <v>1</v>
      </c>
      <c r="V487" s="29">
        <f t="shared" si="107"/>
        <v>0</v>
      </c>
      <c r="W487" s="29" t="str">
        <f t="shared" si="108"/>
        <v/>
      </c>
    </row>
    <row r="488" spans="1:23" x14ac:dyDescent="0.25">
      <c r="A488" s="27" t="str">
        <f t="shared" si="98"/>
        <v/>
      </c>
      <c r="B488" s="25">
        <f t="shared" si="99"/>
        <v>0</v>
      </c>
      <c r="C488" s="25" t="str">
        <f t="shared" si="100"/>
        <v>INGRESO</v>
      </c>
      <c r="D488" s="28" t="str">
        <f t="shared" si="101"/>
        <v>0INGRESO</v>
      </c>
      <c r="E488" s="28" t="str">
        <f>D488&amp;COUNTIF(D$2:D488,D488)</f>
        <v>0INGRESO487</v>
      </c>
      <c r="F488" s="28" t="e">
        <f>VLOOKUP(L488,BASE!A:B,2,0)</f>
        <v>#N/A</v>
      </c>
      <c r="G488" s="26"/>
      <c r="H488" s="26"/>
      <c r="I488" s="34"/>
      <c r="J488" s="35"/>
      <c r="K488" s="26"/>
      <c r="L488" s="26"/>
      <c r="M488" s="26"/>
      <c r="N488" s="29">
        <f t="shared" si="102"/>
        <v>1</v>
      </c>
      <c r="O488" s="30" t="e">
        <f>VLOOKUP(E488,'LIBROS FNL '!E:N,2,0)</f>
        <v>#N/A</v>
      </c>
      <c r="P488" s="31">
        <f>IFERROR(VLOOKUP(E488,'LIBROS FNL '!E:Q,13,0),0)</f>
        <v>0</v>
      </c>
      <c r="Q488" s="31" t="e">
        <f>VLOOKUP(E488,'LIBROS FNL '!E:N,4,0)</f>
        <v>#N/A</v>
      </c>
      <c r="R488" s="31">
        <f t="shared" si="103"/>
        <v>0</v>
      </c>
      <c r="S488" s="32" t="str">
        <f t="shared" si="104"/>
        <v>OK CONCILIADO</v>
      </c>
      <c r="T488" s="29" t="str">
        <f t="shared" ca="1" si="105"/>
        <v>ok</v>
      </c>
      <c r="U488" s="29">
        <f t="shared" si="106"/>
        <v>1</v>
      </c>
      <c r="V488" s="29">
        <f t="shared" si="107"/>
        <v>0</v>
      </c>
      <c r="W488" s="29" t="str">
        <f t="shared" si="108"/>
        <v/>
      </c>
    </row>
    <row r="489" spans="1:23" x14ac:dyDescent="0.25">
      <c r="A489" s="27" t="str">
        <f t="shared" si="98"/>
        <v/>
      </c>
      <c r="B489" s="25">
        <f t="shared" si="99"/>
        <v>0</v>
      </c>
      <c r="C489" s="25" t="str">
        <f t="shared" si="100"/>
        <v>INGRESO</v>
      </c>
      <c r="D489" s="28" t="str">
        <f t="shared" si="101"/>
        <v>0INGRESO</v>
      </c>
      <c r="E489" s="28" t="str">
        <f>D489&amp;COUNTIF(D$2:D489,D489)</f>
        <v>0INGRESO488</v>
      </c>
      <c r="F489" s="28" t="e">
        <f>VLOOKUP(L489,BASE!A:B,2,0)</f>
        <v>#N/A</v>
      </c>
      <c r="G489" s="26"/>
      <c r="H489" s="26"/>
      <c r="I489" s="34"/>
      <c r="J489" s="41"/>
      <c r="K489" s="26"/>
      <c r="L489" s="26"/>
      <c r="M489" s="26"/>
      <c r="N489" s="29">
        <f t="shared" si="102"/>
        <v>1</v>
      </c>
      <c r="O489" s="30" t="e">
        <f>VLOOKUP(E489,'LIBROS FNL '!E:N,2,0)</f>
        <v>#N/A</v>
      </c>
      <c r="P489" s="31">
        <f>IFERROR(VLOOKUP(E489,'LIBROS FNL '!E:Q,13,0),0)</f>
        <v>0</v>
      </c>
      <c r="Q489" s="31" t="e">
        <f>VLOOKUP(E489,'LIBROS FNL '!E:N,4,0)</f>
        <v>#N/A</v>
      </c>
      <c r="R489" s="31">
        <f t="shared" si="103"/>
        <v>0</v>
      </c>
      <c r="S489" s="32" t="str">
        <f t="shared" si="104"/>
        <v>OK CONCILIADO</v>
      </c>
      <c r="T489" s="29" t="str">
        <f t="shared" ca="1" si="105"/>
        <v>ok</v>
      </c>
      <c r="U489" s="29">
        <f t="shared" si="106"/>
        <v>1</v>
      </c>
      <c r="V489" s="29">
        <f t="shared" si="107"/>
        <v>0</v>
      </c>
      <c r="W489" s="29" t="str">
        <f t="shared" si="108"/>
        <v/>
      </c>
    </row>
    <row r="490" spans="1:23" x14ac:dyDescent="0.25">
      <c r="A490" s="27" t="str">
        <f t="shared" si="98"/>
        <v/>
      </c>
      <c r="B490" s="25">
        <f t="shared" si="99"/>
        <v>0</v>
      </c>
      <c r="C490" s="25" t="str">
        <f t="shared" si="100"/>
        <v>INGRESO</v>
      </c>
      <c r="D490" s="28" t="str">
        <f t="shared" si="101"/>
        <v>0INGRESO</v>
      </c>
      <c r="E490" s="28" t="str">
        <f>D490&amp;COUNTIF(D$2:D490,D490)</f>
        <v>0INGRESO489</v>
      </c>
      <c r="F490" s="28" t="e">
        <f>VLOOKUP(L490,BASE!A:B,2,0)</f>
        <v>#N/A</v>
      </c>
      <c r="G490" s="26"/>
      <c r="H490" s="26"/>
      <c r="I490" s="34"/>
      <c r="J490" s="35"/>
      <c r="K490" s="26"/>
      <c r="L490" s="26"/>
      <c r="M490" s="26"/>
      <c r="N490" s="29">
        <f t="shared" si="102"/>
        <v>1</v>
      </c>
      <c r="O490" s="30" t="e">
        <f>VLOOKUP(E490,'LIBROS FNL '!E:N,2,0)</f>
        <v>#N/A</v>
      </c>
      <c r="P490" s="31">
        <f>IFERROR(VLOOKUP(E490,'LIBROS FNL '!E:Q,13,0),0)</f>
        <v>0</v>
      </c>
      <c r="Q490" s="31" t="e">
        <f>VLOOKUP(E490,'LIBROS FNL '!E:N,4,0)</f>
        <v>#N/A</v>
      </c>
      <c r="R490" s="31">
        <f t="shared" si="103"/>
        <v>0</v>
      </c>
      <c r="S490" s="32" t="str">
        <f t="shared" si="104"/>
        <v>OK CONCILIADO</v>
      </c>
      <c r="T490" s="29" t="str">
        <f t="shared" ca="1" si="105"/>
        <v>ok</v>
      </c>
      <c r="U490" s="29">
        <f t="shared" si="106"/>
        <v>1</v>
      </c>
      <c r="V490" s="29">
        <f t="shared" si="107"/>
        <v>0</v>
      </c>
      <c r="W490" s="29" t="str">
        <f t="shared" si="108"/>
        <v/>
      </c>
    </row>
    <row r="491" spans="1:23" x14ac:dyDescent="0.25">
      <c r="A491" s="27" t="str">
        <f t="shared" si="98"/>
        <v/>
      </c>
      <c r="B491" s="25">
        <f t="shared" si="99"/>
        <v>0</v>
      </c>
      <c r="C491" s="25" t="str">
        <f t="shared" si="100"/>
        <v>INGRESO</v>
      </c>
      <c r="D491" s="28" t="str">
        <f t="shared" si="101"/>
        <v>0INGRESO</v>
      </c>
      <c r="E491" s="28" t="str">
        <f>D491&amp;COUNTIF(D$2:D491,D491)</f>
        <v>0INGRESO490</v>
      </c>
      <c r="F491" s="28" t="e">
        <f>VLOOKUP(L491,BASE!A:B,2,0)</f>
        <v>#N/A</v>
      </c>
      <c r="G491" s="26"/>
      <c r="H491" s="26"/>
      <c r="I491" s="34"/>
      <c r="J491" s="35"/>
      <c r="K491" s="26"/>
      <c r="L491" s="26"/>
      <c r="M491" s="26"/>
      <c r="N491" s="29">
        <f t="shared" si="102"/>
        <v>1</v>
      </c>
      <c r="O491" s="30" t="e">
        <f>VLOOKUP(E491,'LIBROS FNL '!E:N,2,0)</f>
        <v>#N/A</v>
      </c>
      <c r="P491" s="31">
        <f>IFERROR(VLOOKUP(E491,'LIBROS FNL '!E:Q,13,0),0)</f>
        <v>0</v>
      </c>
      <c r="Q491" s="31" t="e">
        <f>VLOOKUP(E491,'LIBROS FNL '!E:N,4,0)</f>
        <v>#N/A</v>
      </c>
      <c r="R491" s="31">
        <f t="shared" si="103"/>
        <v>0</v>
      </c>
      <c r="S491" s="32" t="str">
        <f t="shared" si="104"/>
        <v>OK CONCILIADO</v>
      </c>
      <c r="T491" s="29" t="str">
        <f t="shared" ca="1" si="105"/>
        <v>ok</v>
      </c>
      <c r="U491" s="29">
        <f t="shared" si="106"/>
        <v>1</v>
      </c>
      <c r="V491" s="29">
        <f t="shared" si="107"/>
        <v>0</v>
      </c>
      <c r="W491" s="29" t="str">
        <f t="shared" si="108"/>
        <v/>
      </c>
    </row>
    <row r="492" spans="1:23" x14ac:dyDescent="0.25">
      <c r="A492" s="27" t="str">
        <f t="shared" si="98"/>
        <v/>
      </c>
      <c r="B492" s="25">
        <f t="shared" si="99"/>
        <v>0</v>
      </c>
      <c r="C492" s="25" t="str">
        <f t="shared" si="100"/>
        <v>INGRESO</v>
      </c>
      <c r="D492" s="28" t="str">
        <f t="shared" si="101"/>
        <v>0INGRESO</v>
      </c>
      <c r="E492" s="28" t="str">
        <f>D492&amp;COUNTIF(D$2:D492,D492)</f>
        <v>0INGRESO491</v>
      </c>
      <c r="F492" s="28" t="e">
        <f>VLOOKUP(L492,BASE!A:B,2,0)</f>
        <v>#N/A</v>
      </c>
      <c r="G492" s="26"/>
      <c r="H492" s="26"/>
      <c r="I492" s="34"/>
      <c r="J492" s="35"/>
      <c r="K492" s="26"/>
      <c r="L492" s="26"/>
      <c r="M492" s="26"/>
      <c r="N492" s="29">
        <f t="shared" si="102"/>
        <v>1</v>
      </c>
      <c r="O492" s="30" t="e">
        <f>VLOOKUP(E492,'LIBROS FNL '!E:N,2,0)</f>
        <v>#N/A</v>
      </c>
      <c r="P492" s="31">
        <f>IFERROR(VLOOKUP(E492,'LIBROS FNL '!E:Q,13,0),0)</f>
        <v>0</v>
      </c>
      <c r="Q492" s="31" t="e">
        <f>VLOOKUP(E492,'LIBROS FNL '!E:N,4,0)</f>
        <v>#N/A</v>
      </c>
      <c r="R492" s="31">
        <f t="shared" si="103"/>
        <v>0</v>
      </c>
      <c r="S492" s="32" t="str">
        <f t="shared" si="104"/>
        <v>OK CONCILIADO</v>
      </c>
      <c r="T492" s="29" t="str">
        <f t="shared" ca="1" si="105"/>
        <v>ok</v>
      </c>
      <c r="U492" s="29">
        <f t="shared" si="106"/>
        <v>1</v>
      </c>
      <c r="V492" s="29">
        <f t="shared" si="107"/>
        <v>0</v>
      </c>
      <c r="W492" s="29" t="str">
        <f t="shared" si="108"/>
        <v/>
      </c>
    </row>
    <row r="493" spans="1:23" x14ac:dyDescent="0.25">
      <c r="A493" s="27" t="str">
        <f t="shared" si="98"/>
        <v/>
      </c>
      <c r="B493" s="25">
        <f t="shared" si="99"/>
        <v>0</v>
      </c>
      <c r="C493" s="25" t="str">
        <f t="shared" si="100"/>
        <v>INGRESO</v>
      </c>
      <c r="D493" s="28" t="str">
        <f t="shared" si="101"/>
        <v>0INGRESO</v>
      </c>
      <c r="E493" s="28" t="str">
        <f>D493&amp;COUNTIF(D$2:D493,D493)</f>
        <v>0INGRESO492</v>
      </c>
      <c r="F493" s="28" t="e">
        <f>VLOOKUP(L493,BASE!A:B,2,0)</f>
        <v>#N/A</v>
      </c>
      <c r="G493" s="26"/>
      <c r="H493" s="26"/>
      <c r="I493" s="34"/>
      <c r="J493" s="35"/>
      <c r="K493" s="26"/>
      <c r="L493" s="26"/>
      <c r="M493" s="26"/>
      <c r="N493" s="29">
        <f t="shared" si="102"/>
        <v>1</v>
      </c>
      <c r="O493" s="30" t="e">
        <f>VLOOKUP(E493,'LIBROS FNL '!E:N,2,0)</f>
        <v>#N/A</v>
      </c>
      <c r="P493" s="31">
        <f>IFERROR(VLOOKUP(E493,'LIBROS FNL '!E:Q,13,0),0)</f>
        <v>0</v>
      </c>
      <c r="Q493" s="31" t="e">
        <f>VLOOKUP(E493,'LIBROS FNL '!E:N,4,0)</f>
        <v>#N/A</v>
      </c>
      <c r="R493" s="31">
        <f t="shared" si="103"/>
        <v>0</v>
      </c>
      <c r="S493" s="32" t="str">
        <f t="shared" si="104"/>
        <v>OK CONCILIADO</v>
      </c>
      <c r="T493" s="29" t="str">
        <f t="shared" ca="1" si="105"/>
        <v>ok</v>
      </c>
      <c r="U493" s="29">
        <f t="shared" si="106"/>
        <v>1</v>
      </c>
      <c r="V493" s="29">
        <f t="shared" si="107"/>
        <v>0</v>
      </c>
      <c r="W493" s="29" t="str">
        <f t="shared" si="108"/>
        <v/>
      </c>
    </row>
    <row r="494" spans="1:23" x14ac:dyDescent="0.25">
      <c r="A494" s="27" t="str">
        <f t="shared" si="98"/>
        <v/>
      </c>
      <c r="B494" s="25">
        <f t="shared" si="99"/>
        <v>0</v>
      </c>
      <c r="C494" s="25" t="str">
        <f t="shared" si="100"/>
        <v>INGRESO</v>
      </c>
      <c r="D494" s="28" t="str">
        <f t="shared" si="101"/>
        <v>0INGRESO</v>
      </c>
      <c r="E494" s="28" t="str">
        <f>D494&amp;COUNTIF(D$2:D494,D494)</f>
        <v>0INGRESO493</v>
      </c>
      <c r="F494" s="28" t="e">
        <f>VLOOKUP(L494,BASE!A:B,2,0)</f>
        <v>#N/A</v>
      </c>
      <c r="G494" s="26"/>
      <c r="H494" s="26"/>
      <c r="I494" s="34"/>
      <c r="J494" s="35"/>
      <c r="K494" s="26"/>
      <c r="L494" s="26"/>
      <c r="M494" s="26"/>
      <c r="N494" s="29">
        <f t="shared" si="102"/>
        <v>1</v>
      </c>
      <c r="O494" s="30" t="e">
        <f>VLOOKUP(E494,'LIBROS FNL '!E:N,2,0)</f>
        <v>#N/A</v>
      </c>
      <c r="P494" s="31">
        <f>IFERROR(VLOOKUP(E494,'LIBROS FNL '!E:Q,13,0),0)</f>
        <v>0</v>
      </c>
      <c r="Q494" s="31" t="e">
        <f>VLOOKUP(E494,'LIBROS FNL '!E:N,4,0)</f>
        <v>#N/A</v>
      </c>
      <c r="R494" s="31">
        <f t="shared" si="103"/>
        <v>0</v>
      </c>
      <c r="S494" s="32" t="str">
        <f t="shared" si="104"/>
        <v>OK CONCILIADO</v>
      </c>
      <c r="T494" s="29" t="str">
        <f t="shared" ca="1" si="105"/>
        <v>ok</v>
      </c>
      <c r="U494" s="29">
        <f t="shared" si="106"/>
        <v>1</v>
      </c>
      <c r="V494" s="29">
        <f t="shared" si="107"/>
        <v>0</v>
      </c>
      <c r="W494" s="29" t="str">
        <f t="shared" si="108"/>
        <v/>
      </c>
    </row>
    <row r="495" spans="1:23" x14ac:dyDescent="0.25">
      <c r="A495" s="27" t="str">
        <f t="shared" si="98"/>
        <v/>
      </c>
      <c r="B495" s="25">
        <f t="shared" si="99"/>
        <v>0</v>
      </c>
      <c r="C495" s="25" t="str">
        <f t="shared" si="100"/>
        <v>INGRESO</v>
      </c>
      <c r="D495" s="28" t="str">
        <f t="shared" si="101"/>
        <v>0INGRESO</v>
      </c>
      <c r="E495" s="28" t="str">
        <f>D495&amp;COUNTIF(D$2:D495,D495)</f>
        <v>0INGRESO494</v>
      </c>
      <c r="F495" s="28" t="e">
        <f>VLOOKUP(L495,BASE!A:B,2,0)</f>
        <v>#N/A</v>
      </c>
      <c r="G495" s="26"/>
      <c r="H495" s="26"/>
      <c r="I495" s="34"/>
      <c r="J495" s="35"/>
      <c r="K495" s="26"/>
      <c r="L495" s="26"/>
      <c r="M495" s="26"/>
      <c r="N495" s="29">
        <f t="shared" si="102"/>
        <v>1</v>
      </c>
      <c r="O495" s="30" t="e">
        <f>VLOOKUP(E495,'LIBROS FNL '!E:N,2,0)</f>
        <v>#N/A</v>
      </c>
      <c r="P495" s="31">
        <f>IFERROR(VLOOKUP(E495,'LIBROS FNL '!E:Q,13,0),0)</f>
        <v>0</v>
      </c>
      <c r="Q495" s="31" t="e">
        <f>VLOOKUP(E495,'LIBROS FNL '!E:N,4,0)</f>
        <v>#N/A</v>
      </c>
      <c r="R495" s="31">
        <f t="shared" si="103"/>
        <v>0</v>
      </c>
      <c r="S495" s="32" t="str">
        <f t="shared" si="104"/>
        <v>OK CONCILIADO</v>
      </c>
      <c r="T495" s="29" t="str">
        <f t="shared" ca="1" si="105"/>
        <v>ok</v>
      </c>
      <c r="U495" s="29">
        <f t="shared" si="106"/>
        <v>1</v>
      </c>
      <c r="V495" s="29">
        <f t="shared" si="107"/>
        <v>0</v>
      </c>
      <c r="W495" s="29" t="str">
        <f t="shared" si="108"/>
        <v/>
      </c>
    </row>
    <row r="496" spans="1:23" x14ac:dyDescent="0.25">
      <c r="A496" s="27" t="str">
        <f t="shared" si="98"/>
        <v/>
      </c>
      <c r="B496" s="25">
        <f t="shared" si="99"/>
        <v>0</v>
      </c>
      <c r="C496" s="25" t="str">
        <f t="shared" si="100"/>
        <v>INGRESO</v>
      </c>
      <c r="D496" s="28" t="str">
        <f t="shared" si="101"/>
        <v>0INGRESO</v>
      </c>
      <c r="E496" s="28" t="str">
        <f>D496&amp;COUNTIF(D$2:D496,D496)</f>
        <v>0INGRESO495</v>
      </c>
      <c r="F496" s="28" t="e">
        <f>VLOOKUP(L496,BASE!A:B,2,0)</f>
        <v>#N/A</v>
      </c>
      <c r="G496" s="26"/>
      <c r="H496" s="26"/>
      <c r="I496" s="34"/>
      <c r="J496" s="35"/>
      <c r="K496" s="26"/>
      <c r="L496" s="26"/>
      <c r="M496" s="26"/>
      <c r="N496" s="29">
        <f t="shared" si="102"/>
        <v>1</v>
      </c>
      <c r="O496" s="30" t="e">
        <f>VLOOKUP(E496,'LIBROS FNL '!E:N,2,0)</f>
        <v>#N/A</v>
      </c>
      <c r="P496" s="31">
        <f>IFERROR(VLOOKUP(E496,'LIBROS FNL '!E:Q,13,0),0)</f>
        <v>0</v>
      </c>
      <c r="Q496" s="31" t="e">
        <f>VLOOKUP(E496,'LIBROS FNL '!E:N,4,0)</f>
        <v>#N/A</v>
      </c>
      <c r="R496" s="31">
        <f t="shared" si="103"/>
        <v>0</v>
      </c>
      <c r="S496" s="32" t="str">
        <f t="shared" si="104"/>
        <v>OK CONCILIADO</v>
      </c>
      <c r="T496" s="29" t="str">
        <f t="shared" ca="1" si="105"/>
        <v>ok</v>
      </c>
      <c r="U496" s="29">
        <f t="shared" si="106"/>
        <v>1</v>
      </c>
      <c r="V496" s="29">
        <f t="shared" si="107"/>
        <v>0</v>
      </c>
      <c r="W496" s="29" t="str">
        <f t="shared" si="108"/>
        <v/>
      </c>
    </row>
    <row r="497" spans="1:23" x14ac:dyDescent="0.25">
      <c r="A497" s="27" t="str">
        <f t="shared" si="98"/>
        <v/>
      </c>
      <c r="B497" s="25">
        <f t="shared" si="99"/>
        <v>0</v>
      </c>
      <c r="C497" s="25" t="str">
        <f t="shared" si="100"/>
        <v>INGRESO</v>
      </c>
      <c r="D497" s="28" t="str">
        <f t="shared" si="101"/>
        <v>0INGRESO</v>
      </c>
      <c r="E497" s="28" t="str">
        <f>D497&amp;COUNTIF(D$2:D497,D497)</f>
        <v>0INGRESO496</v>
      </c>
      <c r="F497" s="28" t="e">
        <f>VLOOKUP(L497,BASE!A:B,2,0)</f>
        <v>#N/A</v>
      </c>
      <c r="G497" s="26"/>
      <c r="H497" s="26"/>
      <c r="I497" s="34"/>
      <c r="J497" s="35"/>
      <c r="K497" s="26"/>
      <c r="L497" s="26"/>
      <c r="M497" s="26"/>
      <c r="N497" s="29">
        <f t="shared" si="102"/>
        <v>1</v>
      </c>
      <c r="O497" s="30" t="e">
        <f>VLOOKUP(E497,'LIBROS FNL '!E:N,2,0)</f>
        <v>#N/A</v>
      </c>
      <c r="P497" s="31">
        <f>IFERROR(VLOOKUP(E497,'LIBROS FNL '!E:Q,13,0),0)</f>
        <v>0</v>
      </c>
      <c r="Q497" s="31" t="e">
        <f>VLOOKUP(E497,'LIBROS FNL '!E:N,4,0)</f>
        <v>#N/A</v>
      </c>
      <c r="R497" s="31">
        <f t="shared" si="103"/>
        <v>0</v>
      </c>
      <c r="S497" s="32" t="str">
        <f t="shared" si="104"/>
        <v>OK CONCILIADO</v>
      </c>
      <c r="T497" s="29" t="str">
        <f t="shared" ca="1" si="105"/>
        <v>ok</v>
      </c>
      <c r="U497" s="29">
        <f t="shared" si="106"/>
        <v>1</v>
      </c>
      <c r="V497" s="29">
        <f t="shared" si="107"/>
        <v>0</v>
      </c>
      <c r="W497" s="29" t="str">
        <f t="shared" si="108"/>
        <v/>
      </c>
    </row>
    <row r="498" spans="1:23" x14ac:dyDescent="0.25">
      <c r="A498" s="27" t="str">
        <f t="shared" si="98"/>
        <v/>
      </c>
      <c r="B498" s="25">
        <f t="shared" si="99"/>
        <v>0</v>
      </c>
      <c r="C498" s="25" t="str">
        <f t="shared" si="100"/>
        <v>INGRESO</v>
      </c>
      <c r="D498" s="28" t="str">
        <f t="shared" si="101"/>
        <v>0INGRESO</v>
      </c>
      <c r="E498" s="28" t="str">
        <f>D498&amp;COUNTIF(D$2:D498,D498)</f>
        <v>0INGRESO497</v>
      </c>
      <c r="F498" s="28" t="e">
        <f>VLOOKUP(L498,BASE!A:B,2,0)</f>
        <v>#N/A</v>
      </c>
      <c r="G498" s="26"/>
      <c r="H498" s="26"/>
      <c r="I498" s="34"/>
      <c r="J498" s="35"/>
      <c r="K498" s="26"/>
      <c r="L498" s="26"/>
      <c r="M498" s="26"/>
      <c r="N498" s="29">
        <f t="shared" si="102"/>
        <v>1</v>
      </c>
      <c r="O498" s="30" t="e">
        <f>VLOOKUP(E498,'LIBROS FNL '!E:N,2,0)</f>
        <v>#N/A</v>
      </c>
      <c r="P498" s="31">
        <f>IFERROR(VLOOKUP(E498,'LIBROS FNL '!E:Q,13,0),0)</f>
        <v>0</v>
      </c>
      <c r="Q498" s="31" t="e">
        <f>VLOOKUP(E498,'LIBROS FNL '!E:N,4,0)</f>
        <v>#N/A</v>
      </c>
      <c r="R498" s="31">
        <f t="shared" si="103"/>
        <v>0</v>
      </c>
      <c r="S498" s="32" t="str">
        <f t="shared" si="104"/>
        <v>OK CONCILIADO</v>
      </c>
      <c r="T498" s="29" t="str">
        <f t="shared" ca="1" si="105"/>
        <v>ok</v>
      </c>
      <c r="U498" s="29">
        <f t="shared" si="106"/>
        <v>1</v>
      </c>
      <c r="V498" s="29">
        <f t="shared" si="107"/>
        <v>0</v>
      </c>
      <c r="W498" s="29" t="str">
        <f t="shared" si="108"/>
        <v/>
      </c>
    </row>
    <row r="499" spans="1:23" x14ac:dyDescent="0.25">
      <c r="A499" s="27" t="str">
        <f t="shared" si="98"/>
        <v/>
      </c>
      <c r="B499" s="25">
        <f t="shared" si="99"/>
        <v>0</v>
      </c>
      <c r="C499" s="25" t="str">
        <f t="shared" si="100"/>
        <v>INGRESO</v>
      </c>
      <c r="D499" s="28" t="str">
        <f t="shared" si="101"/>
        <v>0INGRESO</v>
      </c>
      <c r="E499" s="28" t="str">
        <f>D499&amp;COUNTIF(D$2:D499,D499)</f>
        <v>0INGRESO498</v>
      </c>
      <c r="F499" s="28" t="e">
        <f>VLOOKUP(L499,BASE!A:B,2,0)</f>
        <v>#N/A</v>
      </c>
      <c r="G499" s="26"/>
      <c r="H499" s="26"/>
      <c r="I499" s="34"/>
      <c r="J499" s="35"/>
      <c r="K499" s="26"/>
      <c r="L499" s="26"/>
      <c r="M499" s="26"/>
      <c r="N499" s="29">
        <f t="shared" si="102"/>
        <v>1</v>
      </c>
      <c r="O499" s="30" t="e">
        <f>VLOOKUP(E499,'LIBROS FNL '!E:N,2,0)</f>
        <v>#N/A</v>
      </c>
      <c r="P499" s="31">
        <f>IFERROR(VLOOKUP(E499,'LIBROS FNL '!E:Q,13,0),0)</f>
        <v>0</v>
      </c>
      <c r="Q499" s="31" t="e">
        <f>VLOOKUP(E499,'LIBROS FNL '!E:N,4,0)</f>
        <v>#N/A</v>
      </c>
      <c r="R499" s="31">
        <f t="shared" si="103"/>
        <v>0</v>
      </c>
      <c r="S499" s="32" t="str">
        <f t="shared" si="104"/>
        <v>OK CONCILIADO</v>
      </c>
      <c r="T499" s="29" t="str">
        <f t="shared" ca="1" si="105"/>
        <v>ok</v>
      </c>
      <c r="U499" s="29">
        <f t="shared" si="106"/>
        <v>1</v>
      </c>
      <c r="V499" s="29">
        <f t="shared" si="107"/>
        <v>0</v>
      </c>
      <c r="W499" s="29" t="str">
        <f t="shared" si="108"/>
        <v/>
      </c>
    </row>
    <row r="500" spans="1:23" x14ac:dyDescent="0.25">
      <c r="A500" s="27" t="str">
        <f t="shared" si="98"/>
        <v/>
      </c>
      <c r="B500" s="25">
        <f t="shared" si="99"/>
        <v>0</v>
      </c>
      <c r="C500" s="25" t="str">
        <f t="shared" si="100"/>
        <v>INGRESO</v>
      </c>
      <c r="D500" s="28" t="str">
        <f t="shared" si="101"/>
        <v>0INGRESO</v>
      </c>
      <c r="E500" s="28" t="str">
        <f>D500&amp;COUNTIF(D$2:D500,D500)</f>
        <v>0INGRESO499</v>
      </c>
      <c r="F500" s="28" t="e">
        <f>VLOOKUP(L500,BASE!A:B,2,0)</f>
        <v>#N/A</v>
      </c>
      <c r="G500" s="26"/>
      <c r="H500" s="26"/>
      <c r="I500" s="34"/>
      <c r="J500" s="35"/>
      <c r="K500" s="26"/>
      <c r="L500" s="26"/>
      <c r="M500" s="26"/>
      <c r="N500" s="29">
        <f t="shared" si="102"/>
        <v>1</v>
      </c>
      <c r="O500" s="30" t="e">
        <f>VLOOKUP(E500,'LIBROS FNL '!E:N,2,0)</f>
        <v>#N/A</v>
      </c>
      <c r="P500" s="31">
        <f>IFERROR(VLOOKUP(E500,'LIBROS FNL '!E:Q,13,0),0)</f>
        <v>0</v>
      </c>
      <c r="Q500" s="31" t="e">
        <f>VLOOKUP(E500,'LIBROS FNL '!E:N,4,0)</f>
        <v>#N/A</v>
      </c>
      <c r="R500" s="31">
        <f t="shared" si="103"/>
        <v>0</v>
      </c>
      <c r="S500" s="32" t="str">
        <f t="shared" si="104"/>
        <v>OK CONCILIADO</v>
      </c>
      <c r="T500" s="29" t="str">
        <f t="shared" ca="1" si="105"/>
        <v>ok</v>
      </c>
      <c r="U500" s="29">
        <f t="shared" si="106"/>
        <v>1</v>
      </c>
      <c r="V500" s="29">
        <f t="shared" si="107"/>
        <v>0</v>
      </c>
      <c r="W500" s="29" t="str">
        <f t="shared" si="108"/>
        <v/>
      </c>
    </row>
    <row r="501" spans="1:23" x14ac:dyDescent="0.25">
      <c r="A501" s="27" t="str">
        <f t="shared" si="98"/>
        <v/>
      </c>
      <c r="B501" s="25">
        <f t="shared" si="99"/>
        <v>0</v>
      </c>
      <c r="C501" s="25" t="str">
        <f t="shared" si="100"/>
        <v>INGRESO</v>
      </c>
      <c r="D501" s="28" t="str">
        <f t="shared" si="101"/>
        <v>0INGRESO</v>
      </c>
      <c r="E501" s="28" t="str">
        <f>D501&amp;COUNTIF(D$2:D501,D501)</f>
        <v>0INGRESO500</v>
      </c>
      <c r="F501" s="28" t="e">
        <f>VLOOKUP(L501,BASE!A:B,2,0)</f>
        <v>#N/A</v>
      </c>
      <c r="G501" s="26"/>
      <c r="H501" s="26"/>
      <c r="I501" s="34"/>
      <c r="J501" s="35"/>
      <c r="K501" s="26"/>
      <c r="L501" s="26"/>
      <c r="M501" s="26"/>
      <c r="N501" s="29">
        <f t="shared" si="102"/>
        <v>1</v>
      </c>
      <c r="O501" s="30" t="e">
        <f>VLOOKUP(E501,'LIBROS FNL '!E:N,2,0)</f>
        <v>#N/A</v>
      </c>
      <c r="P501" s="31">
        <f>IFERROR(VLOOKUP(E501,'LIBROS FNL '!E:Q,13,0),0)</f>
        <v>0</v>
      </c>
      <c r="Q501" s="31" t="e">
        <f>VLOOKUP(E501,'LIBROS FNL '!E:N,4,0)</f>
        <v>#N/A</v>
      </c>
      <c r="R501" s="31">
        <f t="shared" si="103"/>
        <v>0</v>
      </c>
      <c r="S501" s="32" t="str">
        <f t="shared" si="104"/>
        <v>OK CONCILIADO</v>
      </c>
      <c r="T501" s="29" t="str">
        <f t="shared" ca="1" si="105"/>
        <v>ok</v>
      </c>
      <c r="U501" s="29">
        <f t="shared" si="106"/>
        <v>1</v>
      </c>
      <c r="V501" s="29">
        <f t="shared" si="107"/>
        <v>0</v>
      </c>
      <c r="W501" s="29" t="str">
        <f t="shared" si="108"/>
        <v/>
      </c>
    </row>
    <row r="502" spans="1:23" x14ac:dyDescent="0.25">
      <c r="A502" s="27" t="str">
        <f t="shared" si="98"/>
        <v/>
      </c>
      <c r="B502" s="25">
        <f t="shared" si="99"/>
        <v>0</v>
      </c>
      <c r="C502" s="25" t="str">
        <f t="shared" si="100"/>
        <v>INGRESO</v>
      </c>
      <c r="D502" s="28" t="str">
        <f t="shared" si="101"/>
        <v>0INGRESO</v>
      </c>
      <c r="E502" s="28" t="str">
        <f>D502&amp;COUNTIF(D$2:D502,D502)</f>
        <v>0INGRESO501</v>
      </c>
      <c r="F502" s="28" t="e">
        <f>VLOOKUP(L502,BASE!A:B,2,0)</f>
        <v>#N/A</v>
      </c>
      <c r="G502" s="26"/>
      <c r="H502" s="26"/>
      <c r="I502" s="34"/>
      <c r="J502" s="35"/>
      <c r="K502" s="26"/>
      <c r="L502" s="26"/>
      <c r="M502" s="26"/>
      <c r="N502" s="29">
        <f t="shared" si="102"/>
        <v>1</v>
      </c>
      <c r="O502" s="30" t="e">
        <f>VLOOKUP(E502,'LIBROS FNL '!E:N,2,0)</f>
        <v>#N/A</v>
      </c>
      <c r="P502" s="31">
        <f>IFERROR(VLOOKUP(E502,'LIBROS FNL '!E:Q,13,0),0)</f>
        <v>0</v>
      </c>
      <c r="Q502" s="31" t="e">
        <f>VLOOKUP(E502,'LIBROS FNL '!E:N,4,0)</f>
        <v>#N/A</v>
      </c>
      <c r="R502" s="31">
        <f t="shared" si="103"/>
        <v>0</v>
      </c>
      <c r="S502" s="32" t="str">
        <f t="shared" si="104"/>
        <v>OK CONCILIADO</v>
      </c>
      <c r="T502" s="29" t="str">
        <f t="shared" ca="1" si="105"/>
        <v>ok</v>
      </c>
      <c r="U502" s="29">
        <f t="shared" si="106"/>
        <v>1</v>
      </c>
      <c r="V502" s="29">
        <f t="shared" si="107"/>
        <v>0</v>
      </c>
      <c r="W502" s="29" t="str">
        <f t="shared" si="108"/>
        <v/>
      </c>
    </row>
    <row r="503" spans="1:23" x14ac:dyDescent="0.25">
      <c r="A503" s="27" t="str">
        <f t="shared" si="98"/>
        <v/>
      </c>
      <c r="B503" s="25">
        <f t="shared" si="99"/>
        <v>0</v>
      </c>
      <c r="C503" s="25" t="str">
        <f t="shared" si="100"/>
        <v>INGRESO</v>
      </c>
      <c r="D503" s="28" t="str">
        <f t="shared" si="101"/>
        <v>0INGRESO</v>
      </c>
      <c r="E503" s="28" t="str">
        <f>D503&amp;COUNTIF(D$2:D503,D503)</f>
        <v>0INGRESO502</v>
      </c>
      <c r="F503" s="28" t="e">
        <f>VLOOKUP(L503,BASE!A:B,2,0)</f>
        <v>#N/A</v>
      </c>
      <c r="G503" s="26"/>
      <c r="H503" s="26"/>
      <c r="I503" s="34"/>
      <c r="J503" s="35"/>
      <c r="K503" s="26"/>
      <c r="L503" s="26"/>
      <c r="M503" s="26"/>
      <c r="N503" s="29">
        <f t="shared" si="102"/>
        <v>1</v>
      </c>
      <c r="O503" s="30" t="e">
        <f>VLOOKUP(E503,'LIBROS FNL '!E:N,2,0)</f>
        <v>#N/A</v>
      </c>
      <c r="P503" s="31">
        <f>IFERROR(VLOOKUP(E503,'LIBROS FNL '!E:Q,13,0),0)</f>
        <v>0</v>
      </c>
      <c r="Q503" s="31" t="e">
        <f>VLOOKUP(E503,'LIBROS FNL '!E:N,4,0)</f>
        <v>#N/A</v>
      </c>
      <c r="R503" s="31">
        <f t="shared" si="103"/>
        <v>0</v>
      </c>
      <c r="S503" s="32" t="str">
        <f t="shared" si="104"/>
        <v>OK CONCILIADO</v>
      </c>
      <c r="T503" s="29" t="str">
        <f t="shared" ca="1" si="105"/>
        <v>ok</v>
      </c>
      <c r="U503" s="29">
        <f t="shared" si="106"/>
        <v>1</v>
      </c>
      <c r="V503" s="29">
        <f t="shared" si="107"/>
        <v>0</v>
      </c>
      <c r="W503" s="29" t="str">
        <f t="shared" si="108"/>
        <v/>
      </c>
    </row>
    <row r="504" spans="1:23" x14ac:dyDescent="0.25">
      <c r="A504" s="27" t="str">
        <f t="shared" si="98"/>
        <v/>
      </c>
      <c r="B504" s="25">
        <f t="shared" si="99"/>
        <v>0</v>
      </c>
      <c r="C504" s="25" t="str">
        <f t="shared" si="100"/>
        <v>INGRESO</v>
      </c>
      <c r="D504" s="28" t="str">
        <f t="shared" si="101"/>
        <v>0INGRESO</v>
      </c>
      <c r="E504" s="28" t="str">
        <f>D504&amp;COUNTIF(D$2:D504,D504)</f>
        <v>0INGRESO503</v>
      </c>
      <c r="F504" s="28" t="e">
        <f>VLOOKUP(L504,BASE!A:B,2,0)</f>
        <v>#N/A</v>
      </c>
      <c r="G504" s="26"/>
      <c r="H504" s="26"/>
      <c r="I504" s="34"/>
      <c r="J504" s="35"/>
      <c r="K504" s="26"/>
      <c r="L504" s="26"/>
      <c r="M504" s="26"/>
      <c r="N504" s="29">
        <f t="shared" si="102"/>
        <v>1</v>
      </c>
      <c r="O504" s="30" t="e">
        <f>VLOOKUP(E504,'LIBROS FNL '!E:N,2,0)</f>
        <v>#N/A</v>
      </c>
      <c r="P504" s="31">
        <f>IFERROR(VLOOKUP(E504,'LIBROS FNL '!E:Q,13,0),0)</f>
        <v>0</v>
      </c>
      <c r="Q504" s="31" t="e">
        <f>VLOOKUP(E504,'LIBROS FNL '!E:N,4,0)</f>
        <v>#N/A</v>
      </c>
      <c r="R504" s="31">
        <f t="shared" si="103"/>
        <v>0</v>
      </c>
      <c r="S504" s="32" t="str">
        <f t="shared" si="104"/>
        <v>OK CONCILIADO</v>
      </c>
      <c r="T504" s="29" t="str">
        <f t="shared" ca="1" si="105"/>
        <v>ok</v>
      </c>
      <c r="U504" s="29">
        <f t="shared" si="106"/>
        <v>1</v>
      </c>
      <c r="V504" s="29">
        <f t="shared" si="107"/>
        <v>0</v>
      </c>
      <c r="W504" s="29" t="str">
        <f t="shared" si="108"/>
        <v/>
      </c>
    </row>
    <row r="505" spans="1:23" x14ac:dyDescent="0.25">
      <c r="A505" s="27" t="str">
        <f t="shared" si="98"/>
        <v/>
      </c>
      <c r="B505" s="25">
        <f t="shared" si="99"/>
        <v>0</v>
      </c>
      <c r="C505" s="25" t="str">
        <f t="shared" si="100"/>
        <v>INGRESO</v>
      </c>
      <c r="D505" s="28" t="str">
        <f t="shared" si="101"/>
        <v>0INGRESO</v>
      </c>
      <c r="E505" s="28" t="str">
        <f>D505&amp;COUNTIF(D$2:D505,D505)</f>
        <v>0INGRESO504</v>
      </c>
      <c r="F505" s="28" t="e">
        <f>VLOOKUP(L505,BASE!A:B,2,0)</f>
        <v>#N/A</v>
      </c>
      <c r="G505" s="26"/>
      <c r="H505" s="26"/>
      <c r="I505" s="34"/>
      <c r="J505" s="35"/>
      <c r="K505" s="26"/>
      <c r="L505" s="26"/>
      <c r="M505" s="26"/>
      <c r="N505" s="29">
        <f t="shared" si="102"/>
        <v>1</v>
      </c>
      <c r="O505" s="30" t="e">
        <f>VLOOKUP(E505,'LIBROS FNL '!E:N,2,0)</f>
        <v>#N/A</v>
      </c>
      <c r="P505" s="31">
        <f>IFERROR(VLOOKUP(E505,'LIBROS FNL '!E:Q,13,0),0)</f>
        <v>0</v>
      </c>
      <c r="Q505" s="31" t="e">
        <f>VLOOKUP(E505,'LIBROS FNL '!E:N,4,0)</f>
        <v>#N/A</v>
      </c>
      <c r="R505" s="31">
        <f t="shared" si="103"/>
        <v>0</v>
      </c>
      <c r="S505" s="32" t="str">
        <f t="shared" si="104"/>
        <v>OK CONCILIADO</v>
      </c>
      <c r="T505" s="29" t="str">
        <f t="shared" ca="1" si="105"/>
        <v>ok</v>
      </c>
      <c r="U505" s="29">
        <f t="shared" si="106"/>
        <v>1</v>
      </c>
      <c r="V505" s="29">
        <f t="shared" si="107"/>
        <v>0</v>
      </c>
      <c r="W505" s="29" t="str">
        <f t="shared" si="108"/>
        <v/>
      </c>
    </row>
    <row r="506" spans="1:23" x14ac:dyDescent="0.25">
      <c r="A506" s="27" t="str">
        <f t="shared" si="98"/>
        <v/>
      </c>
      <c r="B506" s="25">
        <f t="shared" si="99"/>
        <v>0</v>
      </c>
      <c r="C506" s="25" t="str">
        <f t="shared" si="100"/>
        <v>INGRESO</v>
      </c>
      <c r="D506" s="28" t="str">
        <f t="shared" si="101"/>
        <v>0INGRESO</v>
      </c>
      <c r="E506" s="28" t="str">
        <f>D506&amp;COUNTIF(D$2:D506,D506)</f>
        <v>0INGRESO505</v>
      </c>
      <c r="F506" s="28" t="e">
        <f>VLOOKUP(L506,BASE!A:B,2,0)</f>
        <v>#N/A</v>
      </c>
      <c r="G506" s="26"/>
      <c r="H506" s="26"/>
      <c r="I506" s="34"/>
      <c r="J506" s="35"/>
      <c r="K506" s="26"/>
      <c r="L506" s="26"/>
      <c r="M506" s="26"/>
      <c r="N506" s="29">
        <f t="shared" si="102"/>
        <v>1</v>
      </c>
      <c r="O506" s="30" t="e">
        <f>VLOOKUP(E506,'LIBROS FNL '!E:N,2,0)</f>
        <v>#N/A</v>
      </c>
      <c r="P506" s="31">
        <f>IFERROR(VLOOKUP(E506,'LIBROS FNL '!E:Q,13,0),0)</f>
        <v>0</v>
      </c>
      <c r="Q506" s="31" t="e">
        <f>VLOOKUP(E506,'LIBROS FNL '!E:N,4,0)</f>
        <v>#N/A</v>
      </c>
      <c r="R506" s="31">
        <f t="shared" si="103"/>
        <v>0</v>
      </c>
      <c r="S506" s="32" t="str">
        <f t="shared" si="104"/>
        <v>OK CONCILIADO</v>
      </c>
      <c r="T506" s="29" t="str">
        <f t="shared" ca="1" si="105"/>
        <v>ok</v>
      </c>
      <c r="U506" s="29">
        <f t="shared" si="106"/>
        <v>1</v>
      </c>
      <c r="V506" s="29">
        <f t="shared" si="107"/>
        <v>0</v>
      </c>
      <c r="W506" s="29" t="str">
        <f t="shared" si="108"/>
        <v/>
      </c>
    </row>
    <row r="507" spans="1:23" x14ac:dyDescent="0.25">
      <c r="A507" s="27" t="str">
        <f t="shared" si="98"/>
        <v/>
      </c>
      <c r="B507" s="25">
        <f t="shared" si="99"/>
        <v>0</v>
      </c>
      <c r="C507" s="25" t="str">
        <f t="shared" si="100"/>
        <v>INGRESO</v>
      </c>
      <c r="D507" s="28" t="str">
        <f t="shared" si="101"/>
        <v>0INGRESO</v>
      </c>
      <c r="E507" s="28" t="str">
        <f>D507&amp;COUNTIF(D$2:D507,D507)</f>
        <v>0INGRESO506</v>
      </c>
      <c r="F507" s="28" t="e">
        <f>VLOOKUP(L507,BASE!A:B,2,0)</f>
        <v>#N/A</v>
      </c>
      <c r="G507" s="26"/>
      <c r="H507" s="26"/>
      <c r="I507" s="34"/>
      <c r="J507" s="35"/>
      <c r="K507" s="26"/>
      <c r="L507" s="26"/>
      <c r="M507" s="26"/>
      <c r="N507" s="29">
        <f t="shared" si="102"/>
        <v>1</v>
      </c>
      <c r="O507" s="30" t="e">
        <f>VLOOKUP(E507,'LIBROS FNL '!E:N,2,0)</f>
        <v>#N/A</v>
      </c>
      <c r="P507" s="31">
        <f>IFERROR(VLOOKUP(E507,'LIBROS FNL '!E:Q,13,0),0)</f>
        <v>0</v>
      </c>
      <c r="Q507" s="31" t="e">
        <f>VLOOKUP(E507,'LIBROS FNL '!E:N,4,0)</f>
        <v>#N/A</v>
      </c>
      <c r="R507" s="31">
        <f t="shared" si="103"/>
        <v>0</v>
      </c>
      <c r="S507" s="32" t="str">
        <f t="shared" si="104"/>
        <v>OK CONCILIADO</v>
      </c>
      <c r="T507" s="29" t="str">
        <f t="shared" ca="1" si="105"/>
        <v>ok</v>
      </c>
      <c r="U507" s="29">
        <f t="shared" si="106"/>
        <v>1</v>
      </c>
      <c r="V507" s="29">
        <f t="shared" si="107"/>
        <v>0</v>
      </c>
      <c r="W507" s="29" t="str">
        <f t="shared" si="108"/>
        <v/>
      </c>
    </row>
    <row r="508" spans="1:23" x14ac:dyDescent="0.25">
      <c r="A508" s="27" t="str">
        <f t="shared" si="98"/>
        <v/>
      </c>
      <c r="B508" s="25">
        <f t="shared" si="99"/>
        <v>0</v>
      </c>
      <c r="C508" s="25" t="str">
        <f t="shared" si="100"/>
        <v>INGRESO</v>
      </c>
      <c r="D508" s="28" t="str">
        <f t="shared" si="101"/>
        <v>0INGRESO</v>
      </c>
      <c r="E508" s="28" t="str">
        <f>D508&amp;COUNTIF(D$2:D508,D508)</f>
        <v>0INGRESO507</v>
      </c>
      <c r="F508" s="28" t="e">
        <f>VLOOKUP(L508,BASE!A:B,2,0)</f>
        <v>#N/A</v>
      </c>
      <c r="G508" s="26"/>
      <c r="H508" s="26"/>
      <c r="I508" s="34"/>
      <c r="J508" s="35"/>
      <c r="K508" s="26"/>
      <c r="L508" s="26"/>
      <c r="M508" s="26"/>
      <c r="N508" s="29">
        <f t="shared" si="102"/>
        <v>1</v>
      </c>
      <c r="O508" s="30" t="e">
        <f>VLOOKUP(E508,'LIBROS FNL '!E:N,2,0)</f>
        <v>#N/A</v>
      </c>
      <c r="P508" s="31">
        <f>IFERROR(VLOOKUP(E508,'LIBROS FNL '!E:Q,13,0),0)</f>
        <v>0</v>
      </c>
      <c r="Q508" s="31" t="e">
        <f>VLOOKUP(E508,'LIBROS FNL '!E:N,4,0)</f>
        <v>#N/A</v>
      </c>
      <c r="R508" s="31">
        <f t="shared" si="103"/>
        <v>0</v>
      </c>
      <c r="S508" s="32" t="str">
        <f t="shared" si="104"/>
        <v>OK CONCILIADO</v>
      </c>
      <c r="T508" s="29" t="str">
        <f t="shared" ca="1" si="105"/>
        <v>ok</v>
      </c>
      <c r="U508" s="29">
        <f t="shared" si="106"/>
        <v>1</v>
      </c>
      <c r="V508" s="29">
        <f t="shared" si="107"/>
        <v>0</v>
      </c>
      <c r="W508" s="29" t="str">
        <f t="shared" si="108"/>
        <v/>
      </c>
    </row>
    <row r="509" spans="1:23" x14ac:dyDescent="0.25">
      <c r="A509" s="27" t="str">
        <f t="shared" si="98"/>
        <v/>
      </c>
      <c r="B509" s="25">
        <f t="shared" si="99"/>
        <v>0</v>
      </c>
      <c r="C509" s="25" t="str">
        <f t="shared" si="100"/>
        <v>INGRESO</v>
      </c>
      <c r="D509" s="28" t="str">
        <f t="shared" si="101"/>
        <v>0INGRESO</v>
      </c>
      <c r="E509" s="28" t="str">
        <f>D509&amp;COUNTIF(D$2:D509,D509)</f>
        <v>0INGRESO508</v>
      </c>
      <c r="F509" s="28" t="e">
        <f>VLOOKUP(L509,BASE!A:B,2,0)</f>
        <v>#N/A</v>
      </c>
      <c r="G509" s="26"/>
      <c r="H509" s="26"/>
      <c r="I509" s="34"/>
      <c r="J509" s="35"/>
      <c r="K509" s="26"/>
      <c r="L509" s="26"/>
      <c r="M509" s="26"/>
      <c r="N509" s="29">
        <f t="shared" si="102"/>
        <v>1</v>
      </c>
      <c r="O509" s="30" t="e">
        <f>VLOOKUP(E509,'LIBROS FNL '!E:N,2,0)</f>
        <v>#N/A</v>
      </c>
      <c r="P509" s="31">
        <f>IFERROR(VLOOKUP(E509,'LIBROS FNL '!E:Q,13,0),0)</f>
        <v>0</v>
      </c>
      <c r="Q509" s="31" t="e">
        <f>VLOOKUP(E509,'LIBROS FNL '!E:N,4,0)</f>
        <v>#N/A</v>
      </c>
      <c r="R509" s="31">
        <f t="shared" si="103"/>
        <v>0</v>
      </c>
      <c r="S509" s="32" t="str">
        <f t="shared" si="104"/>
        <v>OK CONCILIADO</v>
      </c>
      <c r="T509" s="29" t="str">
        <f t="shared" ca="1" si="105"/>
        <v>ok</v>
      </c>
      <c r="U509" s="29">
        <f t="shared" si="106"/>
        <v>1</v>
      </c>
      <c r="V509" s="29">
        <f t="shared" si="107"/>
        <v>0</v>
      </c>
      <c r="W509" s="29" t="str">
        <f t="shared" si="108"/>
        <v/>
      </c>
    </row>
    <row r="510" spans="1:23" x14ac:dyDescent="0.25">
      <c r="A510" s="27" t="str">
        <f t="shared" si="98"/>
        <v/>
      </c>
      <c r="B510" s="25">
        <f t="shared" si="99"/>
        <v>0</v>
      </c>
      <c r="C510" s="25" t="str">
        <f t="shared" si="100"/>
        <v>INGRESO</v>
      </c>
      <c r="D510" s="28" t="str">
        <f t="shared" si="101"/>
        <v>0INGRESO</v>
      </c>
      <c r="E510" s="28" t="str">
        <f>D510&amp;COUNTIF(D$2:D510,D510)</f>
        <v>0INGRESO509</v>
      </c>
      <c r="F510" s="28" t="e">
        <f>VLOOKUP(L510,BASE!A:B,2,0)</f>
        <v>#N/A</v>
      </c>
      <c r="G510" s="26"/>
      <c r="H510" s="26"/>
      <c r="I510" s="34"/>
      <c r="J510" s="35"/>
      <c r="K510" s="26"/>
      <c r="L510" s="26"/>
      <c r="M510" s="26"/>
      <c r="N510" s="29">
        <f t="shared" si="102"/>
        <v>1</v>
      </c>
      <c r="O510" s="30" t="e">
        <f>VLOOKUP(E510,'LIBROS FNL '!E:N,2,0)</f>
        <v>#N/A</v>
      </c>
      <c r="P510" s="31">
        <f>IFERROR(VLOOKUP(E510,'LIBROS FNL '!E:Q,13,0),0)</f>
        <v>0</v>
      </c>
      <c r="Q510" s="31" t="e">
        <f>VLOOKUP(E510,'LIBROS FNL '!E:N,4,0)</f>
        <v>#N/A</v>
      </c>
      <c r="R510" s="31">
        <f t="shared" si="103"/>
        <v>0</v>
      </c>
      <c r="S510" s="32" t="str">
        <f t="shared" si="104"/>
        <v>OK CONCILIADO</v>
      </c>
      <c r="T510" s="29" t="str">
        <f t="shared" ca="1" si="105"/>
        <v>ok</v>
      </c>
      <c r="U510" s="29">
        <f t="shared" si="106"/>
        <v>1</v>
      </c>
      <c r="V510" s="29">
        <f t="shared" si="107"/>
        <v>0</v>
      </c>
      <c r="W510" s="29" t="str">
        <f t="shared" si="108"/>
        <v/>
      </c>
    </row>
    <row r="511" spans="1:23" x14ac:dyDescent="0.25">
      <c r="A511" s="27" t="str">
        <f t="shared" si="98"/>
        <v/>
      </c>
      <c r="B511" s="25">
        <f t="shared" si="99"/>
        <v>0</v>
      </c>
      <c r="C511" s="25" t="str">
        <f t="shared" si="100"/>
        <v>INGRESO</v>
      </c>
      <c r="D511" s="28" t="str">
        <f t="shared" si="101"/>
        <v>0INGRESO</v>
      </c>
      <c r="E511" s="28" t="str">
        <f>D511&amp;COUNTIF(D$2:D511,D511)</f>
        <v>0INGRESO510</v>
      </c>
      <c r="F511" s="28" t="e">
        <f>VLOOKUP(L511,BASE!A:B,2,0)</f>
        <v>#N/A</v>
      </c>
      <c r="G511" s="26"/>
      <c r="H511" s="26"/>
      <c r="I511" s="34"/>
      <c r="J511" s="35"/>
      <c r="K511" s="26"/>
      <c r="L511" s="26"/>
      <c r="M511" s="26"/>
      <c r="N511" s="29">
        <f t="shared" si="102"/>
        <v>1</v>
      </c>
      <c r="O511" s="30" t="e">
        <f>VLOOKUP(E511,'LIBROS FNL '!E:N,2,0)</f>
        <v>#N/A</v>
      </c>
      <c r="P511" s="31">
        <f>IFERROR(VLOOKUP(E511,'LIBROS FNL '!E:Q,13,0),0)</f>
        <v>0</v>
      </c>
      <c r="Q511" s="31" t="e">
        <f>VLOOKUP(E511,'LIBROS FNL '!E:N,4,0)</f>
        <v>#N/A</v>
      </c>
      <c r="R511" s="31">
        <f t="shared" si="103"/>
        <v>0</v>
      </c>
      <c r="S511" s="32" t="str">
        <f t="shared" si="104"/>
        <v>OK CONCILIADO</v>
      </c>
      <c r="T511" s="29" t="str">
        <f t="shared" ca="1" si="105"/>
        <v>ok</v>
      </c>
      <c r="U511" s="29">
        <f t="shared" si="106"/>
        <v>1</v>
      </c>
      <c r="V511" s="29">
        <f t="shared" si="107"/>
        <v>0</v>
      </c>
      <c r="W511" s="29" t="str">
        <f t="shared" si="108"/>
        <v/>
      </c>
    </row>
    <row r="512" spans="1:23" x14ac:dyDescent="0.25">
      <c r="A512" s="27" t="str">
        <f t="shared" si="98"/>
        <v/>
      </c>
      <c r="B512" s="25">
        <f t="shared" si="99"/>
        <v>0</v>
      </c>
      <c r="C512" s="25" t="str">
        <f t="shared" si="100"/>
        <v>INGRESO</v>
      </c>
      <c r="D512" s="28" t="str">
        <f t="shared" si="101"/>
        <v>0INGRESO</v>
      </c>
      <c r="E512" s="28" t="str">
        <f>D512&amp;COUNTIF(D$2:D512,D512)</f>
        <v>0INGRESO511</v>
      </c>
      <c r="F512" s="28" t="e">
        <f>VLOOKUP(L512,BASE!A:B,2,0)</f>
        <v>#N/A</v>
      </c>
      <c r="G512" s="26"/>
      <c r="H512" s="26"/>
      <c r="I512" s="34"/>
      <c r="J512" s="35"/>
      <c r="K512" s="26"/>
      <c r="L512" s="26"/>
      <c r="M512" s="26"/>
      <c r="N512" s="29">
        <f t="shared" si="102"/>
        <v>1</v>
      </c>
      <c r="O512" s="30" t="e">
        <f>VLOOKUP(E512,'LIBROS FNL '!E:N,2,0)</f>
        <v>#N/A</v>
      </c>
      <c r="P512" s="31">
        <f>IFERROR(VLOOKUP(E512,'LIBROS FNL '!E:Q,13,0),0)</f>
        <v>0</v>
      </c>
      <c r="Q512" s="31" t="e">
        <f>VLOOKUP(E512,'LIBROS FNL '!E:N,4,0)</f>
        <v>#N/A</v>
      </c>
      <c r="R512" s="31">
        <f t="shared" si="103"/>
        <v>0</v>
      </c>
      <c r="S512" s="32" t="str">
        <f t="shared" si="104"/>
        <v>OK CONCILIADO</v>
      </c>
      <c r="T512" s="29" t="str">
        <f t="shared" ca="1" si="105"/>
        <v>ok</v>
      </c>
      <c r="U512" s="29">
        <f t="shared" si="106"/>
        <v>1</v>
      </c>
      <c r="V512" s="29">
        <f t="shared" si="107"/>
        <v>0</v>
      </c>
      <c r="W512" s="29" t="str">
        <f t="shared" si="108"/>
        <v/>
      </c>
    </row>
    <row r="513" spans="1:23" x14ac:dyDescent="0.25">
      <c r="A513" s="27" t="str">
        <f t="shared" si="98"/>
        <v/>
      </c>
      <c r="B513" s="25">
        <f t="shared" si="99"/>
        <v>0</v>
      </c>
      <c r="C513" s="25" t="str">
        <f t="shared" si="100"/>
        <v>INGRESO</v>
      </c>
      <c r="D513" s="28" t="str">
        <f t="shared" si="101"/>
        <v>0INGRESO</v>
      </c>
      <c r="E513" s="28" t="str">
        <f>D513&amp;COUNTIF(D$2:D513,D513)</f>
        <v>0INGRESO512</v>
      </c>
      <c r="F513" s="28" t="e">
        <f>VLOOKUP(L513,BASE!A:B,2,0)</f>
        <v>#N/A</v>
      </c>
      <c r="G513" s="26"/>
      <c r="H513" s="26"/>
      <c r="I513" s="34"/>
      <c r="J513" s="35"/>
      <c r="K513" s="26"/>
      <c r="L513" s="26"/>
      <c r="M513" s="26"/>
      <c r="N513" s="29">
        <f t="shared" si="102"/>
        <v>1</v>
      </c>
      <c r="O513" s="30" t="e">
        <f>VLOOKUP(E513,'LIBROS FNL '!E:N,2,0)</f>
        <v>#N/A</v>
      </c>
      <c r="P513" s="31">
        <f>IFERROR(VLOOKUP(E513,'LIBROS FNL '!E:Q,13,0),0)</f>
        <v>0</v>
      </c>
      <c r="Q513" s="31" t="e">
        <f>VLOOKUP(E513,'LIBROS FNL '!E:N,4,0)</f>
        <v>#N/A</v>
      </c>
      <c r="R513" s="31">
        <f t="shared" si="103"/>
        <v>0</v>
      </c>
      <c r="S513" s="32" t="str">
        <f t="shared" si="104"/>
        <v>OK CONCILIADO</v>
      </c>
      <c r="T513" s="29" t="str">
        <f t="shared" ca="1" si="105"/>
        <v>ok</v>
      </c>
      <c r="U513" s="29">
        <f t="shared" si="106"/>
        <v>1</v>
      </c>
      <c r="V513" s="29">
        <f t="shared" si="107"/>
        <v>0</v>
      </c>
      <c r="W513" s="29" t="str">
        <f t="shared" si="108"/>
        <v/>
      </c>
    </row>
    <row r="514" spans="1:23" x14ac:dyDescent="0.25">
      <c r="A514" s="27" t="str">
        <f t="shared" si="98"/>
        <v/>
      </c>
      <c r="B514" s="25">
        <f t="shared" si="99"/>
        <v>0</v>
      </c>
      <c r="C514" s="25" t="str">
        <f t="shared" si="100"/>
        <v>INGRESO</v>
      </c>
      <c r="D514" s="28" t="str">
        <f t="shared" si="101"/>
        <v>0INGRESO</v>
      </c>
      <c r="E514" s="28" t="str">
        <f>D514&amp;COUNTIF(D$2:D514,D514)</f>
        <v>0INGRESO513</v>
      </c>
      <c r="F514" s="28" t="e">
        <f>VLOOKUP(L514,BASE!A:B,2,0)</f>
        <v>#N/A</v>
      </c>
      <c r="G514" s="26"/>
      <c r="H514" s="26"/>
      <c r="I514" s="34"/>
      <c r="J514" s="35"/>
      <c r="K514" s="26"/>
      <c r="L514" s="26"/>
      <c r="M514" s="26"/>
      <c r="N514" s="29">
        <f t="shared" si="102"/>
        <v>1</v>
      </c>
      <c r="O514" s="30" t="e">
        <f>VLOOKUP(E514,'LIBROS FNL '!E:N,2,0)</f>
        <v>#N/A</v>
      </c>
      <c r="P514" s="31">
        <f>IFERROR(VLOOKUP(E514,'LIBROS FNL '!E:Q,13,0),0)</f>
        <v>0</v>
      </c>
      <c r="Q514" s="31" t="e">
        <f>VLOOKUP(E514,'LIBROS FNL '!E:N,4,0)</f>
        <v>#N/A</v>
      </c>
      <c r="R514" s="31">
        <f t="shared" si="103"/>
        <v>0</v>
      </c>
      <c r="S514" s="32" t="str">
        <f t="shared" si="104"/>
        <v>OK CONCILIADO</v>
      </c>
      <c r="T514" s="29" t="str">
        <f t="shared" ca="1" si="105"/>
        <v>ok</v>
      </c>
      <c r="U514" s="29">
        <f t="shared" si="106"/>
        <v>1</v>
      </c>
      <c r="V514" s="29">
        <f t="shared" si="107"/>
        <v>0</v>
      </c>
      <c r="W514" s="29" t="str">
        <f t="shared" si="108"/>
        <v/>
      </c>
    </row>
    <row r="515" spans="1:23" x14ac:dyDescent="0.25">
      <c r="A515" s="27" t="str">
        <f t="shared" si="98"/>
        <v/>
      </c>
      <c r="B515" s="25">
        <f t="shared" si="99"/>
        <v>0</v>
      </c>
      <c r="C515" s="25" t="str">
        <f t="shared" si="100"/>
        <v>INGRESO</v>
      </c>
      <c r="D515" s="28" t="str">
        <f t="shared" si="101"/>
        <v>0INGRESO</v>
      </c>
      <c r="E515" s="28" t="str">
        <f>D515&amp;COUNTIF(D$2:D515,D515)</f>
        <v>0INGRESO514</v>
      </c>
      <c r="F515" s="28" t="e">
        <f>VLOOKUP(L515,BASE!A:B,2,0)</f>
        <v>#N/A</v>
      </c>
      <c r="G515" s="26"/>
      <c r="H515" s="26"/>
      <c r="I515" s="34"/>
      <c r="J515" s="35"/>
      <c r="K515" s="26"/>
      <c r="L515" s="26"/>
      <c r="M515" s="26"/>
      <c r="N515" s="29">
        <f t="shared" si="102"/>
        <v>1</v>
      </c>
      <c r="O515" s="30" t="e">
        <f>VLOOKUP(E515,'LIBROS FNL '!E:N,2,0)</f>
        <v>#N/A</v>
      </c>
      <c r="P515" s="31">
        <f>IFERROR(VLOOKUP(E515,'LIBROS FNL '!E:Q,13,0),0)</f>
        <v>0</v>
      </c>
      <c r="Q515" s="31" t="e">
        <f>VLOOKUP(E515,'LIBROS FNL '!E:N,4,0)</f>
        <v>#N/A</v>
      </c>
      <c r="R515" s="31">
        <f t="shared" si="103"/>
        <v>0</v>
      </c>
      <c r="S515" s="32" t="str">
        <f t="shared" si="104"/>
        <v>OK CONCILIADO</v>
      </c>
      <c r="T515" s="29" t="str">
        <f t="shared" ca="1" si="105"/>
        <v>ok</v>
      </c>
      <c r="U515" s="29">
        <f t="shared" si="106"/>
        <v>1</v>
      </c>
      <c r="V515" s="29">
        <f t="shared" si="107"/>
        <v>0</v>
      </c>
      <c r="W515" s="29" t="str">
        <f t="shared" si="108"/>
        <v/>
      </c>
    </row>
    <row r="516" spans="1:23" x14ac:dyDescent="0.25">
      <c r="A516" s="27" t="str">
        <f t="shared" si="98"/>
        <v/>
      </c>
      <c r="B516" s="25">
        <f t="shared" si="99"/>
        <v>0</v>
      </c>
      <c r="C516" s="25" t="str">
        <f t="shared" si="100"/>
        <v>INGRESO</v>
      </c>
      <c r="D516" s="28" t="str">
        <f t="shared" si="101"/>
        <v>0INGRESO</v>
      </c>
      <c r="E516" s="28" t="str">
        <f>D516&amp;COUNTIF(D$2:D516,D516)</f>
        <v>0INGRESO515</v>
      </c>
      <c r="F516" s="28" t="e">
        <f>VLOOKUP(L516,BASE!A:B,2,0)</f>
        <v>#N/A</v>
      </c>
      <c r="G516" s="26"/>
      <c r="H516" s="26"/>
      <c r="I516" s="34"/>
      <c r="J516" s="35"/>
      <c r="K516" s="26"/>
      <c r="L516" s="26"/>
      <c r="M516" s="26"/>
      <c r="N516" s="29">
        <f t="shared" si="102"/>
        <v>1</v>
      </c>
      <c r="O516" s="30" t="e">
        <f>VLOOKUP(E516,'LIBROS FNL '!E:N,2,0)</f>
        <v>#N/A</v>
      </c>
      <c r="P516" s="31">
        <f>IFERROR(VLOOKUP(E516,'LIBROS FNL '!E:Q,13,0),0)</f>
        <v>0</v>
      </c>
      <c r="Q516" s="31" t="e">
        <f>VLOOKUP(E516,'LIBROS FNL '!E:N,4,0)</f>
        <v>#N/A</v>
      </c>
      <c r="R516" s="31">
        <f t="shared" si="103"/>
        <v>0</v>
      </c>
      <c r="S516" s="32" t="str">
        <f t="shared" si="104"/>
        <v>OK CONCILIADO</v>
      </c>
      <c r="T516" s="29" t="str">
        <f t="shared" ca="1" si="105"/>
        <v>ok</v>
      </c>
      <c r="U516" s="29">
        <f t="shared" si="106"/>
        <v>1</v>
      </c>
      <c r="V516" s="29">
        <f t="shared" si="107"/>
        <v>0</v>
      </c>
      <c r="W516" s="29" t="str">
        <f t="shared" si="108"/>
        <v/>
      </c>
    </row>
    <row r="517" spans="1:23" x14ac:dyDescent="0.25">
      <c r="A517" s="27" t="str">
        <f t="shared" si="98"/>
        <v/>
      </c>
      <c r="B517" s="25">
        <f t="shared" si="99"/>
        <v>0</v>
      </c>
      <c r="C517" s="25" t="str">
        <f t="shared" si="100"/>
        <v>INGRESO</v>
      </c>
      <c r="D517" s="28" t="str">
        <f t="shared" si="101"/>
        <v>0INGRESO</v>
      </c>
      <c r="E517" s="28" t="str">
        <f>D517&amp;COUNTIF(D$2:D517,D517)</f>
        <v>0INGRESO516</v>
      </c>
      <c r="F517" s="28" t="e">
        <f>VLOOKUP(L517,BASE!A:B,2,0)</f>
        <v>#N/A</v>
      </c>
      <c r="G517" s="26"/>
      <c r="H517" s="26"/>
      <c r="I517" s="34"/>
      <c r="J517" s="35"/>
      <c r="K517" s="26"/>
      <c r="L517" s="26"/>
      <c r="M517" s="26"/>
      <c r="N517" s="29">
        <f t="shared" si="102"/>
        <v>1</v>
      </c>
      <c r="O517" s="30" t="e">
        <f>VLOOKUP(E517,'LIBROS FNL '!E:N,2,0)</f>
        <v>#N/A</v>
      </c>
      <c r="P517" s="31">
        <f>IFERROR(VLOOKUP(E517,'LIBROS FNL '!E:Q,13,0),0)</f>
        <v>0</v>
      </c>
      <c r="Q517" s="31" t="e">
        <f>VLOOKUP(E517,'LIBROS FNL '!E:N,4,0)</f>
        <v>#N/A</v>
      </c>
      <c r="R517" s="31">
        <f t="shared" si="103"/>
        <v>0</v>
      </c>
      <c r="S517" s="32" t="str">
        <f t="shared" si="104"/>
        <v>OK CONCILIADO</v>
      </c>
      <c r="T517" s="29" t="str">
        <f t="shared" ca="1" si="105"/>
        <v>ok</v>
      </c>
      <c r="U517" s="29">
        <f t="shared" si="106"/>
        <v>1</v>
      </c>
      <c r="V517" s="29">
        <f t="shared" si="107"/>
        <v>0</v>
      </c>
      <c r="W517" s="29" t="str">
        <f t="shared" si="108"/>
        <v/>
      </c>
    </row>
    <row r="518" spans="1:23" x14ac:dyDescent="0.25">
      <c r="A518" s="27" t="str">
        <f t="shared" si="98"/>
        <v/>
      </c>
      <c r="B518" s="25">
        <f t="shared" si="99"/>
        <v>0</v>
      </c>
      <c r="C518" s="25" t="str">
        <f t="shared" si="100"/>
        <v>INGRESO</v>
      </c>
      <c r="D518" s="28" t="str">
        <f t="shared" si="101"/>
        <v>0INGRESO</v>
      </c>
      <c r="E518" s="28" t="str">
        <f>D518&amp;COUNTIF(D$2:D518,D518)</f>
        <v>0INGRESO517</v>
      </c>
      <c r="F518" s="28" t="e">
        <f>VLOOKUP(L518,BASE!A:B,2,0)</f>
        <v>#N/A</v>
      </c>
      <c r="G518" s="26"/>
      <c r="H518" s="26"/>
      <c r="I518" s="34"/>
      <c r="J518" s="35"/>
      <c r="K518" s="26"/>
      <c r="L518" s="26"/>
      <c r="M518" s="26"/>
      <c r="N518" s="29">
        <f t="shared" si="102"/>
        <v>1</v>
      </c>
      <c r="O518" s="30" t="e">
        <f>VLOOKUP(E518,'LIBROS FNL '!E:N,2,0)</f>
        <v>#N/A</v>
      </c>
      <c r="P518" s="31">
        <f>IFERROR(VLOOKUP(E518,'LIBROS FNL '!E:Q,13,0),0)</f>
        <v>0</v>
      </c>
      <c r="Q518" s="31" t="e">
        <f>VLOOKUP(E518,'LIBROS FNL '!E:N,4,0)</f>
        <v>#N/A</v>
      </c>
      <c r="R518" s="31">
        <f t="shared" si="103"/>
        <v>0</v>
      </c>
      <c r="S518" s="32" t="str">
        <f t="shared" si="104"/>
        <v>OK CONCILIADO</v>
      </c>
      <c r="T518" s="29" t="str">
        <f t="shared" ca="1" si="105"/>
        <v>ok</v>
      </c>
      <c r="U518" s="29">
        <f t="shared" si="106"/>
        <v>1</v>
      </c>
      <c r="V518" s="29">
        <f t="shared" si="107"/>
        <v>0</v>
      </c>
      <c r="W518" s="29" t="str">
        <f t="shared" si="108"/>
        <v/>
      </c>
    </row>
    <row r="519" spans="1:23" x14ac:dyDescent="0.25">
      <c r="A519" s="27" t="str">
        <f t="shared" si="98"/>
        <v/>
      </c>
      <c r="B519" s="25">
        <f t="shared" si="99"/>
        <v>0</v>
      </c>
      <c r="C519" s="25" t="str">
        <f t="shared" si="100"/>
        <v>INGRESO</v>
      </c>
      <c r="D519" s="28" t="str">
        <f t="shared" si="101"/>
        <v>0INGRESO</v>
      </c>
      <c r="E519" s="28" t="str">
        <f>D519&amp;COUNTIF(D$2:D519,D519)</f>
        <v>0INGRESO518</v>
      </c>
      <c r="F519" s="28" t="e">
        <f>VLOOKUP(L519,BASE!A:B,2,0)</f>
        <v>#N/A</v>
      </c>
      <c r="G519" s="26"/>
      <c r="H519" s="26"/>
      <c r="I519" s="34"/>
      <c r="J519" s="35"/>
      <c r="K519" s="26"/>
      <c r="L519" s="26"/>
      <c r="M519" s="26"/>
      <c r="N519" s="29">
        <f t="shared" si="102"/>
        <v>1</v>
      </c>
      <c r="O519" s="30" t="e">
        <f>VLOOKUP(E519,'LIBROS FNL '!E:N,2,0)</f>
        <v>#N/A</v>
      </c>
      <c r="P519" s="31">
        <f>IFERROR(VLOOKUP(E519,'LIBROS FNL '!E:Q,13,0),0)</f>
        <v>0</v>
      </c>
      <c r="Q519" s="31" t="e">
        <f>VLOOKUP(E519,'LIBROS FNL '!E:N,4,0)</f>
        <v>#N/A</v>
      </c>
      <c r="R519" s="31">
        <f t="shared" si="103"/>
        <v>0</v>
      </c>
      <c r="S519" s="32" t="str">
        <f t="shared" si="104"/>
        <v>OK CONCILIADO</v>
      </c>
      <c r="T519" s="29" t="str">
        <f t="shared" ca="1" si="105"/>
        <v>ok</v>
      </c>
      <c r="U519" s="29">
        <f t="shared" si="106"/>
        <v>1</v>
      </c>
      <c r="V519" s="29">
        <f t="shared" si="107"/>
        <v>0</v>
      </c>
      <c r="W519" s="29" t="str">
        <f t="shared" si="108"/>
        <v/>
      </c>
    </row>
    <row r="520" spans="1:23" x14ac:dyDescent="0.25">
      <c r="A520" s="27" t="str">
        <f t="shared" si="98"/>
        <v/>
      </c>
      <c r="B520" s="25">
        <f t="shared" si="99"/>
        <v>0</v>
      </c>
      <c r="C520" s="25" t="str">
        <f t="shared" si="100"/>
        <v>INGRESO</v>
      </c>
      <c r="D520" s="28" t="str">
        <f t="shared" si="101"/>
        <v>0INGRESO</v>
      </c>
      <c r="E520" s="28" t="str">
        <f>D520&amp;COUNTIF(D$2:D520,D520)</f>
        <v>0INGRESO519</v>
      </c>
      <c r="F520" s="28" t="e">
        <f>VLOOKUP(L520,BASE!A:B,2,0)</f>
        <v>#N/A</v>
      </c>
      <c r="G520" s="26"/>
      <c r="H520" s="26"/>
      <c r="I520" s="34"/>
      <c r="J520" s="35"/>
      <c r="K520" s="26"/>
      <c r="L520" s="26"/>
      <c r="M520" s="26"/>
      <c r="N520" s="29">
        <f t="shared" si="102"/>
        <v>1</v>
      </c>
      <c r="O520" s="30" t="e">
        <f>VLOOKUP(E520,'LIBROS FNL '!E:N,2,0)</f>
        <v>#N/A</v>
      </c>
      <c r="P520" s="31">
        <f>IFERROR(VLOOKUP(E520,'LIBROS FNL '!E:Q,13,0),0)</f>
        <v>0</v>
      </c>
      <c r="Q520" s="31" t="e">
        <f>VLOOKUP(E520,'LIBROS FNL '!E:N,4,0)</f>
        <v>#N/A</v>
      </c>
      <c r="R520" s="31">
        <f t="shared" si="103"/>
        <v>0</v>
      </c>
      <c r="S520" s="32" t="str">
        <f t="shared" si="104"/>
        <v>OK CONCILIADO</v>
      </c>
      <c r="T520" s="29" t="str">
        <f t="shared" ca="1" si="105"/>
        <v>ok</v>
      </c>
      <c r="U520" s="29">
        <f t="shared" si="106"/>
        <v>1</v>
      </c>
      <c r="V520" s="29">
        <f t="shared" si="107"/>
        <v>0</v>
      </c>
      <c r="W520" s="29" t="str">
        <f t="shared" si="108"/>
        <v/>
      </c>
    </row>
    <row r="521" spans="1:23" x14ac:dyDescent="0.25">
      <c r="A521" s="27" t="str">
        <f t="shared" si="98"/>
        <v/>
      </c>
      <c r="B521" s="25">
        <f t="shared" si="99"/>
        <v>0</v>
      </c>
      <c r="C521" s="25" t="str">
        <f t="shared" si="100"/>
        <v>INGRESO</v>
      </c>
      <c r="D521" s="28" t="str">
        <f t="shared" si="101"/>
        <v>0INGRESO</v>
      </c>
      <c r="E521" s="28" t="str">
        <f>D521&amp;COUNTIF(D$2:D521,D521)</f>
        <v>0INGRESO520</v>
      </c>
      <c r="F521" s="28" t="e">
        <f>VLOOKUP(L521,BASE!A:B,2,0)</f>
        <v>#N/A</v>
      </c>
      <c r="G521" s="26"/>
      <c r="H521" s="26"/>
      <c r="I521" s="34"/>
      <c r="J521" s="35"/>
      <c r="K521" s="26"/>
      <c r="L521" s="26"/>
      <c r="M521" s="26"/>
      <c r="N521" s="29">
        <f t="shared" si="102"/>
        <v>1</v>
      </c>
      <c r="O521" s="30" t="e">
        <f>VLOOKUP(E521,'LIBROS FNL '!E:N,2,0)</f>
        <v>#N/A</v>
      </c>
      <c r="P521" s="31">
        <f>IFERROR(VLOOKUP(E521,'LIBROS FNL '!E:Q,13,0),0)</f>
        <v>0</v>
      </c>
      <c r="Q521" s="31" t="e">
        <f>VLOOKUP(E521,'LIBROS FNL '!E:N,4,0)</f>
        <v>#N/A</v>
      </c>
      <c r="R521" s="31">
        <f t="shared" si="103"/>
        <v>0</v>
      </c>
      <c r="S521" s="32" t="str">
        <f t="shared" si="104"/>
        <v>OK CONCILIADO</v>
      </c>
      <c r="T521" s="29" t="str">
        <f t="shared" ca="1" si="105"/>
        <v>ok</v>
      </c>
      <c r="U521" s="29">
        <f t="shared" si="106"/>
        <v>1</v>
      </c>
      <c r="V521" s="29">
        <f t="shared" si="107"/>
        <v>0</v>
      </c>
      <c r="W521" s="29" t="str">
        <f t="shared" si="108"/>
        <v/>
      </c>
    </row>
    <row r="522" spans="1:23" x14ac:dyDescent="0.25">
      <c r="A522" s="27" t="str">
        <f t="shared" si="98"/>
        <v/>
      </c>
      <c r="B522" s="25">
        <f t="shared" si="99"/>
        <v>0</v>
      </c>
      <c r="C522" s="25" t="str">
        <f t="shared" si="100"/>
        <v>INGRESO</v>
      </c>
      <c r="D522" s="28" t="str">
        <f t="shared" si="101"/>
        <v>0INGRESO</v>
      </c>
      <c r="E522" s="28" t="str">
        <f>D522&amp;COUNTIF(D$2:D522,D522)</f>
        <v>0INGRESO521</v>
      </c>
      <c r="F522" s="28" t="e">
        <f>VLOOKUP(L522,BASE!A:B,2,0)</f>
        <v>#N/A</v>
      </c>
      <c r="G522" s="26"/>
      <c r="H522" s="26"/>
      <c r="I522" s="34"/>
      <c r="J522" s="35"/>
      <c r="K522" s="26"/>
      <c r="L522" s="26"/>
      <c r="M522" s="26"/>
      <c r="N522" s="29">
        <f t="shared" si="102"/>
        <v>1</v>
      </c>
      <c r="O522" s="30" t="e">
        <f>VLOOKUP(E522,'LIBROS FNL '!E:N,2,0)</f>
        <v>#N/A</v>
      </c>
      <c r="P522" s="31">
        <f>IFERROR(VLOOKUP(E522,'LIBROS FNL '!E:Q,13,0),0)</f>
        <v>0</v>
      </c>
      <c r="Q522" s="31" t="e">
        <f>VLOOKUP(E522,'LIBROS FNL '!E:N,4,0)</f>
        <v>#N/A</v>
      </c>
      <c r="R522" s="31">
        <f t="shared" si="103"/>
        <v>0</v>
      </c>
      <c r="S522" s="32" t="str">
        <f t="shared" si="104"/>
        <v>OK CONCILIADO</v>
      </c>
      <c r="T522" s="29" t="str">
        <f t="shared" ca="1" si="105"/>
        <v>ok</v>
      </c>
      <c r="U522" s="29">
        <f t="shared" si="106"/>
        <v>1</v>
      </c>
      <c r="V522" s="29">
        <f t="shared" si="107"/>
        <v>0</v>
      </c>
      <c r="W522" s="29" t="str">
        <f t="shared" si="108"/>
        <v/>
      </c>
    </row>
    <row r="523" spans="1:23" x14ac:dyDescent="0.25">
      <c r="A523" s="27" t="str">
        <f t="shared" si="98"/>
        <v/>
      </c>
      <c r="B523" s="25">
        <f t="shared" si="99"/>
        <v>0</v>
      </c>
      <c r="C523" s="25" t="str">
        <f t="shared" si="100"/>
        <v>INGRESO</v>
      </c>
      <c r="D523" s="28" t="str">
        <f t="shared" si="101"/>
        <v>0INGRESO</v>
      </c>
      <c r="E523" s="28" t="str">
        <f>D523&amp;COUNTIF(D$2:D523,D523)</f>
        <v>0INGRESO522</v>
      </c>
      <c r="F523" s="28" t="e">
        <f>VLOOKUP(L523,BASE!A:B,2,0)</f>
        <v>#N/A</v>
      </c>
      <c r="G523" s="26"/>
      <c r="H523" s="26"/>
      <c r="I523" s="34"/>
      <c r="J523" s="35"/>
      <c r="K523" s="26"/>
      <c r="L523" s="26"/>
      <c r="M523" s="26"/>
      <c r="N523" s="29">
        <f t="shared" si="102"/>
        <v>1</v>
      </c>
      <c r="O523" s="30" t="e">
        <f>VLOOKUP(E523,'LIBROS FNL '!E:N,2,0)</f>
        <v>#N/A</v>
      </c>
      <c r="P523" s="31">
        <f>IFERROR(VLOOKUP(E523,'LIBROS FNL '!E:Q,13,0),0)</f>
        <v>0</v>
      </c>
      <c r="Q523" s="31" t="e">
        <f>VLOOKUP(E523,'LIBROS FNL '!E:N,4,0)</f>
        <v>#N/A</v>
      </c>
      <c r="R523" s="31">
        <f t="shared" si="103"/>
        <v>0</v>
      </c>
      <c r="S523" s="32" t="str">
        <f t="shared" si="104"/>
        <v>OK CONCILIADO</v>
      </c>
      <c r="T523" s="29" t="str">
        <f t="shared" ca="1" si="105"/>
        <v>ok</v>
      </c>
      <c r="U523" s="29">
        <f t="shared" si="106"/>
        <v>1</v>
      </c>
      <c r="V523" s="29">
        <f t="shared" si="107"/>
        <v>0</v>
      </c>
      <c r="W523" s="29" t="str">
        <f t="shared" si="108"/>
        <v/>
      </c>
    </row>
    <row r="524" spans="1:23" x14ac:dyDescent="0.25">
      <c r="A524" s="27" t="str">
        <f t="shared" si="98"/>
        <v/>
      </c>
      <c r="B524" s="25">
        <f t="shared" si="99"/>
        <v>0</v>
      </c>
      <c r="C524" s="25" t="str">
        <f t="shared" si="100"/>
        <v>INGRESO</v>
      </c>
      <c r="D524" s="28" t="str">
        <f t="shared" si="101"/>
        <v>0INGRESO</v>
      </c>
      <c r="E524" s="28" t="str">
        <f>D524&amp;COUNTIF(D$2:D524,D524)</f>
        <v>0INGRESO523</v>
      </c>
      <c r="F524" s="28" t="e">
        <f>VLOOKUP(L524,BASE!A:B,2,0)</f>
        <v>#N/A</v>
      </c>
      <c r="G524" s="26"/>
      <c r="H524" s="26"/>
      <c r="I524" s="34"/>
      <c r="J524" s="35"/>
      <c r="K524" s="26"/>
      <c r="L524" s="26"/>
      <c r="M524" s="26"/>
      <c r="N524" s="29">
        <f t="shared" si="102"/>
        <v>1</v>
      </c>
      <c r="O524" s="30" t="e">
        <f>VLOOKUP(E524,'LIBROS FNL '!E:N,2,0)</f>
        <v>#N/A</v>
      </c>
      <c r="P524" s="31">
        <f>IFERROR(VLOOKUP(E524,'LIBROS FNL '!E:Q,13,0),0)</f>
        <v>0</v>
      </c>
      <c r="Q524" s="31" t="e">
        <f>VLOOKUP(E524,'LIBROS FNL '!E:N,4,0)</f>
        <v>#N/A</v>
      </c>
      <c r="R524" s="31">
        <f t="shared" si="103"/>
        <v>0</v>
      </c>
      <c r="S524" s="32" t="str">
        <f t="shared" si="104"/>
        <v>OK CONCILIADO</v>
      </c>
      <c r="T524" s="29" t="str">
        <f t="shared" ca="1" si="105"/>
        <v>ok</v>
      </c>
      <c r="U524" s="29">
        <f t="shared" si="106"/>
        <v>1</v>
      </c>
      <c r="V524" s="29">
        <f t="shared" si="107"/>
        <v>0</v>
      </c>
      <c r="W524" s="29" t="str">
        <f t="shared" si="108"/>
        <v/>
      </c>
    </row>
    <row r="525" spans="1:23" x14ac:dyDescent="0.25">
      <c r="A525" s="27" t="str">
        <f t="shared" si="98"/>
        <v/>
      </c>
      <c r="B525" s="25">
        <f t="shared" si="99"/>
        <v>0</v>
      </c>
      <c r="C525" s="25" t="str">
        <f t="shared" si="100"/>
        <v>INGRESO</v>
      </c>
      <c r="D525" s="28" t="str">
        <f t="shared" si="101"/>
        <v>0INGRESO</v>
      </c>
      <c r="E525" s="28" t="str">
        <f>D525&amp;COUNTIF(D$2:D525,D525)</f>
        <v>0INGRESO524</v>
      </c>
      <c r="F525" s="28" t="e">
        <f>VLOOKUP(L525,BASE!A:B,2,0)</f>
        <v>#N/A</v>
      </c>
      <c r="G525" s="26"/>
      <c r="H525" s="26"/>
      <c r="I525" s="34"/>
      <c r="J525" s="35"/>
      <c r="K525" s="26"/>
      <c r="L525" s="26"/>
      <c r="M525" s="26"/>
      <c r="N525" s="29">
        <f t="shared" si="102"/>
        <v>1</v>
      </c>
      <c r="O525" s="30" t="e">
        <f>VLOOKUP(E525,'LIBROS FNL '!E:N,2,0)</f>
        <v>#N/A</v>
      </c>
      <c r="P525" s="31">
        <f>IFERROR(VLOOKUP(E525,'LIBROS FNL '!E:Q,13,0),0)</f>
        <v>0</v>
      </c>
      <c r="Q525" s="31" t="e">
        <f>VLOOKUP(E525,'LIBROS FNL '!E:N,4,0)</f>
        <v>#N/A</v>
      </c>
      <c r="R525" s="31">
        <f t="shared" si="103"/>
        <v>0</v>
      </c>
      <c r="S525" s="32" t="str">
        <f t="shared" si="104"/>
        <v>OK CONCILIADO</v>
      </c>
      <c r="T525" s="29" t="str">
        <f t="shared" ca="1" si="105"/>
        <v>ok</v>
      </c>
      <c r="U525" s="29">
        <f t="shared" si="106"/>
        <v>1</v>
      </c>
      <c r="V525" s="29">
        <f t="shared" si="107"/>
        <v>0</v>
      </c>
      <c r="W525" s="29" t="str">
        <f t="shared" si="108"/>
        <v/>
      </c>
    </row>
    <row r="526" spans="1:23" x14ac:dyDescent="0.25">
      <c r="A526" s="27" t="str">
        <f t="shared" si="98"/>
        <v/>
      </c>
      <c r="B526" s="25">
        <f t="shared" si="99"/>
        <v>0</v>
      </c>
      <c r="C526" s="25" t="str">
        <f t="shared" si="100"/>
        <v>INGRESO</v>
      </c>
      <c r="D526" s="28" t="str">
        <f t="shared" si="101"/>
        <v>0INGRESO</v>
      </c>
      <c r="E526" s="28" t="str">
        <f>D526&amp;COUNTIF(D$2:D526,D526)</f>
        <v>0INGRESO525</v>
      </c>
      <c r="F526" s="28" t="e">
        <f>VLOOKUP(L526,BASE!A:B,2,0)</f>
        <v>#N/A</v>
      </c>
      <c r="G526" s="26"/>
      <c r="H526" s="26"/>
      <c r="I526" s="34"/>
      <c r="J526" s="35"/>
      <c r="K526" s="26"/>
      <c r="L526" s="26"/>
      <c r="M526" s="26"/>
      <c r="N526" s="29">
        <f t="shared" si="102"/>
        <v>1</v>
      </c>
      <c r="O526" s="30" t="e">
        <f>VLOOKUP(E526,'LIBROS FNL '!E:N,2,0)</f>
        <v>#N/A</v>
      </c>
      <c r="P526" s="31">
        <f>IFERROR(VLOOKUP(E526,'LIBROS FNL '!E:Q,13,0),0)</f>
        <v>0</v>
      </c>
      <c r="Q526" s="31" t="e">
        <f>VLOOKUP(E526,'LIBROS FNL '!E:N,4,0)</f>
        <v>#N/A</v>
      </c>
      <c r="R526" s="31">
        <f t="shared" si="103"/>
        <v>0</v>
      </c>
      <c r="S526" s="32" t="str">
        <f t="shared" si="104"/>
        <v>OK CONCILIADO</v>
      </c>
      <c r="T526" s="29" t="str">
        <f t="shared" ca="1" si="105"/>
        <v>ok</v>
      </c>
      <c r="U526" s="29">
        <f t="shared" si="106"/>
        <v>1</v>
      </c>
      <c r="V526" s="29">
        <f t="shared" si="107"/>
        <v>0</v>
      </c>
      <c r="W526" s="29" t="str">
        <f t="shared" si="108"/>
        <v/>
      </c>
    </row>
    <row r="527" spans="1:23" x14ac:dyDescent="0.25">
      <c r="A527" s="27" t="str">
        <f t="shared" si="98"/>
        <v/>
      </c>
      <c r="B527" s="25">
        <f t="shared" si="99"/>
        <v>0</v>
      </c>
      <c r="C527" s="25" t="str">
        <f t="shared" si="100"/>
        <v>INGRESO</v>
      </c>
      <c r="D527" s="28" t="str">
        <f t="shared" si="101"/>
        <v>0INGRESO</v>
      </c>
      <c r="E527" s="28" t="str">
        <f>D527&amp;COUNTIF(D$2:D527,D527)</f>
        <v>0INGRESO526</v>
      </c>
      <c r="F527" s="28" t="e">
        <f>VLOOKUP(L527,BASE!A:B,2,0)</f>
        <v>#N/A</v>
      </c>
      <c r="G527" s="26"/>
      <c r="H527" s="26"/>
      <c r="I527" s="34"/>
      <c r="J527" s="35"/>
      <c r="K527" s="26"/>
      <c r="L527" s="26"/>
      <c r="M527" s="26"/>
      <c r="N527" s="29">
        <f t="shared" si="102"/>
        <v>1</v>
      </c>
      <c r="O527" s="30" t="e">
        <f>VLOOKUP(E527,'LIBROS FNL '!E:N,2,0)</f>
        <v>#N/A</v>
      </c>
      <c r="P527" s="31">
        <f>IFERROR(VLOOKUP(E527,'LIBROS FNL '!E:Q,13,0),0)</f>
        <v>0</v>
      </c>
      <c r="Q527" s="31" t="e">
        <f>VLOOKUP(E527,'LIBROS FNL '!E:N,4,0)</f>
        <v>#N/A</v>
      </c>
      <c r="R527" s="31">
        <f t="shared" si="103"/>
        <v>0</v>
      </c>
      <c r="S527" s="32" t="str">
        <f t="shared" si="104"/>
        <v>OK CONCILIADO</v>
      </c>
      <c r="T527" s="29" t="str">
        <f t="shared" ca="1" si="105"/>
        <v>ok</v>
      </c>
      <c r="U527" s="29">
        <f t="shared" si="106"/>
        <v>1</v>
      </c>
      <c r="V527" s="29">
        <f t="shared" si="107"/>
        <v>0</v>
      </c>
      <c r="W527" s="29" t="str">
        <f t="shared" si="108"/>
        <v/>
      </c>
    </row>
    <row r="528" spans="1:23" x14ac:dyDescent="0.25">
      <c r="A528" s="27" t="str">
        <f t="shared" si="98"/>
        <v/>
      </c>
      <c r="B528" s="25">
        <f t="shared" si="99"/>
        <v>0</v>
      </c>
      <c r="C528" s="25" t="str">
        <f t="shared" si="100"/>
        <v>INGRESO</v>
      </c>
      <c r="D528" s="28" t="str">
        <f t="shared" si="101"/>
        <v>0INGRESO</v>
      </c>
      <c r="E528" s="28" t="str">
        <f>D528&amp;COUNTIF(D$2:D528,D528)</f>
        <v>0INGRESO527</v>
      </c>
      <c r="F528" s="28" t="e">
        <f>VLOOKUP(L528,BASE!A:B,2,0)</f>
        <v>#N/A</v>
      </c>
      <c r="G528" s="26"/>
      <c r="H528" s="26"/>
      <c r="I528" s="34"/>
      <c r="J528" s="35"/>
      <c r="K528" s="26"/>
      <c r="L528" s="26"/>
      <c r="M528" s="26"/>
      <c r="N528" s="29">
        <f t="shared" si="102"/>
        <v>1</v>
      </c>
      <c r="O528" s="30" t="e">
        <f>VLOOKUP(E528,'LIBROS FNL '!E:N,2,0)</f>
        <v>#N/A</v>
      </c>
      <c r="P528" s="31">
        <f>IFERROR(VLOOKUP(E528,'LIBROS FNL '!E:Q,13,0),0)</f>
        <v>0</v>
      </c>
      <c r="Q528" s="31" t="e">
        <f>VLOOKUP(E528,'LIBROS FNL '!E:N,4,0)</f>
        <v>#N/A</v>
      </c>
      <c r="R528" s="31">
        <f t="shared" si="103"/>
        <v>0</v>
      </c>
      <c r="S528" s="32" t="str">
        <f t="shared" si="104"/>
        <v>OK CONCILIADO</v>
      </c>
      <c r="T528" s="29" t="str">
        <f t="shared" ca="1" si="105"/>
        <v>ok</v>
      </c>
      <c r="U528" s="29">
        <f t="shared" si="106"/>
        <v>1</v>
      </c>
      <c r="V528" s="29">
        <f t="shared" si="107"/>
        <v>0</v>
      </c>
      <c r="W528" s="29" t="str">
        <f t="shared" si="108"/>
        <v/>
      </c>
    </row>
    <row r="529" spans="1:23" x14ac:dyDescent="0.25">
      <c r="A529" s="27" t="str">
        <f t="shared" si="98"/>
        <v/>
      </c>
      <c r="B529" s="25">
        <f t="shared" si="99"/>
        <v>0</v>
      </c>
      <c r="C529" s="25" t="str">
        <f t="shared" si="100"/>
        <v>INGRESO</v>
      </c>
      <c r="D529" s="28" t="str">
        <f t="shared" si="101"/>
        <v>0INGRESO</v>
      </c>
      <c r="E529" s="28" t="str">
        <f>D529&amp;COUNTIF(D$2:D529,D529)</f>
        <v>0INGRESO528</v>
      </c>
      <c r="F529" s="28" t="e">
        <f>VLOOKUP(L529,BASE!A:B,2,0)</f>
        <v>#N/A</v>
      </c>
      <c r="G529" s="26"/>
      <c r="H529" s="26"/>
      <c r="I529" s="34"/>
      <c r="J529" s="35"/>
      <c r="K529" s="26"/>
      <c r="L529" s="26"/>
      <c r="M529" s="26"/>
      <c r="N529" s="29">
        <f t="shared" si="102"/>
        <v>1</v>
      </c>
      <c r="O529" s="30" t="e">
        <f>VLOOKUP(E529,'LIBROS FNL '!E:N,2,0)</f>
        <v>#N/A</v>
      </c>
      <c r="P529" s="31">
        <f>IFERROR(VLOOKUP(E529,'LIBROS FNL '!E:Q,13,0),0)</f>
        <v>0</v>
      </c>
      <c r="Q529" s="31" t="e">
        <f>VLOOKUP(E529,'LIBROS FNL '!E:N,4,0)</f>
        <v>#N/A</v>
      </c>
      <c r="R529" s="31">
        <f t="shared" si="103"/>
        <v>0</v>
      </c>
      <c r="S529" s="32" t="str">
        <f t="shared" si="104"/>
        <v>OK CONCILIADO</v>
      </c>
      <c r="T529" s="29" t="str">
        <f t="shared" ca="1" si="105"/>
        <v>ok</v>
      </c>
      <c r="U529" s="29">
        <f t="shared" si="106"/>
        <v>1</v>
      </c>
      <c r="V529" s="29">
        <f t="shared" si="107"/>
        <v>0</v>
      </c>
      <c r="W529" s="29" t="str">
        <f t="shared" si="108"/>
        <v/>
      </c>
    </row>
    <row r="530" spans="1:23" x14ac:dyDescent="0.25">
      <c r="A530" s="27" t="str">
        <f t="shared" si="98"/>
        <v/>
      </c>
      <c r="B530" s="25">
        <f t="shared" si="99"/>
        <v>0</v>
      </c>
      <c r="C530" s="25" t="str">
        <f t="shared" si="100"/>
        <v>INGRESO</v>
      </c>
      <c r="D530" s="28" t="str">
        <f t="shared" si="101"/>
        <v>0INGRESO</v>
      </c>
      <c r="E530" s="28" t="str">
        <f>D530&amp;COUNTIF(D$2:D530,D530)</f>
        <v>0INGRESO529</v>
      </c>
      <c r="F530" s="28" t="e">
        <f>VLOOKUP(L530,BASE!A:B,2,0)</f>
        <v>#N/A</v>
      </c>
      <c r="G530" s="26"/>
      <c r="H530" s="26"/>
      <c r="I530" s="34"/>
      <c r="J530" s="35"/>
      <c r="K530" s="26"/>
      <c r="L530" s="26"/>
      <c r="M530" s="26"/>
      <c r="N530" s="29">
        <f t="shared" si="102"/>
        <v>1</v>
      </c>
      <c r="O530" s="30" t="e">
        <f>VLOOKUP(E530,'LIBROS FNL '!E:N,2,0)</f>
        <v>#N/A</v>
      </c>
      <c r="P530" s="31">
        <f>IFERROR(VLOOKUP(E530,'LIBROS FNL '!E:Q,13,0),0)</f>
        <v>0</v>
      </c>
      <c r="Q530" s="31" t="e">
        <f>VLOOKUP(E530,'LIBROS FNL '!E:N,4,0)</f>
        <v>#N/A</v>
      </c>
      <c r="R530" s="31">
        <f t="shared" si="103"/>
        <v>0</v>
      </c>
      <c r="S530" s="32" t="str">
        <f t="shared" si="104"/>
        <v>OK CONCILIADO</v>
      </c>
      <c r="T530" s="29" t="str">
        <f t="shared" ca="1" si="105"/>
        <v>ok</v>
      </c>
      <c r="U530" s="29">
        <f t="shared" si="106"/>
        <v>1</v>
      </c>
      <c r="V530" s="29">
        <f t="shared" si="107"/>
        <v>0</v>
      </c>
      <c r="W530" s="29" t="str">
        <f t="shared" si="108"/>
        <v/>
      </c>
    </row>
    <row r="531" spans="1:23" x14ac:dyDescent="0.25">
      <c r="A531" s="27" t="str">
        <f t="shared" si="98"/>
        <v/>
      </c>
      <c r="B531" s="25">
        <f t="shared" si="99"/>
        <v>0</v>
      </c>
      <c r="C531" s="25" t="str">
        <f t="shared" si="100"/>
        <v>INGRESO</v>
      </c>
      <c r="D531" s="28" t="str">
        <f t="shared" si="101"/>
        <v>0INGRESO</v>
      </c>
      <c r="E531" s="28" t="str">
        <f>D531&amp;COUNTIF(D$2:D531,D531)</f>
        <v>0INGRESO530</v>
      </c>
      <c r="F531" s="28" t="e">
        <f>VLOOKUP(L531,BASE!A:B,2,0)</f>
        <v>#N/A</v>
      </c>
      <c r="G531" s="26"/>
      <c r="H531" s="26"/>
      <c r="I531" s="34"/>
      <c r="J531" s="35"/>
      <c r="K531" s="26"/>
      <c r="L531" s="26"/>
      <c r="M531" s="26"/>
      <c r="N531" s="29">
        <f t="shared" si="102"/>
        <v>1</v>
      </c>
      <c r="O531" s="30" t="e">
        <f>VLOOKUP(E531,'LIBROS FNL '!E:N,2,0)</f>
        <v>#N/A</v>
      </c>
      <c r="P531" s="31">
        <f>IFERROR(VLOOKUP(E531,'LIBROS FNL '!E:Q,13,0),0)</f>
        <v>0</v>
      </c>
      <c r="Q531" s="31" t="e">
        <f>VLOOKUP(E531,'LIBROS FNL '!E:N,4,0)</f>
        <v>#N/A</v>
      </c>
      <c r="R531" s="31">
        <f t="shared" si="103"/>
        <v>0</v>
      </c>
      <c r="S531" s="32" t="str">
        <f t="shared" si="104"/>
        <v>OK CONCILIADO</v>
      </c>
      <c r="T531" s="29" t="str">
        <f t="shared" ca="1" si="105"/>
        <v>ok</v>
      </c>
      <c r="U531" s="29">
        <f t="shared" si="106"/>
        <v>1</v>
      </c>
      <c r="V531" s="29">
        <f t="shared" si="107"/>
        <v>0</v>
      </c>
      <c r="W531" s="29" t="str">
        <f t="shared" si="108"/>
        <v/>
      </c>
    </row>
    <row r="532" spans="1:23" x14ac:dyDescent="0.25">
      <c r="A532" s="27" t="str">
        <f t="shared" si="98"/>
        <v/>
      </c>
      <c r="B532" s="25">
        <f t="shared" si="99"/>
        <v>0</v>
      </c>
      <c r="C532" s="25" t="str">
        <f t="shared" si="100"/>
        <v>INGRESO</v>
      </c>
      <c r="D532" s="28" t="str">
        <f t="shared" si="101"/>
        <v>0INGRESO</v>
      </c>
      <c r="E532" s="28" t="str">
        <f>D532&amp;COUNTIF(D$2:D532,D532)</f>
        <v>0INGRESO531</v>
      </c>
      <c r="F532" s="28" t="e">
        <f>VLOOKUP(L532,BASE!A:B,2,0)</f>
        <v>#N/A</v>
      </c>
      <c r="G532" s="26"/>
      <c r="H532" s="26"/>
      <c r="I532" s="34"/>
      <c r="J532" s="35"/>
      <c r="K532" s="26"/>
      <c r="L532" s="26"/>
      <c r="M532" s="26"/>
      <c r="N532" s="29">
        <f t="shared" si="102"/>
        <v>1</v>
      </c>
      <c r="O532" s="30" t="e">
        <f>VLOOKUP(E532,'LIBROS FNL '!E:N,2,0)</f>
        <v>#N/A</v>
      </c>
      <c r="P532" s="31">
        <f>IFERROR(VLOOKUP(E532,'LIBROS FNL '!E:Q,13,0),0)</f>
        <v>0</v>
      </c>
      <c r="Q532" s="31" t="e">
        <f>VLOOKUP(E532,'LIBROS FNL '!E:N,4,0)</f>
        <v>#N/A</v>
      </c>
      <c r="R532" s="31">
        <f t="shared" si="103"/>
        <v>0</v>
      </c>
      <c r="S532" s="32" t="str">
        <f t="shared" si="104"/>
        <v>OK CONCILIADO</v>
      </c>
      <c r="T532" s="29" t="str">
        <f t="shared" ca="1" si="105"/>
        <v>ok</v>
      </c>
      <c r="U532" s="29">
        <f t="shared" si="106"/>
        <v>1</v>
      </c>
      <c r="V532" s="29">
        <f t="shared" si="107"/>
        <v>0</v>
      </c>
      <c r="W532" s="29" t="str">
        <f t="shared" si="108"/>
        <v/>
      </c>
    </row>
    <row r="533" spans="1:23" x14ac:dyDescent="0.25">
      <c r="A533" s="27" t="str">
        <f t="shared" si="98"/>
        <v/>
      </c>
      <c r="B533" s="25">
        <f t="shared" si="99"/>
        <v>0</v>
      </c>
      <c r="C533" s="25" t="str">
        <f t="shared" si="100"/>
        <v>INGRESO</v>
      </c>
      <c r="D533" s="28" t="str">
        <f t="shared" si="101"/>
        <v>0INGRESO</v>
      </c>
      <c r="E533" s="28" t="str">
        <f>D533&amp;COUNTIF(D$2:D533,D533)</f>
        <v>0INGRESO532</v>
      </c>
      <c r="F533" s="28" t="e">
        <f>VLOOKUP(L533,BASE!A:B,2,0)</f>
        <v>#N/A</v>
      </c>
      <c r="G533" s="26"/>
      <c r="H533" s="26"/>
      <c r="I533" s="34"/>
      <c r="J533" s="35"/>
      <c r="K533" s="26"/>
      <c r="L533" s="26"/>
      <c r="M533" s="26"/>
      <c r="N533" s="29">
        <f t="shared" si="102"/>
        <v>1</v>
      </c>
      <c r="O533" s="30" t="e">
        <f>VLOOKUP(E533,'LIBROS FNL '!E:N,2,0)</f>
        <v>#N/A</v>
      </c>
      <c r="P533" s="31">
        <f>IFERROR(VLOOKUP(E533,'LIBROS FNL '!E:Q,13,0),0)</f>
        <v>0</v>
      </c>
      <c r="Q533" s="31" t="e">
        <f>VLOOKUP(E533,'LIBROS FNL '!E:N,4,0)</f>
        <v>#N/A</v>
      </c>
      <c r="R533" s="31">
        <f t="shared" si="103"/>
        <v>0</v>
      </c>
      <c r="S533" s="32" t="str">
        <f t="shared" si="104"/>
        <v>OK CONCILIADO</v>
      </c>
      <c r="T533" s="29" t="str">
        <f t="shared" ca="1" si="105"/>
        <v>ok</v>
      </c>
      <c r="U533" s="29">
        <f t="shared" si="106"/>
        <v>1</v>
      </c>
      <c r="V533" s="29">
        <f t="shared" si="107"/>
        <v>0</v>
      </c>
      <c r="W533" s="29" t="str">
        <f t="shared" si="108"/>
        <v/>
      </c>
    </row>
    <row r="534" spans="1:23" x14ac:dyDescent="0.25">
      <c r="A534" s="27" t="str">
        <f t="shared" si="98"/>
        <v/>
      </c>
      <c r="B534" s="25">
        <f t="shared" si="99"/>
        <v>0</v>
      </c>
      <c r="C534" s="25" t="str">
        <f t="shared" si="100"/>
        <v>INGRESO</v>
      </c>
      <c r="D534" s="28" t="str">
        <f t="shared" si="101"/>
        <v>0INGRESO</v>
      </c>
      <c r="E534" s="28" t="str">
        <f>D534&amp;COUNTIF(D$2:D534,D534)</f>
        <v>0INGRESO533</v>
      </c>
      <c r="F534" s="28" t="e">
        <f>VLOOKUP(L534,BASE!A:B,2,0)</f>
        <v>#N/A</v>
      </c>
      <c r="G534" s="26"/>
      <c r="H534" s="26"/>
      <c r="I534" s="34"/>
      <c r="J534" s="35"/>
      <c r="K534" s="26"/>
      <c r="L534" s="26"/>
      <c r="M534" s="26"/>
      <c r="N534" s="29">
        <f t="shared" si="102"/>
        <v>1</v>
      </c>
      <c r="O534" s="30" t="e">
        <f>VLOOKUP(E534,'LIBROS FNL '!E:N,2,0)</f>
        <v>#N/A</v>
      </c>
      <c r="P534" s="31">
        <f>IFERROR(VLOOKUP(E534,'LIBROS FNL '!E:Q,13,0),0)</f>
        <v>0</v>
      </c>
      <c r="Q534" s="31" t="e">
        <f>VLOOKUP(E534,'LIBROS FNL '!E:N,4,0)</f>
        <v>#N/A</v>
      </c>
      <c r="R534" s="31">
        <f t="shared" si="103"/>
        <v>0</v>
      </c>
      <c r="S534" s="32" t="str">
        <f t="shared" si="104"/>
        <v>OK CONCILIADO</v>
      </c>
      <c r="T534" s="29" t="str">
        <f t="shared" ca="1" si="105"/>
        <v>ok</v>
      </c>
      <c r="U534" s="29">
        <f t="shared" si="106"/>
        <v>1</v>
      </c>
      <c r="V534" s="29">
        <f t="shared" si="107"/>
        <v>0</v>
      </c>
      <c r="W534" s="29" t="str">
        <f t="shared" si="108"/>
        <v/>
      </c>
    </row>
    <row r="535" spans="1:23" x14ac:dyDescent="0.25">
      <c r="A535" s="27" t="str">
        <f t="shared" si="98"/>
        <v/>
      </c>
      <c r="B535" s="25">
        <f t="shared" si="99"/>
        <v>0</v>
      </c>
      <c r="C535" s="25" t="str">
        <f t="shared" si="100"/>
        <v>INGRESO</v>
      </c>
      <c r="D535" s="28" t="str">
        <f t="shared" si="101"/>
        <v>0INGRESO</v>
      </c>
      <c r="E535" s="28" t="str">
        <f>D535&amp;COUNTIF(D$2:D535,D535)</f>
        <v>0INGRESO534</v>
      </c>
      <c r="F535" s="28" t="e">
        <f>VLOOKUP(L535,BASE!A:B,2,0)</f>
        <v>#N/A</v>
      </c>
      <c r="G535" s="26"/>
      <c r="H535" s="26"/>
      <c r="I535" s="34"/>
      <c r="J535" s="35"/>
      <c r="K535" s="26"/>
      <c r="L535" s="26"/>
      <c r="M535" s="26"/>
      <c r="N535" s="29">
        <f t="shared" si="102"/>
        <v>1</v>
      </c>
      <c r="O535" s="30" t="e">
        <f>VLOOKUP(E535,'LIBROS FNL '!E:N,2,0)</f>
        <v>#N/A</v>
      </c>
      <c r="P535" s="31">
        <f>IFERROR(VLOOKUP(E535,'LIBROS FNL '!E:Q,13,0),0)</f>
        <v>0</v>
      </c>
      <c r="Q535" s="31" t="e">
        <f>VLOOKUP(E535,'LIBROS FNL '!E:N,4,0)</f>
        <v>#N/A</v>
      </c>
      <c r="R535" s="31">
        <f t="shared" si="103"/>
        <v>0</v>
      </c>
      <c r="S535" s="32" t="str">
        <f t="shared" si="104"/>
        <v>OK CONCILIADO</v>
      </c>
      <c r="T535" s="29" t="str">
        <f t="shared" ca="1" si="105"/>
        <v>ok</v>
      </c>
      <c r="U535" s="29">
        <f t="shared" si="106"/>
        <v>1</v>
      </c>
      <c r="V535" s="29">
        <f t="shared" si="107"/>
        <v>0</v>
      </c>
      <c r="W535" s="29" t="str">
        <f t="shared" si="108"/>
        <v/>
      </c>
    </row>
    <row r="536" spans="1:23" x14ac:dyDescent="0.25">
      <c r="A536" s="27" t="str">
        <f t="shared" si="98"/>
        <v/>
      </c>
      <c r="B536" s="25">
        <f t="shared" si="99"/>
        <v>0</v>
      </c>
      <c r="C536" s="25" t="str">
        <f t="shared" si="100"/>
        <v>INGRESO</v>
      </c>
      <c r="D536" s="28" t="str">
        <f t="shared" si="101"/>
        <v>0INGRESO</v>
      </c>
      <c r="E536" s="28" t="str">
        <f>D536&amp;COUNTIF(D$2:D536,D536)</f>
        <v>0INGRESO535</v>
      </c>
      <c r="F536" s="28" t="e">
        <f>VLOOKUP(L536,BASE!A:B,2,0)</f>
        <v>#N/A</v>
      </c>
      <c r="G536" s="26"/>
      <c r="H536" s="26"/>
      <c r="I536" s="34"/>
      <c r="J536" s="35"/>
      <c r="K536" s="26"/>
      <c r="L536" s="26"/>
      <c r="M536" s="26"/>
      <c r="N536" s="29">
        <f t="shared" si="102"/>
        <v>1</v>
      </c>
      <c r="O536" s="30" t="e">
        <f>VLOOKUP(E536,'LIBROS FNL '!E:N,2,0)</f>
        <v>#N/A</v>
      </c>
      <c r="P536" s="31">
        <f>IFERROR(VLOOKUP(E536,'LIBROS FNL '!E:Q,13,0),0)</f>
        <v>0</v>
      </c>
      <c r="Q536" s="31" t="e">
        <f>VLOOKUP(E536,'LIBROS FNL '!E:N,4,0)</f>
        <v>#N/A</v>
      </c>
      <c r="R536" s="31">
        <f t="shared" si="103"/>
        <v>0</v>
      </c>
      <c r="S536" s="32" t="str">
        <f t="shared" si="104"/>
        <v>OK CONCILIADO</v>
      </c>
      <c r="T536" s="29" t="str">
        <f t="shared" ca="1" si="105"/>
        <v>ok</v>
      </c>
      <c r="U536" s="29">
        <f t="shared" si="106"/>
        <v>1</v>
      </c>
      <c r="V536" s="29">
        <f t="shared" si="107"/>
        <v>0</v>
      </c>
      <c r="W536" s="29" t="str">
        <f t="shared" si="108"/>
        <v/>
      </c>
    </row>
    <row r="537" spans="1:23" x14ac:dyDescent="0.25">
      <c r="A537" s="27" t="str">
        <f t="shared" si="98"/>
        <v/>
      </c>
      <c r="B537" s="25">
        <f t="shared" si="99"/>
        <v>0</v>
      </c>
      <c r="C537" s="25" t="str">
        <f t="shared" si="100"/>
        <v>INGRESO</v>
      </c>
      <c r="D537" s="28" t="str">
        <f t="shared" si="101"/>
        <v>0INGRESO</v>
      </c>
      <c r="E537" s="28" t="str">
        <f>D537&amp;COUNTIF(D$2:D537,D537)</f>
        <v>0INGRESO536</v>
      </c>
      <c r="F537" s="28" t="e">
        <f>VLOOKUP(L537,BASE!A:B,2,0)</f>
        <v>#N/A</v>
      </c>
      <c r="G537" s="26"/>
      <c r="H537" s="26"/>
      <c r="I537" s="34"/>
      <c r="J537" s="35"/>
      <c r="K537" s="26"/>
      <c r="L537" s="26"/>
      <c r="M537" s="26"/>
      <c r="N537" s="29">
        <f t="shared" si="102"/>
        <v>1</v>
      </c>
      <c r="O537" s="30" t="e">
        <f>VLOOKUP(E537,'LIBROS FNL '!E:N,2,0)</f>
        <v>#N/A</v>
      </c>
      <c r="P537" s="31">
        <f>IFERROR(VLOOKUP(E537,'LIBROS FNL '!E:Q,13,0),0)</f>
        <v>0</v>
      </c>
      <c r="Q537" s="31" t="e">
        <f>VLOOKUP(E537,'LIBROS FNL '!E:N,4,0)</f>
        <v>#N/A</v>
      </c>
      <c r="R537" s="31">
        <f t="shared" si="103"/>
        <v>0</v>
      </c>
      <c r="S537" s="32" t="str">
        <f t="shared" si="104"/>
        <v>OK CONCILIADO</v>
      </c>
      <c r="T537" s="29" t="str">
        <f t="shared" ca="1" si="105"/>
        <v>ok</v>
      </c>
      <c r="U537" s="29">
        <f t="shared" si="106"/>
        <v>1</v>
      </c>
      <c r="V537" s="29">
        <f t="shared" si="107"/>
        <v>0</v>
      </c>
      <c r="W537" s="29" t="str">
        <f t="shared" si="108"/>
        <v/>
      </c>
    </row>
    <row r="538" spans="1:23" x14ac:dyDescent="0.25">
      <c r="A538" s="27" t="str">
        <f t="shared" si="98"/>
        <v/>
      </c>
      <c r="B538" s="25">
        <f t="shared" si="99"/>
        <v>0</v>
      </c>
      <c r="C538" s="25" t="str">
        <f t="shared" si="100"/>
        <v>INGRESO</v>
      </c>
      <c r="D538" s="28" t="str">
        <f t="shared" si="101"/>
        <v>0INGRESO</v>
      </c>
      <c r="E538" s="28" t="str">
        <f>D538&amp;COUNTIF(D$2:D538,D538)</f>
        <v>0INGRESO537</v>
      </c>
      <c r="F538" s="28" t="e">
        <f>VLOOKUP(L538,BASE!A:B,2,0)</f>
        <v>#N/A</v>
      </c>
      <c r="G538" s="26"/>
      <c r="H538" s="26"/>
      <c r="I538" s="34"/>
      <c r="J538" s="35"/>
      <c r="K538" s="26"/>
      <c r="L538" s="26"/>
      <c r="M538" s="26"/>
      <c r="N538" s="29">
        <f t="shared" si="102"/>
        <v>1</v>
      </c>
      <c r="O538" s="30" t="e">
        <f>VLOOKUP(E538,'LIBROS FNL '!E:N,2,0)</f>
        <v>#N/A</v>
      </c>
      <c r="P538" s="31">
        <f>IFERROR(VLOOKUP(E538,'LIBROS FNL '!E:Q,13,0),0)</f>
        <v>0</v>
      </c>
      <c r="Q538" s="31" t="e">
        <f>VLOOKUP(E538,'LIBROS FNL '!E:N,4,0)</f>
        <v>#N/A</v>
      </c>
      <c r="R538" s="31">
        <f t="shared" si="103"/>
        <v>0</v>
      </c>
      <c r="S538" s="32" t="str">
        <f t="shared" si="104"/>
        <v>OK CONCILIADO</v>
      </c>
      <c r="T538" s="29" t="str">
        <f t="shared" ca="1" si="105"/>
        <v>ok</v>
      </c>
      <c r="U538" s="29">
        <f t="shared" si="106"/>
        <v>1</v>
      </c>
      <c r="V538" s="29">
        <f t="shared" si="107"/>
        <v>0</v>
      </c>
      <c r="W538" s="29" t="str">
        <f t="shared" si="108"/>
        <v/>
      </c>
    </row>
    <row r="539" spans="1:23" x14ac:dyDescent="0.25">
      <c r="A539" s="27" t="str">
        <f t="shared" si="98"/>
        <v/>
      </c>
      <c r="B539" s="25">
        <f t="shared" si="99"/>
        <v>0</v>
      </c>
      <c r="C539" s="25" t="str">
        <f t="shared" si="100"/>
        <v>INGRESO</v>
      </c>
      <c r="D539" s="28" t="str">
        <f t="shared" si="101"/>
        <v>0INGRESO</v>
      </c>
      <c r="E539" s="28" t="str">
        <f>D539&amp;COUNTIF(D$2:D539,D539)</f>
        <v>0INGRESO538</v>
      </c>
      <c r="F539" s="28" t="e">
        <f>VLOOKUP(L539,BASE!A:B,2,0)</f>
        <v>#N/A</v>
      </c>
      <c r="G539" s="26"/>
      <c r="H539" s="26"/>
      <c r="I539" s="34"/>
      <c r="J539" s="35"/>
      <c r="K539" s="26"/>
      <c r="L539" s="26"/>
      <c r="M539" s="26"/>
      <c r="N539" s="29">
        <f t="shared" si="102"/>
        <v>1</v>
      </c>
      <c r="O539" s="30" t="e">
        <f>VLOOKUP(E539,'LIBROS FNL '!E:N,2,0)</f>
        <v>#N/A</v>
      </c>
      <c r="P539" s="31">
        <f>IFERROR(VLOOKUP(E539,'LIBROS FNL '!E:Q,13,0),0)</f>
        <v>0</v>
      </c>
      <c r="Q539" s="31" t="e">
        <f>VLOOKUP(E539,'LIBROS FNL '!E:N,4,0)</f>
        <v>#N/A</v>
      </c>
      <c r="R539" s="31">
        <f t="shared" si="103"/>
        <v>0</v>
      </c>
      <c r="S539" s="32" t="str">
        <f t="shared" si="104"/>
        <v>OK CONCILIADO</v>
      </c>
      <c r="T539" s="29" t="str">
        <f t="shared" ca="1" si="105"/>
        <v>ok</v>
      </c>
      <c r="U539" s="29">
        <f t="shared" si="106"/>
        <v>1</v>
      </c>
      <c r="V539" s="29">
        <f t="shared" si="107"/>
        <v>0</v>
      </c>
      <c r="W539" s="29" t="str">
        <f t="shared" si="108"/>
        <v/>
      </c>
    </row>
    <row r="540" spans="1:23" x14ac:dyDescent="0.25">
      <c r="A540" s="27" t="str">
        <f t="shared" si="98"/>
        <v/>
      </c>
      <c r="B540" s="25">
        <f t="shared" si="99"/>
        <v>0</v>
      </c>
      <c r="C540" s="25" t="str">
        <f t="shared" si="100"/>
        <v>INGRESO</v>
      </c>
      <c r="D540" s="28" t="str">
        <f t="shared" si="101"/>
        <v>0INGRESO</v>
      </c>
      <c r="E540" s="28" t="str">
        <f>D540&amp;COUNTIF(D$2:D540,D540)</f>
        <v>0INGRESO539</v>
      </c>
      <c r="F540" s="28" t="e">
        <f>VLOOKUP(L540,BASE!A:B,2,0)</f>
        <v>#N/A</v>
      </c>
      <c r="G540" s="26"/>
      <c r="H540" s="26"/>
      <c r="I540" s="34"/>
      <c r="J540" s="35"/>
      <c r="K540" s="26"/>
      <c r="L540" s="26"/>
      <c r="M540" s="26"/>
      <c r="N540" s="29">
        <f t="shared" si="102"/>
        <v>1</v>
      </c>
      <c r="O540" s="30" t="e">
        <f>VLOOKUP(E540,'LIBROS FNL '!E:N,2,0)</f>
        <v>#N/A</v>
      </c>
      <c r="P540" s="31">
        <f>IFERROR(VLOOKUP(E540,'LIBROS FNL '!E:Q,13,0),0)</f>
        <v>0</v>
      </c>
      <c r="Q540" s="31" t="e">
        <f>VLOOKUP(E540,'LIBROS FNL '!E:N,4,0)</f>
        <v>#N/A</v>
      </c>
      <c r="R540" s="31">
        <f t="shared" si="103"/>
        <v>0</v>
      </c>
      <c r="S540" s="32" t="str">
        <f t="shared" si="104"/>
        <v>OK CONCILIADO</v>
      </c>
      <c r="T540" s="29" t="str">
        <f t="shared" ca="1" si="105"/>
        <v>ok</v>
      </c>
      <c r="U540" s="29">
        <f t="shared" si="106"/>
        <v>1</v>
      </c>
      <c r="V540" s="29">
        <f t="shared" si="107"/>
        <v>0</v>
      </c>
      <c r="W540" s="29" t="str">
        <f t="shared" si="108"/>
        <v/>
      </c>
    </row>
    <row r="541" spans="1:23" x14ac:dyDescent="0.25">
      <c r="A541" s="27" t="str">
        <f t="shared" si="98"/>
        <v/>
      </c>
      <c r="B541" s="25">
        <f t="shared" si="99"/>
        <v>0</v>
      </c>
      <c r="C541" s="25" t="str">
        <f t="shared" si="100"/>
        <v>INGRESO</v>
      </c>
      <c r="D541" s="28" t="str">
        <f t="shared" si="101"/>
        <v>0INGRESO</v>
      </c>
      <c r="E541" s="28" t="str">
        <f>D541&amp;COUNTIF(D$2:D541,D541)</f>
        <v>0INGRESO540</v>
      </c>
      <c r="F541" s="28" t="e">
        <f>VLOOKUP(L541,BASE!A:B,2,0)</f>
        <v>#N/A</v>
      </c>
      <c r="G541" s="26"/>
      <c r="H541" s="26"/>
      <c r="I541" s="34"/>
      <c r="J541" s="35"/>
      <c r="K541" s="26"/>
      <c r="L541" s="26"/>
      <c r="M541" s="26"/>
      <c r="N541" s="29">
        <f t="shared" si="102"/>
        <v>1</v>
      </c>
      <c r="O541" s="30" t="e">
        <f>VLOOKUP(E541,'LIBROS FNL '!E:N,2,0)</f>
        <v>#N/A</v>
      </c>
      <c r="P541" s="31">
        <f>IFERROR(VLOOKUP(E541,'LIBROS FNL '!E:Q,13,0),0)</f>
        <v>0</v>
      </c>
      <c r="Q541" s="31" t="e">
        <f>VLOOKUP(E541,'LIBROS FNL '!E:N,4,0)</f>
        <v>#N/A</v>
      </c>
      <c r="R541" s="31">
        <f t="shared" si="103"/>
        <v>0</v>
      </c>
      <c r="S541" s="32" t="str">
        <f t="shared" si="104"/>
        <v>OK CONCILIADO</v>
      </c>
      <c r="T541" s="29" t="str">
        <f t="shared" ca="1" si="105"/>
        <v>ok</v>
      </c>
      <c r="U541" s="29">
        <f t="shared" si="106"/>
        <v>1</v>
      </c>
      <c r="V541" s="29">
        <f t="shared" si="107"/>
        <v>0</v>
      </c>
      <c r="W541" s="29" t="str">
        <f t="shared" si="108"/>
        <v/>
      </c>
    </row>
    <row r="542" spans="1:23" x14ac:dyDescent="0.25">
      <c r="A542" s="27" t="str">
        <f t="shared" si="98"/>
        <v/>
      </c>
      <c r="B542" s="25">
        <f t="shared" si="99"/>
        <v>0</v>
      </c>
      <c r="C542" s="25" t="str">
        <f t="shared" si="100"/>
        <v>INGRESO</v>
      </c>
      <c r="D542" s="28" t="str">
        <f t="shared" si="101"/>
        <v>0INGRESO</v>
      </c>
      <c r="E542" s="28" t="str">
        <f>D542&amp;COUNTIF(D$2:D542,D542)</f>
        <v>0INGRESO541</v>
      </c>
      <c r="F542" s="28" t="e">
        <f>VLOOKUP(L542,BASE!A:B,2,0)</f>
        <v>#N/A</v>
      </c>
      <c r="G542" s="26"/>
      <c r="H542" s="26"/>
      <c r="I542" s="34"/>
      <c r="J542" s="35"/>
      <c r="K542" s="26"/>
      <c r="L542" s="26"/>
      <c r="M542" s="26"/>
      <c r="N542" s="29">
        <f t="shared" si="102"/>
        <v>1</v>
      </c>
      <c r="O542" s="30" t="e">
        <f>VLOOKUP(E542,'LIBROS FNL '!E:N,2,0)</f>
        <v>#N/A</v>
      </c>
      <c r="P542" s="31">
        <f>IFERROR(VLOOKUP(E542,'LIBROS FNL '!E:Q,13,0),0)</f>
        <v>0</v>
      </c>
      <c r="Q542" s="31" t="e">
        <f>VLOOKUP(E542,'LIBROS FNL '!E:N,4,0)</f>
        <v>#N/A</v>
      </c>
      <c r="R542" s="31">
        <f t="shared" si="103"/>
        <v>0</v>
      </c>
      <c r="S542" s="32" t="str">
        <f t="shared" si="104"/>
        <v>OK CONCILIADO</v>
      </c>
      <c r="T542" s="29" t="str">
        <f t="shared" ca="1" si="105"/>
        <v>ok</v>
      </c>
      <c r="U542" s="29">
        <f t="shared" si="106"/>
        <v>1</v>
      </c>
      <c r="V542" s="29">
        <f t="shared" si="107"/>
        <v>0</v>
      </c>
      <c r="W542" s="29" t="str">
        <f t="shared" si="108"/>
        <v/>
      </c>
    </row>
    <row r="543" spans="1:23" x14ac:dyDescent="0.25">
      <c r="A543" s="27" t="str">
        <f t="shared" si="98"/>
        <v/>
      </c>
      <c r="B543" s="25">
        <f t="shared" si="99"/>
        <v>0</v>
      </c>
      <c r="C543" s="25" t="str">
        <f t="shared" si="100"/>
        <v>INGRESO</v>
      </c>
      <c r="D543" s="28" t="str">
        <f t="shared" si="101"/>
        <v>0INGRESO</v>
      </c>
      <c r="E543" s="28" t="str">
        <f>D543&amp;COUNTIF(D$2:D543,D543)</f>
        <v>0INGRESO542</v>
      </c>
      <c r="F543" s="28" t="e">
        <f>VLOOKUP(L543,BASE!A:B,2,0)</f>
        <v>#N/A</v>
      </c>
      <c r="G543" s="26"/>
      <c r="H543" s="26"/>
      <c r="I543" s="34"/>
      <c r="J543" s="35"/>
      <c r="K543" s="26"/>
      <c r="L543" s="26"/>
      <c r="M543" s="26"/>
      <c r="N543" s="29">
        <f t="shared" si="102"/>
        <v>1</v>
      </c>
      <c r="O543" s="30" t="e">
        <f>VLOOKUP(E543,'LIBROS FNL '!E:N,2,0)</f>
        <v>#N/A</v>
      </c>
      <c r="P543" s="31">
        <f>IFERROR(VLOOKUP(E543,'LIBROS FNL '!E:Q,13,0),0)</f>
        <v>0</v>
      </c>
      <c r="Q543" s="31" t="e">
        <f>VLOOKUP(E543,'LIBROS FNL '!E:N,4,0)</f>
        <v>#N/A</v>
      </c>
      <c r="R543" s="31">
        <f t="shared" si="103"/>
        <v>0</v>
      </c>
      <c r="S543" s="32" t="str">
        <f t="shared" si="104"/>
        <v>OK CONCILIADO</v>
      </c>
      <c r="T543" s="29" t="str">
        <f t="shared" ca="1" si="105"/>
        <v>ok</v>
      </c>
      <c r="U543" s="29">
        <f t="shared" si="106"/>
        <v>1</v>
      </c>
      <c r="V543" s="29">
        <f t="shared" si="107"/>
        <v>0</v>
      </c>
      <c r="W543" s="29" t="str">
        <f t="shared" si="108"/>
        <v/>
      </c>
    </row>
    <row r="544" spans="1:23" x14ac:dyDescent="0.25">
      <c r="A544" s="27" t="str">
        <f t="shared" ref="A544:A607" si="109">RIGHT(G544,4)</f>
        <v/>
      </c>
      <c r="B544" s="25">
        <f t="shared" ref="B544:B607" si="110">J544*1</f>
        <v>0</v>
      </c>
      <c r="C544" s="25" t="str">
        <f t="shared" ref="C544:C607" si="111">IF(J544&gt;=0,"INGRESO","EGRESO")</f>
        <v>INGRESO</v>
      </c>
      <c r="D544" s="28" t="str">
        <f t="shared" ref="D544:D607" si="112">+CONCATENATE(A544,B544,C544)</f>
        <v>0INGRESO</v>
      </c>
      <c r="E544" s="28" t="str">
        <f>D544&amp;COUNTIF(D$2:D544,D544)</f>
        <v>0INGRESO543</v>
      </c>
      <c r="F544" s="28" t="e">
        <f>VLOOKUP(L544,BASE!A:B,2,0)</f>
        <v>#N/A</v>
      </c>
      <c r="G544" s="26"/>
      <c r="H544" s="26"/>
      <c r="I544" s="34"/>
      <c r="J544" s="35"/>
      <c r="K544" s="26"/>
      <c r="L544" s="26"/>
      <c r="M544" s="26"/>
      <c r="N544" s="29">
        <f t="shared" ref="N544:N607" si="113">COUNTBLANK(M544)</f>
        <v>1</v>
      </c>
      <c r="O544" s="30" t="e">
        <f>VLOOKUP(E544,'LIBROS FNL '!E:N,2,0)</f>
        <v>#N/A</v>
      </c>
      <c r="P544" s="31">
        <f>IFERROR(VLOOKUP(E544,'LIBROS FNL '!E:Q,13,0),0)</f>
        <v>0</v>
      </c>
      <c r="Q544" s="31" t="e">
        <f>VLOOKUP(E544,'LIBROS FNL '!E:N,4,0)</f>
        <v>#N/A</v>
      </c>
      <c r="R544" s="31">
        <f t="shared" ref="R544:R607" si="114">P544-J544</f>
        <v>0</v>
      </c>
      <c r="S544" s="32" t="str">
        <f t="shared" ref="S544:S607" si="115">IF(AND(N544=0),"OK",IF(R544&lt;&gt;0,"SIN CONCILIAR","OK CONCILIADO"))</f>
        <v>OK CONCILIADO</v>
      </c>
      <c r="T544" s="29" t="str">
        <f t="shared" ref="T544:T607" ca="1" si="116">IF(S544="SIN CONCILIAR",+TODAY()-I544,"ok")</f>
        <v>ok</v>
      </c>
      <c r="U544" s="29">
        <f t="shared" ref="U544:U607" si="117">COUNTA(S544)</f>
        <v>1</v>
      </c>
      <c r="V544" s="29">
        <f t="shared" ref="V544:V607" si="118">WEEKNUM(I544)</f>
        <v>0</v>
      </c>
      <c r="W544" s="29" t="str">
        <f t="shared" ref="W544:W607" si="119">MID(L544,1,16)</f>
        <v/>
      </c>
    </row>
    <row r="545" spans="1:23" x14ac:dyDescent="0.25">
      <c r="A545" s="27" t="str">
        <f t="shared" si="109"/>
        <v/>
      </c>
      <c r="B545" s="25">
        <f t="shared" si="110"/>
        <v>0</v>
      </c>
      <c r="C545" s="25" t="str">
        <f t="shared" si="111"/>
        <v>INGRESO</v>
      </c>
      <c r="D545" s="28" t="str">
        <f t="shared" si="112"/>
        <v>0INGRESO</v>
      </c>
      <c r="E545" s="28" t="str">
        <f>D545&amp;COUNTIF(D$2:D545,D545)</f>
        <v>0INGRESO544</v>
      </c>
      <c r="F545" s="28" t="e">
        <f>VLOOKUP(L545,BASE!A:B,2,0)</f>
        <v>#N/A</v>
      </c>
      <c r="G545" s="26"/>
      <c r="H545" s="26"/>
      <c r="I545" s="34"/>
      <c r="J545" s="35"/>
      <c r="K545" s="26"/>
      <c r="L545" s="26"/>
      <c r="M545" s="26"/>
      <c r="N545" s="29">
        <f t="shared" si="113"/>
        <v>1</v>
      </c>
      <c r="O545" s="30" t="e">
        <f>VLOOKUP(E545,'LIBROS FNL '!E:N,2,0)</f>
        <v>#N/A</v>
      </c>
      <c r="P545" s="31">
        <f>IFERROR(VLOOKUP(E545,'LIBROS FNL '!E:Q,13,0),0)</f>
        <v>0</v>
      </c>
      <c r="Q545" s="31" t="e">
        <f>VLOOKUP(E545,'LIBROS FNL '!E:N,4,0)</f>
        <v>#N/A</v>
      </c>
      <c r="R545" s="31">
        <f t="shared" si="114"/>
        <v>0</v>
      </c>
      <c r="S545" s="32" t="str">
        <f t="shared" si="115"/>
        <v>OK CONCILIADO</v>
      </c>
      <c r="T545" s="29" t="str">
        <f t="shared" ca="1" si="116"/>
        <v>ok</v>
      </c>
      <c r="U545" s="29">
        <f t="shared" si="117"/>
        <v>1</v>
      </c>
      <c r="V545" s="29">
        <f t="shared" si="118"/>
        <v>0</v>
      </c>
      <c r="W545" s="29" t="str">
        <f t="shared" si="119"/>
        <v/>
      </c>
    </row>
    <row r="546" spans="1:23" x14ac:dyDescent="0.25">
      <c r="A546" s="27" t="str">
        <f t="shared" si="109"/>
        <v/>
      </c>
      <c r="B546" s="25">
        <f t="shared" si="110"/>
        <v>0</v>
      </c>
      <c r="C546" s="25" t="str">
        <f t="shared" si="111"/>
        <v>INGRESO</v>
      </c>
      <c r="D546" s="28" t="str">
        <f t="shared" si="112"/>
        <v>0INGRESO</v>
      </c>
      <c r="E546" s="28" t="str">
        <f>D546&amp;COUNTIF(D$2:D546,D546)</f>
        <v>0INGRESO545</v>
      </c>
      <c r="F546" s="28" t="e">
        <f>VLOOKUP(L546,BASE!A:B,2,0)</f>
        <v>#N/A</v>
      </c>
      <c r="G546" s="26"/>
      <c r="H546" s="26"/>
      <c r="I546" s="34"/>
      <c r="J546" s="35"/>
      <c r="K546" s="26"/>
      <c r="L546" s="26"/>
      <c r="M546" s="26"/>
      <c r="N546" s="29">
        <f t="shared" si="113"/>
        <v>1</v>
      </c>
      <c r="O546" s="30" t="e">
        <f>VLOOKUP(E546,'LIBROS FNL '!E:N,2,0)</f>
        <v>#N/A</v>
      </c>
      <c r="P546" s="31">
        <f>IFERROR(VLOOKUP(E546,'LIBROS FNL '!E:Q,13,0),0)</f>
        <v>0</v>
      </c>
      <c r="Q546" s="31" t="e">
        <f>VLOOKUP(E546,'LIBROS FNL '!E:N,4,0)</f>
        <v>#N/A</v>
      </c>
      <c r="R546" s="31">
        <f t="shared" si="114"/>
        <v>0</v>
      </c>
      <c r="S546" s="32" t="str">
        <f t="shared" si="115"/>
        <v>OK CONCILIADO</v>
      </c>
      <c r="T546" s="29" t="str">
        <f t="shared" ca="1" si="116"/>
        <v>ok</v>
      </c>
      <c r="U546" s="29">
        <f t="shared" si="117"/>
        <v>1</v>
      </c>
      <c r="V546" s="29">
        <f t="shared" si="118"/>
        <v>0</v>
      </c>
      <c r="W546" s="29" t="str">
        <f t="shared" si="119"/>
        <v/>
      </c>
    </row>
    <row r="547" spans="1:23" x14ac:dyDescent="0.25">
      <c r="A547" s="27" t="str">
        <f t="shared" si="109"/>
        <v/>
      </c>
      <c r="B547" s="25">
        <f t="shared" si="110"/>
        <v>0</v>
      </c>
      <c r="C547" s="25" t="str">
        <f t="shared" si="111"/>
        <v>INGRESO</v>
      </c>
      <c r="D547" s="28" t="str">
        <f t="shared" si="112"/>
        <v>0INGRESO</v>
      </c>
      <c r="E547" s="28" t="str">
        <f>D547&amp;COUNTIF(D$2:D547,D547)</f>
        <v>0INGRESO546</v>
      </c>
      <c r="F547" s="28" t="e">
        <f>VLOOKUP(L547,BASE!A:B,2,0)</f>
        <v>#N/A</v>
      </c>
      <c r="G547" s="26"/>
      <c r="H547" s="26"/>
      <c r="I547" s="34"/>
      <c r="J547" s="35"/>
      <c r="K547" s="26"/>
      <c r="L547" s="26"/>
      <c r="M547" s="26"/>
      <c r="N547" s="29">
        <f t="shared" si="113"/>
        <v>1</v>
      </c>
      <c r="O547" s="30" t="e">
        <f>VLOOKUP(E547,'LIBROS FNL '!E:N,2,0)</f>
        <v>#N/A</v>
      </c>
      <c r="P547" s="31">
        <f>IFERROR(VLOOKUP(E547,'LIBROS FNL '!E:Q,13,0),0)</f>
        <v>0</v>
      </c>
      <c r="Q547" s="31" t="e">
        <f>VLOOKUP(E547,'LIBROS FNL '!E:N,4,0)</f>
        <v>#N/A</v>
      </c>
      <c r="R547" s="31">
        <f t="shared" si="114"/>
        <v>0</v>
      </c>
      <c r="S547" s="32" t="str">
        <f t="shared" si="115"/>
        <v>OK CONCILIADO</v>
      </c>
      <c r="T547" s="29" t="str">
        <f t="shared" ca="1" si="116"/>
        <v>ok</v>
      </c>
      <c r="U547" s="29">
        <f t="shared" si="117"/>
        <v>1</v>
      </c>
      <c r="V547" s="29">
        <f t="shared" si="118"/>
        <v>0</v>
      </c>
      <c r="W547" s="29" t="str">
        <f t="shared" si="119"/>
        <v/>
      </c>
    </row>
    <row r="548" spans="1:23" x14ac:dyDescent="0.25">
      <c r="A548" s="27" t="str">
        <f t="shared" si="109"/>
        <v/>
      </c>
      <c r="B548" s="25">
        <f t="shared" si="110"/>
        <v>0</v>
      </c>
      <c r="C548" s="25" t="str">
        <f t="shared" si="111"/>
        <v>INGRESO</v>
      </c>
      <c r="D548" s="28" t="str">
        <f t="shared" si="112"/>
        <v>0INGRESO</v>
      </c>
      <c r="E548" s="28" t="str">
        <f>D548&amp;COUNTIF(D$2:D548,D548)</f>
        <v>0INGRESO547</v>
      </c>
      <c r="F548" s="28" t="e">
        <f>VLOOKUP(L548,BASE!A:B,2,0)</f>
        <v>#N/A</v>
      </c>
      <c r="G548" s="26"/>
      <c r="H548" s="26"/>
      <c r="I548" s="34"/>
      <c r="J548" s="35"/>
      <c r="K548" s="26"/>
      <c r="L548" s="26"/>
      <c r="M548" s="26"/>
      <c r="N548" s="29">
        <f t="shared" si="113"/>
        <v>1</v>
      </c>
      <c r="O548" s="30" t="e">
        <f>VLOOKUP(E548,'LIBROS FNL '!E:N,2,0)</f>
        <v>#N/A</v>
      </c>
      <c r="P548" s="31">
        <f>IFERROR(VLOOKUP(E548,'LIBROS FNL '!E:Q,13,0),0)</f>
        <v>0</v>
      </c>
      <c r="Q548" s="31" t="e">
        <f>VLOOKUP(E548,'LIBROS FNL '!E:N,4,0)</f>
        <v>#N/A</v>
      </c>
      <c r="R548" s="31">
        <f t="shared" si="114"/>
        <v>0</v>
      </c>
      <c r="S548" s="32" t="str">
        <f t="shared" si="115"/>
        <v>OK CONCILIADO</v>
      </c>
      <c r="T548" s="29" t="str">
        <f t="shared" ca="1" si="116"/>
        <v>ok</v>
      </c>
      <c r="U548" s="29">
        <f t="shared" si="117"/>
        <v>1</v>
      </c>
      <c r="V548" s="29">
        <f t="shared" si="118"/>
        <v>0</v>
      </c>
      <c r="W548" s="29" t="str">
        <f t="shared" si="119"/>
        <v/>
      </c>
    </row>
    <row r="549" spans="1:23" x14ac:dyDescent="0.25">
      <c r="A549" s="27" t="str">
        <f t="shared" si="109"/>
        <v/>
      </c>
      <c r="B549" s="25">
        <f t="shared" si="110"/>
        <v>0</v>
      </c>
      <c r="C549" s="25" t="str">
        <f t="shared" si="111"/>
        <v>INGRESO</v>
      </c>
      <c r="D549" s="28" t="str">
        <f t="shared" si="112"/>
        <v>0INGRESO</v>
      </c>
      <c r="E549" s="28" t="str">
        <f>D549&amp;COUNTIF(D$2:D549,D549)</f>
        <v>0INGRESO548</v>
      </c>
      <c r="F549" s="28" t="e">
        <f>VLOOKUP(L549,BASE!A:B,2,0)</f>
        <v>#N/A</v>
      </c>
      <c r="G549" s="26"/>
      <c r="H549" s="26"/>
      <c r="I549" s="34"/>
      <c r="J549" s="35"/>
      <c r="K549" s="26"/>
      <c r="L549" s="26"/>
      <c r="M549" s="26"/>
      <c r="N549" s="29">
        <f t="shared" si="113"/>
        <v>1</v>
      </c>
      <c r="O549" s="30" t="e">
        <f>VLOOKUP(E549,'LIBROS FNL '!E:N,2,0)</f>
        <v>#N/A</v>
      </c>
      <c r="P549" s="31">
        <f>IFERROR(VLOOKUP(E549,'LIBROS FNL '!E:Q,13,0),0)</f>
        <v>0</v>
      </c>
      <c r="Q549" s="31" t="e">
        <f>VLOOKUP(E549,'LIBROS FNL '!E:N,4,0)</f>
        <v>#N/A</v>
      </c>
      <c r="R549" s="31">
        <f t="shared" si="114"/>
        <v>0</v>
      </c>
      <c r="S549" s="32" t="str">
        <f t="shared" si="115"/>
        <v>OK CONCILIADO</v>
      </c>
      <c r="T549" s="29" t="str">
        <f t="shared" ca="1" si="116"/>
        <v>ok</v>
      </c>
      <c r="U549" s="29">
        <f t="shared" si="117"/>
        <v>1</v>
      </c>
      <c r="V549" s="29">
        <f t="shared" si="118"/>
        <v>0</v>
      </c>
      <c r="W549" s="29" t="str">
        <f t="shared" si="119"/>
        <v/>
      </c>
    </row>
    <row r="550" spans="1:23" x14ac:dyDescent="0.25">
      <c r="A550" s="27" t="str">
        <f t="shared" si="109"/>
        <v/>
      </c>
      <c r="B550" s="25">
        <f t="shared" si="110"/>
        <v>0</v>
      </c>
      <c r="C550" s="25" t="str">
        <f t="shared" si="111"/>
        <v>INGRESO</v>
      </c>
      <c r="D550" s="28" t="str">
        <f t="shared" si="112"/>
        <v>0INGRESO</v>
      </c>
      <c r="E550" s="28" t="str">
        <f>D550&amp;COUNTIF(D$2:D550,D550)</f>
        <v>0INGRESO549</v>
      </c>
      <c r="F550" s="28" t="e">
        <f>VLOOKUP(L550,BASE!A:B,2,0)</f>
        <v>#N/A</v>
      </c>
      <c r="G550" s="26"/>
      <c r="H550" s="26"/>
      <c r="I550" s="34"/>
      <c r="J550" s="35"/>
      <c r="K550" s="26"/>
      <c r="L550" s="26"/>
      <c r="M550" s="26"/>
      <c r="N550" s="29">
        <f t="shared" si="113"/>
        <v>1</v>
      </c>
      <c r="O550" s="30" t="e">
        <f>VLOOKUP(E550,'LIBROS FNL '!E:N,2,0)</f>
        <v>#N/A</v>
      </c>
      <c r="P550" s="31">
        <f>IFERROR(VLOOKUP(E550,'LIBROS FNL '!E:Q,13,0),0)</f>
        <v>0</v>
      </c>
      <c r="Q550" s="31" t="e">
        <f>VLOOKUP(E550,'LIBROS FNL '!E:N,4,0)</f>
        <v>#N/A</v>
      </c>
      <c r="R550" s="31">
        <f t="shared" si="114"/>
        <v>0</v>
      </c>
      <c r="S550" s="32" t="str">
        <f t="shared" si="115"/>
        <v>OK CONCILIADO</v>
      </c>
      <c r="T550" s="29" t="str">
        <f t="shared" ca="1" si="116"/>
        <v>ok</v>
      </c>
      <c r="U550" s="29">
        <f t="shared" si="117"/>
        <v>1</v>
      </c>
      <c r="V550" s="29">
        <f t="shared" si="118"/>
        <v>0</v>
      </c>
      <c r="W550" s="29" t="str">
        <f t="shared" si="119"/>
        <v/>
      </c>
    </row>
    <row r="551" spans="1:23" x14ac:dyDescent="0.25">
      <c r="A551" s="27" t="str">
        <f t="shared" si="109"/>
        <v/>
      </c>
      <c r="B551" s="25">
        <f t="shared" si="110"/>
        <v>0</v>
      </c>
      <c r="C551" s="25" t="str">
        <f t="shared" si="111"/>
        <v>INGRESO</v>
      </c>
      <c r="D551" s="28" t="str">
        <f t="shared" si="112"/>
        <v>0INGRESO</v>
      </c>
      <c r="E551" s="28" t="str">
        <f>D551&amp;COUNTIF(D$2:D551,D551)</f>
        <v>0INGRESO550</v>
      </c>
      <c r="F551" s="28" t="e">
        <f>VLOOKUP(L551,BASE!A:B,2,0)</f>
        <v>#N/A</v>
      </c>
      <c r="G551" s="26"/>
      <c r="H551" s="26"/>
      <c r="I551" s="34"/>
      <c r="J551" s="35"/>
      <c r="K551" s="26"/>
      <c r="L551" s="26"/>
      <c r="M551" s="26"/>
      <c r="N551" s="29">
        <f t="shared" si="113"/>
        <v>1</v>
      </c>
      <c r="O551" s="30" t="e">
        <f>VLOOKUP(E551,'LIBROS FNL '!E:N,2,0)</f>
        <v>#N/A</v>
      </c>
      <c r="P551" s="31">
        <f>IFERROR(VLOOKUP(E551,'LIBROS FNL '!E:Q,13,0),0)</f>
        <v>0</v>
      </c>
      <c r="Q551" s="31" t="e">
        <f>VLOOKUP(E551,'LIBROS FNL '!E:N,4,0)</f>
        <v>#N/A</v>
      </c>
      <c r="R551" s="31">
        <f t="shared" si="114"/>
        <v>0</v>
      </c>
      <c r="S551" s="32" t="str">
        <f t="shared" si="115"/>
        <v>OK CONCILIADO</v>
      </c>
      <c r="T551" s="29" t="str">
        <f t="shared" ca="1" si="116"/>
        <v>ok</v>
      </c>
      <c r="U551" s="29">
        <f t="shared" si="117"/>
        <v>1</v>
      </c>
      <c r="V551" s="29">
        <f t="shared" si="118"/>
        <v>0</v>
      </c>
      <c r="W551" s="29" t="str">
        <f t="shared" si="119"/>
        <v/>
      </c>
    </row>
    <row r="552" spans="1:23" x14ac:dyDescent="0.25">
      <c r="A552" s="27" t="str">
        <f t="shared" si="109"/>
        <v/>
      </c>
      <c r="B552" s="25">
        <f t="shared" si="110"/>
        <v>0</v>
      </c>
      <c r="C552" s="25" t="str">
        <f t="shared" si="111"/>
        <v>INGRESO</v>
      </c>
      <c r="D552" s="28" t="str">
        <f t="shared" si="112"/>
        <v>0INGRESO</v>
      </c>
      <c r="E552" s="28" t="str">
        <f>D552&amp;COUNTIF(D$2:D552,D552)</f>
        <v>0INGRESO551</v>
      </c>
      <c r="F552" s="28" t="e">
        <f>VLOOKUP(L552,BASE!A:B,2,0)</f>
        <v>#N/A</v>
      </c>
      <c r="G552" s="26"/>
      <c r="H552" s="26"/>
      <c r="I552" s="34"/>
      <c r="J552" s="35"/>
      <c r="K552" s="26"/>
      <c r="L552" s="26"/>
      <c r="M552" s="26"/>
      <c r="N552" s="29">
        <f t="shared" si="113"/>
        <v>1</v>
      </c>
      <c r="O552" s="30" t="e">
        <f>VLOOKUP(E552,'LIBROS FNL '!E:N,2,0)</f>
        <v>#N/A</v>
      </c>
      <c r="P552" s="31">
        <f>IFERROR(VLOOKUP(E552,'LIBROS FNL '!E:Q,13,0),0)</f>
        <v>0</v>
      </c>
      <c r="Q552" s="31" t="e">
        <f>VLOOKUP(E552,'LIBROS FNL '!E:N,4,0)</f>
        <v>#N/A</v>
      </c>
      <c r="R552" s="31">
        <f t="shared" si="114"/>
        <v>0</v>
      </c>
      <c r="S552" s="32" t="str">
        <f t="shared" si="115"/>
        <v>OK CONCILIADO</v>
      </c>
      <c r="T552" s="29" t="str">
        <f t="shared" ca="1" si="116"/>
        <v>ok</v>
      </c>
      <c r="U552" s="29">
        <f t="shared" si="117"/>
        <v>1</v>
      </c>
      <c r="V552" s="29">
        <f t="shared" si="118"/>
        <v>0</v>
      </c>
      <c r="W552" s="29" t="str">
        <f t="shared" si="119"/>
        <v/>
      </c>
    </row>
    <row r="553" spans="1:23" x14ac:dyDescent="0.25">
      <c r="A553" s="27" t="str">
        <f t="shared" si="109"/>
        <v/>
      </c>
      <c r="B553" s="25">
        <f t="shared" si="110"/>
        <v>0</v>
      </c>
      <c r="C553" s="25" t="str">
        <f t="shared" si="111"/>
        <v>INGRESO</v>
      </c>
      <c r="D553" s="28" t="str">
        <f t="shared" si="112"/>
        <v>0INGRESO</v>
      </c>
      <c r="E553" s="28" t="str">
        <f>D553&amp;COUNTIF(D$2:D553,D553)</f>
        <v>0INGRESO552</v>
      </c>
      <c r="F553" s="28" t="e">
        <f>VLOOKUP(L553,BASE!A:B,2,0)</f>
        <v>#N/A</v>
      </c>
      <c r="G553" s="26"/>
      <c r="H553" s="26"/>
      <c r="I553" s="34"/>
      <c r="J553" s="35"/>
      <c r="K553" s="26"/>
      <c r="L553" s="26"/>
      <c r="M553" s="26"/>
      <c r="N553" s="29">
        <f t="shared" si="113"/>
        <v>1</v>
      </c>
      <c r="O553" s="30" t="e">
        <f>VLOOKUP(E553,'LIBROS FNL '!E:N,2,0)</f>
        <v>#N/A</v>
      </c>
      <c r="P553" s="31">
        <f>IFERROR(VLOOKUP(E553,'LIBROS FNL '!E:Q,13,0),0)</f>
        <v>0</v>
      </c>
      <c r="Q553" s="31" t="e">
        <f>VLOOKUP(E553,'LIBROS FNL '!E:N,4,0)</f>
        <v>#N/A</v>
      </c>
      <c r="R553" s="31">
        <f t="shared" si="114"/>
        <v>0</v>
      </c>
      <c r="S553" s="32" t="str">
        <f t="shared" si="115"/>
        <v>OK CONCILIADO</v>
      </c>
      <c r="T553" s="29" t="str">
        <f t="shared" ca="1" si="116"/>
        <v>ok</v>
      </c>
      <c r="U553" s="29">
        <f t="shared" si="117"/>
        <v>1</v>
      </c>
      <c r="V553" s="29">
        <f t="shared" si="118"/>
        <v>0</v>
      </c>
      <c r="W553" s="29" t="str">
        <f t="shared" si="119"/>
        <v/>
      </c>
    </row>
    <row r="554" spans="1:23" x14ac:dyDescent="0.25">
      <c r="A554" s="27" t="str">
        <f t="shared" si="109"/>
        <v/>
      </c>
      <c r="B554" s="25">
        <f t="shared" si="110"/>
        <v>0</v>
      </c>
      <c r="C554" s="25" t="str">
        <f t="shared" si="111"/>
        <v>INGRESO</v>
      </c>
      <c r="D554" s="28" t="str">
        <f t="shared" si="112"/>
        <v>0INGRESO</v>
      </c>
      <c r="E554" s="28" t="str">
        <f>D554&amp;COUNTIF(D$2:D554,D554)</f>
        <v>0INGRESO553</v>
      </c>
      <c r="F554" s="28" t="e">
        <f>VLOOKUP(L554,BASE!A:B,2,0)</f>
        <v>#N/A</v>
      </c>
      <c r="G554" s="26"/>
      <c r="H554" s="26"/>
      <c r="I554" s="34"/>
      <c r="J554" s="35"/>
      <c r="K554" s="26"/>
      <c r="L554" s="26"/>
      <c r="M554" s="26"/>
      <c r="N554" s="29">
        <f t="shared" si="113"/>
        <v>1</v>
      </c>
      <c r="O554" s="30" t="e">
        <f>VLOOKUP(E554,'LIBROS FNL '!E:N,2,0)</f>
        <v>#N/A</v>
      </c>
      <c r="P554" s="31">
        <f>IFERROR(VLOOKUP(E554,'LIBROS FNL '!E:Q,13,0),0)</f>
        <v>0</v>
      </c>
      <c r="Q554" s="31" t="e">
        <f>VLOOKUP(E554,'LIBROS FNL '!E:N,4,0)</f>
        <v>#N/A</v>
      </c>
      <c r="R554" s="31">
        <f t="shared" si="114"/>
        <v>0</v>
      </c>
      <c r="S554" s="32" t="str">
        <f t="shared" si="115"/>
        <v>OK CONCILIADO</v>
      </c>
      <c r="T554" s="29" t="str">
        <f t="shared" ca="1" si="116"/>
        <v>ok</v>
      </c>
      <c r="U554" s="29">
        <f t="shared" si="117"/>
        <v>1</v>
      </c>
      <c r="V554" s="29">
        <f t="shared" si="118"/>
        <v>0</v>
      </c>
      <c r="W554" s="29" t="str">
        <f t="shared" si="119"/>
        <v/>
      </c>
    </row>
    <row r="555" spans="1:23" x14ac:dyDescent="0.25">
      <c r="A555" s="27" t="str">
        <f t="shared" si="109"/>
        <v/>
      </c>
      <c r="B555" s="25">
        <f t="shared" si="110"/>
        <v>0</v>
      </c>
      <c r="C555" s="25" t="str">
        <f t="shared" si="111"/>
        <v>INGRESO</v>
      </c>
      <c r="D555" s="28" t="str">
        <f t="shared" si="112"/>
        <v>0INGRESO</v>
      </c>
      <c r="E555" s="28" t="str">
        <f>D555&amp;COUNTIF(D$2:D555,D555)</f>
        <v>0INGRESO554</v>
      </c>
      <c r="F555" s="28" t="e">
        <f>VLOOKUP(L555,BASE!A:B,2,0)</f>
        <v>#N/A</v>
      </c>
      <c r="G555" s="26"/>
      <c r="H555" s="26"/>
      <c r="I555" s="34"/>
      <c r="J555" s="35"/>
      <c r="K555" s="26"/>
      <c r="L555" s="26"/>
      <c r="M555" s="26"/>
      <c r="N555" s="29">
        <f t="shared" si="113"/>
        <v>1</v>
      </c>
      <c r="O555" s="30" t="e">
        <f>VLOOKUP(E555,'LIBROS FNL '!E:N,2,0)</f>
        <v>#N/A</v>
      </c>
      <c r="P555" s="31">
        <f>IFERROR(VLOOKUP(E555,'LIBROS FNL '!E:Q,13,0),0)</f>
        <v>0</v>
      </c>
      <c r="Q555" s="31" t="e">
        <f>VLOOKUP(E555,'LIBROS FNL '!E:N,4,0)</f>
        <v>#N/A</v>
      </c>
      <c r="R555" s="31">
        <f t="shared" si="114"/>
        <v>0</v>
      </c>
      <c r="S555" s="32" t="str">
        <f t="shared" si="115"/>
        <v>OK CONCILIADO</v>
      </c>
      <c r="T555" s="29" t="str">
        <f t="shared" ca="1" si="116"/>
        <v>ok</v>
      </c>
      <c r="U555" s="29">
        <f t="shared" si="117"/>
        <v>1</v>
      </c>
      <c r="V555" s="29">
        <f t="shared" si="118"/>
        <v>0</v>
      </c>
      <c r="W555" s="29" t="str">
        <f t="shared" si="119"/>
        <v/>
      </c>
    </row>
    <row r="556" spans="1:23" x14ac:dyDescent="0.25">
      <c r="A556" s="27" t="str">
        <f t="shared" si="109"/>
        <v/>
      </c>
      <c r="B556" s="25">
        <f t="shared" si="110"/>
        <v>0</v>
      </c>
      <c r="C556" s="25" t="str">
        <f t="shared" si="111"/>
        <v>INGRESO</v>
      </c>
      <c r="D556" s="28" t="str">
        <f t="shared" si="112"/>
        <v>0INGRESO</v>
      </c>
      <c r="E556" s="28" t="str">
        <f>D556&amp;COUNTIF(D$2:D556,D556)</f>
        <v>0INGRESO555</v>
      </c>
      <c r="F556" s="28" t="e">
        <f>VLOOKUP(L556,BASE!A:B,2,0)</f>
        <v>#N/A</v>
      </c>
      <c r="G556" s="26"/>
      <c r="H556" s="26"/>
      <c r="I556" s="34"/>
      <c r="J556" s="35"/>
      <c r="K556" s="26"/>
      <c r="L556" s="26"/>
      <c r="M556" s="26"/>
      <c r="N556" s="29">
        <f t="shared" si="113"/>
        <v>1</v>
      </c>
      <c r="O556" s="30" t="e">
        <f>VLOOKUP(E556,'LIBROS FNL '!E:N,2,0)</f>
        <v>#N/A</v>
      </c>
      <c r="P556" s="31">
        <f>IFERROR(VLOOKUP(E556,'LIBROS FNL '!E:Q,13,0),0)</f>
        <v>0</v>
      </c>
      <c r="Q556" s="31" t="e">
        <f>VLOOKUP(E556,'LIBROS FNL '!E:N,4,0)</f>
        <v>#N/A</v>
      </c>
      <c r="R556" s="31">
        <f t="shared" si="114"/>
        <v>0</v>
      </c>
      <c r="S556" s="32" t="str">
        <f t="shared" si="115"/>
        <v>OK CONCILIADO</v>
      </c>
      <c r="T556" s="29" t="str">
        <f t="shared" ca="1" si="116"/>
        <v>ok</v>
      </c>
      <c r="U556" s="29">
        <f t="shared" si="117"/>
        <v>1</v>
      </c>
      <c r="V556" s="29">
        <f t="shared" si="118"/>
        <v>0</v>
      </c>
      <c r="W556" s="29" t="str">
        <f t="shared" si="119"/>
        <v/>
      </c>
    </row>
    <row r="557" spans="1:23" x14ac:dyDescent="0.25">
      <c r="A557" s="27" t="str">
        <f t="shared" si="109"/>
        <v/>
      </c>
      <c r="B557" s="25">
        <f t="shared" si="110"/>
        <v>0</v>
      </c>
      <c r="C557" s="25" t="str">
        <f t="shared" si="111"/>
        <v>INGRESO</v>
      </c>
      <c r="D557" s="28" t="str">
        <f t="shared" si="112"/>
        <v>0INGRESO</v>
      </c>
      <c r="E557" s="28" t="str">
        <f>D557&amp;COUNTIF(D$2:D557,D557)</f>
        <v>0INGRESO556</v>
      </c>
      <c r="F557" s="28" t="e">
        <f>VLOOKUP(L557,BASE!A:B,2,0)</f>
        <v>#N/A</v>
      </c>
      <c r="G557" s="26"/>
      <c r="H557" s="26"/>
      <c r="I557" s="34"/>
      <c r="J557" s="35"/>
      <c r="K557" s="26"/>
      <c r="L557" s="26"/>
      <c r="M557" s="26"/>
      <c r="N557" s="29">
        <f t="shared" si="113"/>
        <v>1</v>
      </c>
      <c r="O557" s="30" t="e">
        <f>VLOOKUP(E557,'LIBROS FNL '!E:N,2,0)</f>
        <v>#N/A</v>
      </c>
      <c r="P557" s="31">
        <f>IFERROR(VLOOKUP(E557,'LIBROS FNL '!E:Q,13,0),0)</f>
        <v>0</v>
      </c>
      <c r="Q557" s="31" t="e">
        <f>VLOOKUP(E557,'LIBROS FNL '!E:N,4,0)</f>
        <v>#N/A</v>
      </c>
      <c r="R557" s="31">
        <f t="shared" si="114"/>
        <v>0</v>
      </c>
      <c r="S557" s="32" t="str">
        <f t="shared" si="115"/>
        <v>OK CONCILIADO</v>
      </c>
      <c r="T557" s="29" t="str">
        <f t="shared" ca="1" si="116"/>
        <v>ok</v>
      </c>
      <c r="U557" s="29">
        <f t="shared" si="117"/>
        <v>1</v>
      </c>
      <c r="V557" s="29">
        <f t="shared" si="118"/>
        <v>0</v>
      </c>
      <c r="W557" s="29" t="str">
        <f t="shared" si="119"/>
        <v/>
      </c>
    </row>
    <row r="558" spans="1:23" x14ac:dyDescent="0.25">
      <c r="A558" s="27" t="str">
        <f t="shared" si="109"/>
        <v/>
      </c>
      <c r="B558" s="25">
        <f t="shared" si="110"/>
        <v>0</v>
      </c>
      <c r="C558" s="25" t="str">
        <f t="shared" si="111"/>
        <v>INGRESO</v>
      </c>
      <c r="D558" s="28" t="str">
        <f t="shared" si="112"/>
        <v>0INGRESO</v>
      </c>
      <c r="E558" s="28" t="str">
        <f>D558&amp;COUNTIF(D$2:D558,D558)</f>
        <v>0INGRESO557</v>
      </c>
      <c r="F558" s="28" t="e">
        <f>VLOOKUP(L558,BASE!A:B,2,0)</f>
        <v>#N/A</v>
      </c>
      <c r="G558" s="26"/>
      <c r="H558" s="26"/>
      <c r="I558" s="34"/>
      <c r="J558" s="35"/>
      <c r="K558" s="26"/>
      <c r="L558" s="26"/>
      <c r="M558" s="26"/>
      <c r="N558" s="29">
        <f t="shared" si="113"/>
        <v>1</v>
      </c>
      <c r="O558" s="30" t="e">
        <f>VLOOKUP(E558,'LIBROS FNL '!E:N,2,0)</f>
        <v>#N/A</v>
      </c>
      <c r="P558" s="31">
        <f>IFERROR(VLOOKUP(E558,'LIBROS FNL '!E:Q,13,0),0)</f>
        <v>0</v>
      </c>
      <c r="Q558" s="31" t="e">
        <f>VLOOKUP(E558,'LIBROS FNL '!E:N,4,0)</f>
        <v>#N/A</v>
      </c>
      <c r="R558" s="31">
        <f t="shared" si="114"/>
        <v>0</v>
      </c>
      <c r="S558" s="32" t="str">
        <f t="shared" si="115"/>
        <v>OK CONCILIADO</v>
      </c>
      <c r="T558" s="29" t="str">
        <f t="shared" ca="1" si="116"/>
        <v>ok</v>
      </c>
      <c r="U558" s="29">
        <f t="shared" si="117"/>
        <v>1</v>
      </c>
      <c r="V558" s="29">
        <f t="shared" si="118"/>
        <v>0</v>
      </c>
      <c r="W558" s="29" t="str">
        <f t="shared" si="119"/>
        <v/>
      </c>
    </row>
    <row r="559" spans="1:23" x14ac:dyDescent="0.25">
      <c r="A559" s="27" t="str">
        <f t="shared" si="109"/>
        <v/>
      </c>
      <c r="B559" s="25">
        <f t="shared" si="110"/>
        <v>0</v>
      </c>
      <c r="C559" s="25" t="str">
        <f t="shared" si="111"/>
        <v>INGRESO</v>
      </c>
      <c r="D559" s="28" t="str">
        <f t="shared" si="112"/>
        <v>0INGRESO</v>
      </c>
      <c r="E559" s="28" t="str">
        <f>D559&amp;COUNTIF(D$2:D559,D559)</f>
        <v>0INGRESO558</v>
      </c>
      <c r="F559" s="28" t="e">
        <f>VLOOKUP(L559,BASE!A:B,2,0)</f>
        <v>#N/A</v>
      </c>
      <c r="G559" s="26"/>
      <c r="H559" s="26"/>
      <c r="I559" s="34"/>
      <c r="J559" s="35"/>
      <c r="K559" s="26"/>
      <c r="L559" s="26"/>
      <c r="M559" s="26"/>
      <c r="N559" s="29">
        <f t="shared" si="113"/>
        <v>1</v>
      </c>
      <c r="O559" s="30" t="e">
        <f>VLOOKUP(E559,'LIBROS FNL '!E:N,2,0)</f>
        <v>#N/A</v>
      </c>
      <c r="P559" s="31">
        <f>IFERROR(VLOOKUP(E559,'LIBROS FNL '!E:Q,13,0),0)</f>
        <v>0</v>
      </c>
      <c r="Q559" s="31" t="e">
        <f>VLOOKUP(E559,'LIBROS FNL '!E:N,4,0)</f>
        <v>#N/A</v>
      </c>
      <c r="R559" s="31">
        <f t="shared" si="114"/>
        <v>0</v>
      </c>
      <c r="S559" s="32" t="str">
        <f t="shared" si="115"/>
        <v>OK CONCILIADO</v>
      </c>
      <c r="T559" s="29" t="str">
        <f t="shared" ca="1" si="116"/>
        <v>ok</v>
      </c>
      <c r="U559" s="29">
        <f t="shared" si="117"/>
        <v>1</v>
      </c>
      <c r="V559" s="29">
        <f t="shared" si="118"/>
        <v>0</v>
      </c>
      <c r="W559" s="29" t="str">
        <f t="shared" si="119"/>
        <v/>
      </c>
    </row>
    <row r="560" spans="1:23" x14ac:dyDescent="0.25">
      <c r="A560" s="27" t="str">
        <f t="shared" si="109"/>
        <v/>
      </c>
      <c r="B560" s="25">
        <f t="shared" si="110"/>
        <v>0</v>
      </c>
      <c r="C560" s="25" t="str">
        <f t="shared" si="111"/>
        <v>INGRESO</v>
      </c>
      <c r="D560" s="28" t="str">
        <f t="shared" si="112"/>
        <v>0INGRESO</v>
      </c>
      <c r="E560" s="28" t="str">
        <f>D560&amp;COUNTIF(D$2:D560,D560)</f>
        <v>0INGRESO559</v>
      </c>
      <c r="F560" s="28" t="e">
        <f>VLOOKUP(L560,BASE!A:B,2,0)</f>
        <v>#N/A</v>
      </c>
      <c r="G560" s="26"/>
      <c r="H560" s="26"/>
      <c r="I560" s="34"/>
      <c r="J560" s="35"/>
      <c r="K560" s="26"/>
      <c r="L560" s="26"/>
      <c r="M560" s="26"/>
      <c r="N560" s="29">
        <f t="shared" si="113"/>
        <v>1</v>
      </c>
      <c r="O560" s="30" t="e">
        <f>VLOOKUP(E560,'LIBROS FNL '!E:N,2,0)</f>
        <v>#N/A</v>
      </c>
      <c r="P560" s="31">
        <f>IFERROR(VLOOKUP(E560,'LIBROS FNL '!E:Q,13,0),0)</f>
        <v>0</v>
      </c>
      <c r="Q560" s="31" t="e">
        <f>VLOOKUP(E560,'LIBROS FNL '!E:N,4,0)</f>
        <v>#N/A</v>
      </c>
      <c r="R560" s="31">
        <f t="shared" si="114"/>
        <v>0</v>
      </c>
      <c r="S560" s="32" t="str">
        <f t="shared" si="115"/>
        <v>OK CONCILIADO</v>
      </c>
      <c r="T560" s="29" t="str">
        <f t="shared" ca="1" si="116"/>
        <v>ok</v>
      </c>
      <c r="U560" s="29">
        <f t="shared" si="117"/>
        <v>1</v>
      </c>
      <c r="V560" s="29">
        <f t="shared" si="118"/>
        <v>0</v>
      </c>
      <c r="W560" s="29" t="str">
        <f t="shared" si="119"/>
        <v/>
      </c>
    </row>
    <row r="561" spans="1:23" x14ac:dyDescent="0.25">
      <c r="A561" s="27" t="str">
        <f t="shared" si="109"/>
        <v/>
      </c>
      <c r="B561" s="25">
        <f t="shared" si="110"/>
        <v>0</v>
      </c>
      <c r="C561" s="25" t="str">
        <f t="shared" si="111"/>
        <v>INGRESO</v>
      </c>
      <c r="D561" s="28" t="str">
        <f t="shared" si="112"/>
        <v>0INGRESO</v>
      </c>
      <c r="E561" s="28" t="str">
        <f>D561&amp;COUNTIF(D$2:D561,D561)</f>
        <v>0INGRESO560</v>
      </c>
      <c r="F561" s="28" t="e">
        <f>VLOOKUP(L561,BASE!A:B,2,0)</f>
        <v>#N/A</v>
      </c>
      <c r="G561" s="26"/>
      <c r="H561" s="26"/>
      <c r="I561" s="34"/>
      <c r="J561" s="35"/>
      <c r="K561" s="26"/>
      <c r="L561" s="26"/>
      <c r="M561" s="26"/>
      <c r="N561" s="29">
        <f t="shared" si="113"/>
        <v>1</v>
      </c>
      <c r="O561" s="30" t="e">
        <f>VLOOKUP(E561,'LIBROS FNL '!E:N,2,0)</f>
        <v>#N/A</v>
      </c>
      <c r="P561" s="31">
        <f>IFERROR(VLOOKUP(E561,'LIBROS FNL '!E:Q,13,0),0)</f>
        <v>0</v>
      </c>
      <c r="Q561" s="31" t="e">
        <f>VLOOKUP(E561,'LIBROS FNL '!E:N,4,0)</f>
        <v>#N/A</v>
      </c>
      <c r="R561" s="31">
        <f t="shared" si="114"/>
        <v>0</v>
      </c>
      <c r="S561" s="32" t="str">
        <f t="shared" si="115"/>
        <v>OK CONCILIADO</v>
      </c>
      <c r="T561" s="29" t="str">
        <f t="shared" ca="1" si="116"/>
        <v>ok</v>
      </c>
      <c r="U561" s="29">
        <f t="shared" si="117"/>
        <v>1</v>
      </c>
      <c r="V561" s="29">
        <f t="shared" si="118"/>
        <v>0</v>
      </c>
      <c r="W561" s="29" t="str">
        <f t="shared" si="119"/>
        <v/>
      </c>
    </row>
    <row r="562" spans="1:23" x14ac:dyDescent="0.25">
      <c r="A562" s="27" t="str">
        <f t="shared" si="109"/>
        <v/>
      </c>
      <c r="B562" s="25">
        <f t="shared" si="110"/>
        <v>0</v>
      </c>
      <c r="C562" s="25" t="str">
        <f t="shared" si="111"/>
        <v>INGRESO</v>
      </c>
      <c r="D562" s="28" t="str">
        <f t="shared" si="112"/>
        <v>0INGRESO</v>
      </c>
      <c r="E562" s="28" t="str">
        <f>D562&amp;COUNTIF(D$2:D562,D562)</f>
        <v>0INGRESO561</v>
      </c>
      <c r="F562" s="28" t="e">
        <f>VLOOKUP(L562,BASE!A:B,2,0)</f>
        <v>#N/A</v>
      </c>
      <c r="G562" s="26"/>
      <c r="H562" s="26"/>
      <c r="I562" s="34"/>
      <c r="J562" s="35"/>
      <c r="K562" s="26"/>
      <c r="L562" s="26"/>
      <c r="M562" s="26"/>
      <c r="N562" s="29">
        <f t="shared" si="113"/>
        <v>1</v>
      </c>
      <c r="O562" s="30" t="e">
        <f>VLOOKUP(E562,'LIBROS FNL '!E:N,2,0)</f>
        <v>#N/A</v>
      </c>
      <c r="P562" s="31">
        <f>IFERROR(VLOOKUP(E562,'LIBROS FNL '!E:Q,13,0),0)</f>
        <v>0</v>
      </c>
      <c r="Q562" s="31" t="e">
        <f>VLOOKUP(E562,'LIBROS FNL '!E:N,4,0)</f>
        <v>#N/A</v>
      </c>
      <c r="R562" s="31">
        <f t="shared" si="114"/>
        <v>0</v>
      </c>
      <c r="S562" s="32" t="str">
        <f t="shared" si="115"/>
        <v>OK CONCILIADO</v>
      </c>
      <c r="T562" s="29" t="str">
        <f t="shared" ca="1" si="116"/>
        <v>ok</v>
      </c>
      <c r="U562" s="29">
        <f t="shared" si="117"/>
        <v>1</v>
      </c>
      <c r="V562" s="29">
        <f t="shared" si="118"/>
        <v>0</v>
      </c>
      <c r="W562" s="29" t="str">
        <f t="shared" si="119"/>
        <v/>
      </c>
    </row>
    <row r="563" spans="1:23" x14ac:dyDescent="0.25">
      <c r="A563" s="27" t="str">
        <f t="shared" si="109"/>
        <v/>
      </c>
      <c r="B563" s="25">
        <f t="shared" si="110"/>
        <v>0</v>
      </c>
      <c r="C563" s="25" t="str">
        <f t="shared" si="111"/>
        <v>INGRESO</v>
      </c>
      <c r="D563" s="28" t="str">
        <f t="shared" si="112"/>
        <v>0INGRESO</v>
      </c>
      <c r="E563" s="28" t="str">
        <f>D563&amp;COUNTIF(D$2:D563,D563)</f>
        <v>0INGRESO562</v>
      </c>
      <c r="F563" s="28" t="e">
        <f>VLOOKUP(L563,BASE!A:B,2,0)</f>
        <v>#N/A</v>
      </c>
      <c r="G563" s="26"/>
      <c r="H563" s="26"/>
      <c r="I563" s="34"/>
      <c r="J563" s="35"/>
      <c r="K563" s="26"/>
      <c r="L563" s="26"/>
      <c r="M563" s="26"/>
      <c r="N563" s="29">
        <f t="shared" si="113"/>
        <v>1</v>
      </c>
      <c r="O563" s="30" t="e">
        <f>VLOOKUP(E563,'LIBROS FNL '!E:N,2,0)</f>
        <v>#N/A</v>
      </c>
      <c r="P563" s="31">
        <f>IFERROR(VLOOKUP(E563,'LIBROS FNL '!E:Q,13,0),0)</f>
        <v>0</v>
      </c>
      <c r="Q563" s="31" t="e">
        <f>VLOOKUP(E563,'LIBROS FNL '!E:N,4,0)</f>
        <v>#N/A</v>
      </c>
      <c r="R563" s="31">
        <f t="shared" si="114"/>
        <v>0</v>
      </c>
      <c r="S563" s="32" t="str">
        <f t="shared" si="115"/>
        <v>OK CONCILIADO</v>
      </c>
      <c r="T563" s="29" t="str">
        <f t="shared" ca="1" si="116"/>
        <v>ok</v>
      </c>
      <c r="U563" s="29">
        <f t="shared" si="117"/>
        <v>1</v>
      </c>
      <c r="V563" s="29">
        <f t="shared" si="118"/>
        <v>0</v>
      </c>
      <c r="W563" s="29" t="str">
        <f t="shared" si="119"/>
        <v/>
      </c>
    </row>
    <row r="564" spans="1:23" x14ac:dyDescent="0.25">
      <c r="A564" s="27" t="str">
        <f t="shared" si="109"/>
        <v/>
      </c>
      <c r="B564" s="25">
        <f t="shared" si="110"/>
        <v>0</v>
      </c>
      <c r="C564" s="25" t="str">
        <f t="shared" si="111"/>
        <v>INGRESO</v>
      </c>
      <c r="D564" s="28" t="str">
        <f t="shared" si="112"/>
        <v>0INGRESO</v>
      </c>
      <c r="E564" s="28" t="str">
        <f>D564&amp;COUNTIF(D$2:D564,D564)</f>
        <v>0INGRESO563</v>
      </c>
      <c r="F564" s="28" t="e">
        <f>VLOOKUP(L564,BASE!A:B,2,0)</f>
        <v>#N/A</v>
      </c>
      <c r="G564" s="26"/>
      <c r="H564" s="26"/>
      <c r="I564" s="34"/>
      <c r="J564" s="35"/>
      <c r="K564" s="26"/>
      <c r="L564" s="26"/>
      <c r="M564" s="26"/>
      <c r="N564" s="29">
        <f t="shared" si="113"/>
        <v>1</v>
      </c>
      <c r="O564" s="30" t="e">
        <f>VLOOKUP(E564,'LIBROS FNL '!E:N,2,0)</f>
        <v>#N/A</v>
      </c>
      <c r="P564" s="31">
        <f>IFERROR(VLOOKUP(E564,'LIBROS FNL '!E:Q,13,0),0)</f>
        <v>0</v>
      </c>
      <c r="Q564" s="31" t="e">
        <f>VLOOKUP(E564,'LIBROS FNL '!E:N,4,0)</f>
        <v>#N/A</v>
      </c>
      <c r="R564" s="31">
        <f t="shared" si="114"/>
        <v>0</v>
      </c>
      <c r="S564" s="32" t="str">
        <f t="shared" si="115"/>
        <v>OK CONCILIADO</v>
      </c>
      <c r="T564" s="29" t="str">
        <f t="shared" ca="1" si="116"/>
        <v>ok</v>
      </c>
      <c r="U564" s="29">
        <f t="shared" si="117"/>
        <v>1</v>
      </c>
      <c r="V564" s="29">
        <f t="shared" si="118"/>
        <v>0</v>
      </c>
      <c r="W564" s="29" t="str">
        <f t="shared" si="119"/>
        <v/>
      </c>
    </row>
    <row r="565" spans="1:23" x14ac:dyDescent="0.25">
      <c r="A565" s="27" t="str">
        <f t="shared" si="109"/>
        <v/>
      </c>
      <c r="B565" s="25">
        <f t="shared" si="110"/>
        <v>0</v>
      </c>
      <c r="C565" s="25" t="str">
        <f t="shared" si="111"/>
        <v>INGRESO</v>
      </c>
      <c r="D565" s="28" t="str">
        <f t="shared" si="112"/>
        <v>0INGRESO</v>
      </c>
      <c r="E565" s="28" t="str">
        <f>D565&amp;COUNTIF(D$2:D565,D565)</f>
        <v>0INGRESO564</v>
      </c>
      <c r="F565" s="28" t="e">
        <f>VLOOKUP(L565,BASE!A:B,2,0)</f>
        <v>#N/A</v>
      </c>
      <c r="G565" s="26"/>
      <c r="H565" s="26"/>
      <c r="I565" s="34"/>
      <c r="J565" s="35"/>
      <c r="K565" s="26"/>
      <c r="L565" s="26"/>
      <c r="M565" s="26"/>
      <c r="N565" s="29">
        <f t="shared" si="113"/>
        <v>1</v>
      </c>
      <c r="O565" s="30" t="e">
        <f>VLOOKUP(E565,'LIBROS FNL '!E:N,2,0)</f>
        <v>#N/A</v>
      </c>
      <c r="P565" s="31">
        <f>IFERROR(VLOOKUP(E565,'LIBROS FNL '!E:Q,13,0),0)</f>
        <v>0</v>
      </c>
      <c r="Q565" s="31" t="e">
        <f>VLOOKUP(E565,'LIBROS FNL '!E:N,4,0)</f>
        <v>#N/A</v>
      </c>
      <c r="R565" s="31">
        <f t="shared" si="114"/>
        <v>0</v>
      </c>
      <c r="S565" s="32" t="str">
        <f t="shared" si="115"/>
        <v>OK CONCILIADO</v>
      </c>
      <c r="T565" s="29" t="str">
        <f t="shared" ca="1" si="116"/>
        <v>ok</v>
      </c>
      <c r="U565" s="29">
        <f t="shared" si="117"/>
        <v>1</v>
      </c>
      <c r="V565" s="29">
        <f t="shared" si="118"/>
        <v>0</v>
      </c>
      <c r="W565" s="29" t="str">
        <f t="shared" si="119"/>
        <v/>
      </c>
    </row>
    <row r="566" spans="1:23" x14ac:dyDescent="0.25">
      <c r="A566" s="27" t="str">
        <f t="shared" si="109"/>
        <v/>
      </c>
      <c r="B566" s="25">
        <f t="shared" si="110"/>
        <v>0</v>
      </c>
      <c r="C566" s="25" t="str">
        <f t="shared" si="111"/>
        <v>INGRESO</v>
      </c>
      <c r="D566" s="28" t="str">
        <f t="shared" si="112"/>
        <v>0INGRESO</v>
      </c>
      <c r="E566" s="28" t="str">
        <f>D566&amp;COUNTIF(D$2:D566,D566)</f>
        <v>0INGRESO565</v>
      </c>
      <c r="F566" s="28" t="e">
        <f>VLOOKUP(L566,BASE!A:B,2,0)</f>
        <v>#N/A</v>
      </c>
      <c r="G566" s="26"/>
      <c r="H566" s="26"/>
      <c r="I566" s="34"/>
      <c r="J566" s="35"/>
      <c r="K566" s="26"/>
      <c r="L566" s="26"/>
      <c r="M566" s="26"/>
      <c r="N566" s="29">
        <f t="shared" si="113"/>
        <v>1</v>
      </c>
      <c r="O566" s="30" t="e">
        <f>VLOOKUP(E566,'LIBROS FNL '!E:N,2,0)</f>
        <v>#N/A</v>
      </c>
      <c r="P566" s="31">
        <f>IFERROR(VLOOKUP(E566,'LIBROS FNL '!E:Q,13,0),0)</f>
        <v>0</v>
      </c>
      <c r="Q566" s="31" t="e">
        <f>VLOOKUP(E566,'LIBROS FNL '!E:N,4,0)</f>
        <v>#N/A</v>
      </c>
      <c r="R566" s="31">
        <f t="shared" si="114"/>
        <v>0</v>
      </c>
      <c r="S566" s="32" t="str">
        <f t="shared" si="115"/>
        <v>OK CONCILIADO</v>
      </c>
      <c r="T566" s="29" t="str">
        <f t="shared" ca="1" si="116"/>
        <v>ok</v>
      </c>
      <c r="U566" s="29">
        <f t="shared" si="117"/>
        <v>1</v>
      </c>
      <c r="V566" s="29">
        <f t="shared" si="118"/>
        <v>0</v>
      </c>
      <c r="W566" s="29" t="str">
        <f t="shared" si="119"/>
        <v/>
      </c>
    </row>
    <row r="567" spans="1:23" x14ac:dyDescent="0.25">
      <c r="A567" s="27" t="str">
        <f t="shared" si="109"/>
        <v/>
      </c>
      <c r="B567" s="25">
        <f t="shared" si="110"/>
        <v>0</v>
      </c>
      <c r="C567" s="25" t="str">
        <f t="shared" si="111"/>
        <v>INGRESO</v>
      </c>
      <c r="D567" s="28" t="str">
        <f t="shared" si="112"/>
        <v>0INGRESO</v>
      </c>
      <c r="E567" s="28" t="str">
        <f>D567&amp;COUNTIF(D$2:D567,D567)</f>
        <v>0INGRESO566</v>
      </c>
      <c r="F567" s="28" t="e">
        <f>VLOOKUP(L567,BASE!A:B,2,0)</f>
        <v>#N/A</v>
      </c>
      <c r="G567" s="26"/>
      <c r="H567" s="26"/>
      <c r="I567" s="34"/>
      <c r="J567" s="35"/>
      <c r="K567" s="26"/>
      <c r="L567" s="26"/>
      <c r="M567" s="26"/>
      <c r="N567" s="29">
        <f t="shared" si="113"/>
        <v>1</v>
      </c>
      <c r="O567" s="30" t="e">
        <f>VLOOKUP(E567,'LIBROS FNL '!E:N,2,0)</f>
        <v>#N/A</v>
      </c>
      <c r="P567" s="31">
        <f>IFERROR(VLOOKUP(E567,'LIBROS FNL '!E:Q,13,0),0)</f>
        <v>0</v>
      </c>
      <c r="Q567" s="31" t="e">
        <f>VLOOKUP(E567,'LIBROS FNL '!E:N,4,0)</f>
        <v>#N/A</v>
      </c>
      <c r="R567" s="31">
        <f t="shared" si="114"/>
        <v>0</v>
      </c>
      <c r="S567" s="32" t="str">
        <f t="shared" si="115"/>
        <v>OK CONCILIADO</v>
      </c>
      <c r="T567" s="29" t="str">
        <f t="shared" ca="1" si="116"/>
        <v>ok</v>
      </c>
      <c r="U567" s="29">
        <f t="shared" si="117"/>
        <v>1</v>
      </c>
      <c r="V567" s="29">
        <f t="shared" si="118"/>
        <v>0</v>
      </c>
      <c r="W567" s="29" t="str">
        <f t="shared" si="119"/>
        <v/>
      </c>
    </row>
    <row r="568" spans="1:23" x14ac:dyDescent="0.25">
      <c r="A568" s="27" t="str">
        <f t="shared" si="109"/>
        <v/>
      </c>
      <c r="B568" s="25">
        <f t="shared" si="110"/>
        <v>0</v>
      </c>
      <c r="C568" s="25" t="str">
        <f t="shared" si="111"/>
        <v>INGRESO</v>
      </c>
      <c r="D568" s="28" t="str">
        <f t="shared" si="112"/>
        <v>0INGRESO</v>
      </c>
      <c r="E568" s="28" t="str">
        <f>D568&amp;COUNTIF(D$2:D568,D568)</f>
        <v>0INGRESO567</v>
      </c>
      <c r="F568" s="28" t="e">
        <f>VLOOKUP(L568,BASE!A:B,2,0)</f>
        <v>#N/A</v>
      </c>
      <c r="G568" s="26"/>
      <c r="H568" s="26"/>
      <c r="I568" s="34"/>
      <c r="J568" s="35"/>
      <c r="K568" s="26"/>
      <c r="L568" s="26"/>
      <c r="M568" s="26"/>
      <c r="N568" s="29">
        <f t="shared" si="113"/>
        <v>1</v>
      </c>
      <c r="O568" s="30" t="e">
        <f>VLOOKUP(E568,'LIBROS FNL '!E:N,2,0)</f>
        <v>#N/A</v>
      </c>
      <c r="P568" s="31">
        <f>IFERROR(VLOOKUP(E568,'LIBROS FNL '!E:Q,13,0),0)</f>
        <v>0</v>
      </c>
      <c r="Q568" s="31" t="e">
        <f>VLOOKUP(E568,'LIBROS FNL '!E:N,4,0)</f>
        <v>#N/A</v>
      </c>
      <c r="R568" s="31">
        <f t="shared" si="114"/>
        <v>0</v>
      </c>
      <c r="S568" s="32" t="str">
        <f t="shared" si="115"/>
        <v>OK CONCILIADO</v>
      </c>
      <c r="T568" s="29" t="str">
        <f t="shared" ca="1" si="116"/>
        <v>ok</v>
      </c>
      <c r="U568" s="29">
        <f t="shared" si="117"/>
        <v>1</v>
      </c>
      <c r="V568" s="29">
        <f t="shared" si="118"/>
        <v>0</v>
      </c>
      <c r="W568" s="29" t="str">
        <f t="shared" si="119"/>
        <v/>
      </c>
    </row>
    <row r="569" spans="1:23" x14ac:dyDescent="0.25">
      <c r="A569" s="27" t="str">
        <f t="shared" si="109"/>
        <v/>
      </c>
      <c r="B569" s="25">
        <f t="shared" si="110"/>
        <v>0</v>
      </c>
      <c r="C569" s="25" t="str">
        <f t="shared" si="111"/>
        <v>INGRESO</v>
      </c>
      <c r="D569" s="28" t="str">
        <f t="shared" si="112"/>
        <v>0INGRESO</v>
      </c>
      <c r="E569" s="28" t="str">
        <f>D569&amp;COUNTIF(D$2:D569,D569)</f>
        <v>0INGRESO568</v>
      </c>
      <c r="F569" s="28" t="e">
        <f>VLOOKUP(L569,BASE!A:B,2,0)</f>
        <v>#N/A</v>
      </c>
      <c r="G569" s="26"/>
      <c r="H569" s="26"/>
      <c r="I569" s="34"/>
      <c r="J569" s="35"/>
      <c r="K569" s="26"/>
      <c r="L569" s="26"/>
      <c r="M569" s="26"/>
      <c r="N569" s="29">
        <f t="shared" si="113"/>
        <v>1</v>
      </c>
      <c r="O569" s="30" t="e">
        <f>VLOOKUP(E569,'LIBROS FNL '!E:N,2,0)</f>
        <v>#N/A</v>
      </c>
      <c r="P569" s="31">
        <f>IFERROR(VLOOKUP(E569,'LIBROS FNL '!E:Q,13,0),0)</f>
        <v>0</v>
      </c>
      <c r="Q569" s="31" t="e">
        <f>VLOOKUP(E569,'LIBROS FNL '!E:N,4,0)</f>
        <v>#N/A</v>
      </c>
      <c r="R569" s="31">
        <f t="shared" si="114"/>
        <v>0</v>
      </c>
      <c r="S569" s="32" t="str">
        <f t="shared" si="115"/>
        <v>OK CONCILIADO</v>
      </c>
      <c r="T569" s="29" t="str">
        <f t="shared" ca="1" si="116"/>
        <v>ok</v>
      </c>
      <c r="U569" s="29">
        <f t="shared" si="117"/>
        <v>1</v>
      </c>
      <c r="V569" s="29">
        <f t="shared" si="118"/>
        <v>0</v>
      </c>
      <c r="W569" s="29" t="str">
        <f t="shared" si="119"/>
        <v/>
      </c>
    </row>
    <row r="570" spans="1:23" x14ac:dyDescent="0.25">
      <c r="A570" s="27" t="str">
        <f t="shared" si="109"/>
        <v/>
      </c>
      <c r="B570" s="25">
        <f t="shared" si="110"/>
        <v>0</v>
      </c>
      <c r="C570" s="25" t="str">
        <f t="shared" si="111"/>
        <v>INGRESO</v>
      </c>
      <c r="D570" s="28" t="str">
        <f t="shared" si="112"/>
        <v>0INGRESO</v>
      </c>
      <c r="E570" s="28" t="str">
        <f>D570&amp;COUNTIF(D$2:D570,D570)</f>
        <v>0INGRESO569</v>
      </c>
      <c r="F570" s="28" t="e">
        <f>VLOOKUP(L570,BASE!A:B,2,0)</f>
        <v>#N/A</v>
      </c>
      <c r="G570" s="26"/>
      <c r="H570" s="26"/>
      <c r="I570" s="34"/>
      <c r="J570" s="35"/>
      <c r="K570" s="26"/>
      <c r="L570" s="26"/>
      <c r="M570" s="26"/>
      <c r="N570" s="29">
        <f t="shared" si="113"/>
        <v>1</v>
      </c>
      <c r="O570" s="30" t="e">
        <f>VLOOKUP(E570,'LIBROS FNL '!E:N,2,0)</f>
        <v>#N/A</v>
      </c>
      <c r="P570" s="31">
        <f>IFERROR(VLOOKUP(E570,'LIBROS FNL '!E:Q,13,0),0)</f>
        <v>0</v>
      </c>
      <c r="Q570" s="31" t="e">
        <f>VLOOKUP(E570,'LIBROS FNL '!E:N,4,0)</f>
        <v>#N/A</v>
      </c>
      <c r="R570" s="31">
        <f t="shared" si="114"/>
        <v>0</v>
      </c>
      <c r="S570" s="32" t="str">
        <f t="shared" si="115"/>
        <v>OK CONCILIADO</v>
      </c>
      <c r="T570" s="29" t="str">
        <f t="shared" ca="1" si="116"/>
        <v>ok</v>
      </c>
      <c r="U570" s="29">
        <f t="shared" si="117"/>
        <v>1</v>
      </c>
      <c r="V570" s="29">
        <f t="shared" si="118"/>
        <v>0</v>
      </c>
      <c r="W570" s="29" t="str">
        <f t="shared" si="119"/>
        <v/>
      </c>
    </row>
    <row r="571" spans="1:23" x14ac:dyDescent="0.25">
      <c r="A571" s="27" t="str">
        <f t="shared" si="109"/>
        <v/>
      </c>
      <c r="B571" s="25">
        <f t="shared" si="110"/>
        <v>0</v>
      </c>
      <c r="C571" s="25" t="str">
        <f t="shared" si="111"/>
        <v>INGRESO</v>
      </c>
      <c r="D571" s="28" t="str">
        <f t="shared" si="112"/>
        <v>0INGRESO</v>
      </c>
      <c r="E571" s="28" t="str">
        <f>D571&amp;COUNTIF(D$2:D571,D571)</f>
        <v>0INGRESO570</v>
      </c>
      <c r="F571" s="28" t="e">
        <f>VLOOKUP(L571,BASE!A:B,2,0)</f>
        <v>#N/A</v>
      </c>
      <c r="G571" s="26"/>
      <c r="H571" s="26"/>
      <c r="I571" s="34"/>
      <c r="J571" s="35"/>
      <c r="K571" s="26"/>
      <c r="L571" s="26"/>
      <c r="M571" s="26"/>
      <c r="N571" s="29">
        <f t="shared" si="113"/>
        <v>1</v>
      </c>
      <c r="O571" s="30" t="e">
        <f>VLOOKUP(E571,'LIBROS FNL '!E:N,2,0)</f>
        <v>#N/A</v>
      </c>
      <c r="P571" s="31">
        <f>IFERROR(VLOOKUP(E571,'LIBROS FNL '!E:Q,13,0),0)</f>
        <v>0</v>
      </c>
      <c r="Q571" s="31" t="e">
        <f>VLOOKUP(E571,'LIBROS FNL '!E:N,4,0)</f>
        <v>#N/A</v>
      </c>
      <c r="R571" s="31">
        <f t="shared" si="114"/>
        <v>0</v>
      </c>
      <c r="S571" s="32" t="str">
        <f t="shared" si="115"/>
        <v>OK CONCILIADO</v>
      </c>
      <c r="T571" s="29" t="str">
        <f t="shared" ca="1" si="116"/>
        <v>ok</v>
      </c>
      <c r="U571" s="29">
        <f t="shared" si="117"/>
        <v>1</v>
      </c>
      <c r="V571" s="29">
        <f t="shared" si="118"/>
        <v>0</v>
      </c>
      <c r="W571" s="29" t="str">
        <f t="shared" si="119"/>
        <v/>
      </c>
    </row>
    <row r="572" spans="1:23" x14ac:dyDescent="0.25">
      <c r="A572" s="27" t="str">
        <f t="shared" si="109"/>
        <v/>
      </c>
      <c r="B572" s="25">
        <f t="shared" si="110"/>
        <v>0</v>
      </c>
      <c r="C572" s="25" t="str">
        <f t="shared" si="111"/>
        <v>INGRESO</v>
      </c>
      <c r="D572" s="28" t="str">
        <f t="shared" si="112"/>
        <v>0INGRESO</v>
      </c>
      <c r="E572" s="28" t="str">
        <f>D572&amp;COUNTIF(D$2:D572,D572)</f>
        <v>0INGRESO571</v>
      </c>
      <c r="F572" s="28" t="e">
        <f>VLOOKUP(L572,BASE!A:B,2,0)</f>
        <v>#N/A</v>
      </c>
      <c r="G572" s="26"/>
      <c r="H572" s="26"/>
      <c r="I572" s="34"/>
      <c r="J572" s="35"/>
      <c r="K572" s="26"/>
      <c r="L572" s="26"/>
      <c r="M572" s="26"/>
      <c r="N572" s="29">
        <f t="shared" si="113"/>
        <v>1</v>
      </c>
      <c r="O572" s="30" t="e">
        <f>VLOOKUP(E572,'LIBROS FNL '!E:N,2,0)</f>
        <v>#N/A</v>
      </c>
      <c r="P572" s="31">
        <f>IFERROR(VLOOKUP(E572,'LIBROS FNL '!E:Q,13,0),0)</f>
        <v>0</v>
      </c>
      <c r="Q572" s="31" t="e">
        <f>VLOOKUP(E572,'LIBROS FNL '!E:N,4,0)</f>
        <v>#N/A</v>
      </c>
      <c r="R572" s="31">
        <f t="shared" si="114"/>
        <v>0</v>
      </c>
      <c r="S572" s="32" t="str">
        <f t="shared" si="115"/>
        <v>OK CONCILIADO</v>
      </c>
      <c r="T572" s="29" t="str">
        <f t="shared" ca="1" si="116"/>
        <v>ok</v>
      </c>
      <c r="U572" s="29">
        <f t="shared" si="117"/>
        <v>1</v>
      </c>
      <c r="V572" s="29">
        <f t="shared" si="118"/>
        <v>0</v>
      </c>
      <c r="W572" s="29" t="str">
        <f t="shared" si="119"/>
        <v/>
      </c>
    </row>
    <row r="573" spans="1:23" x14ac:dyDescent="0.25">
      <c r="A573" s="27" t="str">
        <f t="shared" si="109"/>
        <v/>
      </c>
      <c r="B573" s="25">
        <f t="shared" si="110"/>
        <v>0</v>
      </c>
      <c r="C573" s="25" t="str">
        <f t="shared" si="111"/>
        <v>INGRESO</v>
      </c>
      <c r="D573" s="28" t="str">
        <f t="shared" si="112"/>
        <v>0INGRESO</v>
      </c>
      <c r="E573" s="28" t="str">
        <f>D573&amp;COUNTIF(D$2:D573,D573)</f>
        <v>0INGRESO572</v>
      </c>
      <c r="F573" s="28" t="e">
        <f>VLOOKUP(L573,BASE!A:B,2,0)</f>
        <v>#N/A</v>
      </c>
      <c r="G573" s="26"/>
      <c r="H573" s="26"/>
      <c r="I573" s="34"/>
      <c r="J573" s="35"/>
      <c r="K573" s="26"/>
      <c r="L573" s="26"/>
      <c r="M573" s="26"/>
      <c r="N573" s="29">
        <f t="shared" si="113"/>
        <v>1</v>
      </c>
      <c r="O573" s="30" t="e">
        <f>VLOOKUP(E573,'LIBROS FNL '!E:N,2,0)</f>
        <v>#N/A</v>
      </c>
      <c r="P573" s="31">
        <f>IFERROR(VLOOKUP(E573,'LIBROS FNL '!E:Q,13,0),0)</f>
        <v>0</v>
      </c>
      <c r="Q573" s="31" t="e">
        <f>VLOOKUP(E573,'LIBROS FNL '!E:N,4,0)</f>
        <v>#N/A</v>
      </c>
      <c r="R573" s="31">
        <f t="shared" si="114"/>
        <v>0</v>
      </c>
      <c r="S573" s="32" t="str">
        <f t="shared" si="115"/>
        <v>OK CONCILIADO</v>
      </c>
      <c r="T573" s="29" t="str">
        <f t="shared" ca="1" si="116"/>
        <v>ok</v>
      </c>
      <c r="U573" s="29">
        <f t="shared" si="117"/>
        <v>1</v>
      </c>
      <c r="V573" s="29">
        <f t="shared" si="118"/>
        <v>0</v>
      </c>
      <c r="W573" s="29" t="str">
        <f t="shared" si="119"/>
        <v/>
      </c>
    </row>
    <row r="574" spans="1:23" x14ac:dyDescent="0.25">
      <c r="A574" s="27" t="str">
        <f t="shared" si="109"/>
        <v/>
      </c>
      <c r="B574" s="25">
        <f t="shared" si="110"/>
        <v>0</v>
      </c>
      <c r="C574" s="25" t="str">
        <f t="shared" si="111"/>
        <v>INGRESO</v>
      </c>
      <c r="D574" s="28" t="str">
        <f t="shared" si="112"/>
        <v>0INGRESO</v>
      </c>
      <c r="E574" s="28" t="str">
        <f>D574&amp;COUNTIF(D$2:D574,D574)</f>
        <v>0INGRESO573</v>
      </c>
      <c r="F574" s="28" t="e">
        <f>VLOOKUP(L574,BASE!A:B,2,0)</f>
        <v>#N/A</v>
      </c>
      <c r="G574" s="26"/>
      <c r="H574" s="26"/>
      <c r="I574" s="34"/>
      <c r="J574" s="35"/>
      <c r="K574" s="26"/>
      <c r="L574" s="26"/>
      <c r="M574" s="26"/>
      <c r="N574" s="29">
        <f t="shared" si="113"/>
        <v>1</v>
      </c>
      <c r="O574" s="30" t="e">
        <f>VLOOKUP(E574,'LIBROS FNL '!E:N,2,0)</f>
        <v>#N/A</v>
      </c>
      <c r="P574" s="31">
        <f>IFERROR(VLOOKUP(E574,'LIBROS FNL '!E:Q,13,0),0)</f>
        <v>0</v>
      </c>
      <c r="Q574" s="31" t="e">
        <f>VLOOKUP(E574,'LIBROS FNL '!E:N,4,0)</f>
        <v>#N/A</v>
      </c>
      <c r="R574" s="31">
        <f t="shared" si="114"/>
        <v>0</v>
      </c>
      <c r="S574" s="32" t="str">
        <f t="shared" si="115"/>
        <v>OK CONCILIADO</v>
      </c>
      <c r="T574" s="29" t="str">
        <f t="shared" ca="1" si="116"/>
        <v>ok</v>
      </c>
      <c r="U574" s="29">
        <f t="shared" si="117"/>
        <v>1</v>
      </c>
      <c r="V574" s="29">
        <f t="shared" si="118"/>
        <v>0</v>
      </c>
      <c r="W574" s="29" t="str">
        <f t="shared" si="119"/>
        <v/>
      </c>
    </row>
    <row r="575" spans="1:23" x14ac:dyDescent="0.25">
      <c r="A575" s="27" t="str">
        <f t="shared" si="109"/>
        <v/>
      </c>
      <c r="B575" s="25">
        <f t="shared" si="110"/>
        <v>0</v>
      </c>
      <c r="C575" s="25" t="str">
        <f t="shared" si="111"/>
        <v>INGRESO</v>
      </c>
      <c r="D575" s="28" t="str">
        <f t="shared" si="112"/>
        <v>0INGRESO</v>
      </c>
      <c r="E575" s="28" t="str">
        <f>D575&amp;COUNTIF(D$2:D575,D575)</f>
        <v>0INGRESO574</v>
      </c>
      <c r="F575" s="28" t="e">
        <f>VLOOKUP(L575,BASE!A:B,2,0)</f>
        <v>#N/A</v>
      </c>
      <c r="G575" s="26"/>
      <c r="H575" s="26"/>
      <c r="I575" s="34"/>
      <c r="J575" s="35"/>
      <c r="K575" s="26"/>
      <c r="L575" s="26"/>
      <c r="M575" s="26"/>
      <c r="N575" s="29">
        <f t="shared" si="113"/>
        <v>1</v>
      </c>
      <c r="O575" s="30" t="e">
        <f>VLOOKUP(E575,'LIBROS FNL '!E:N,2,0)</f>
        <v>#N/A</v>
      </c>
      <c r="P575" s="31">
        <f>IFERROR(VLOOKUP(E575,'LIBROS FNL '!E:Q,13,0),0)</f>
        <v>0</v>
      </c>
      <c r="Q575" s="31" t="e">
        <f>VLOOKUP(E575,'LIBROS FNL '!E:N,4,0)</f>
        <v>#N/A</v>
      </c>
      <c r="R575" s="31">
        <f t="shared" si="114"/>
        <v>0</v>
      </c>
      <c r="S575" s="32" t="str">
        <f t="shared" si="115"/>
        <v>OK CONCILIADO</v>
      </c>
      <c r="T575" s="29" t="str">
        <f t="shared" ca="1" si="116"/>
        <v>ok</v>
      </c>
      <c r="U575" s="29">
        <f t="shared" si="117"/>
        <v>1</v>
      </c>
      <c r="V575" s="29">
        <f t="shared" si="118"/>
        <v>0</v>
      </c>
      <c r="W575" s="29" t="str">
        <f t="shared" si="119"/>
        <v/>
      </c>
    </row>
    <row r="576" spans="1:23" x14ac:dyDescent="0.25">
      <c r="A576" s="27" t="str">
        <f t="shared" si="109"/>
        <v/>
      </c>
      <c r="B576" s="25">
        <f t="shared" si="110"/>
        <v>0</v>
      </c>
      <c r="C576" s="25" t="str">
        <f t="shared" si="111"/>
        <v>INGRESO</v>
      </c>
      <c r="D576" s="28" t="str">
        <f t="shared" si="112"/>
        <v>0INGRESO</v>
      </c>
      <c r="E576" s="28" t="str">
        <f>D576&amp;COUNTIF(D$2:D576,D576)</f>
        <v>0INGRESO575</v>
      </c>
      <c r="F576" s="28" t="e">
        <f>VLOOKUP(L576,BASE!A:B,2,0)</f>
        <v>#N/A</v>
      </c>
      <c r="G576" s="26"/>
      <c r="H576" s="26"/>
      <c r="I576" s="34"/>
      <c r="J576" s="35"/>
      <c r="K576" s="26"/>
      <c r="L576" s="26"/>
      <c r="M576" s="26"/>
      <c r="N576" s="29">
        <f t="shared" si="113"/>
        <v>1</v>
      </c>
      <c r="O576" s="30" t="e">
        <f>VLOOKUP(E576,'LIBROS FNL '!E:N,2,0)</f>
        <v>#N/A</v>
      </c>
      <c r="P576" s="31">
        <f>IFERROR(VLOOKUP(E576,'LIBROS FNL '!E:Q,13,0),0)</f>
        <v>0</v>
      </c>
      <c r="Q576" s="31" t="e">
        <f>VLOOKUP(E576,'LIBROS FNL '!E:N,4,0)</f>
        <v>#N/A</v>
      </c>
      <c r="R576" s="31">
        <f t="shared" si="114"/>
        <v>0</v>
      </c>
      <c r="S576" s="32" t="str">
        <f t="shared" si="115"/>
        <v>OK CONCILIADO</v>
      </c>
      <c r="T576" s="29" t="str">
        <f t="shared" ca="1" si="116"/>
        <v>ok</v>
      </c>
      <c r="U576" s="29">
        <f t="shared" si="117"/>
        <v>1</v>
      </c>
      <c r="V576" s="29">
        <f t="shared" si="118"/>
        <v>0</v>
      </c>
      <c r="W576" s="29" t="str">
        <f t="shared" si="119"/>
        <v/>
      </c>
    </row>
    <row r="577" spans="1:23" x14ac:dyDescent="0.25">
      <c r="A577" s="27" t="str">
        <f t="shared" si="109"/>
        <v/>
      </c>
      <c r="B577" s="25">
        <f t="shared" si="110"/>
        <v>0</v>
      </c>
      <c r="C577" s="25" t="str">
        <f t="shared" si="111"/>
        <v>INGRESO</v>
      </c>
      <c r="D577" s="28" t="str">
        <f t="shared" si="112"/>
        <v>0INGRESO</v>
      </c>
      <c r="E577" s="28" t="str">
        <f>D577&amp;COUNTIF(D$2:D577,D577)</f>
        <v>0INGRESO576</v>
      </c>
      <c r="F577" s="28" t="e">
        <f>VLOOKUP(L577,BASE!A:B,2,0)</f>
        <v>#N/A</v>
      </c>
      <c r="G577" s="26"/>
      <c r="H577" s="26"/>
      <c r="I577" s="34"/>
      <c r="J577" s="35"/>
      <c r="K577" s="26"/>
      <c r="L577" s="26"/>
      <c r="M577" s="26"/>
      <c r="N577" s="29">
        <f t="shared" si="113"/>
        <v>1</v>
      </c>
      <c r="O577" s="30" t="e">
        <f>VLOOKUP(E577,'LIBROS FNL '!E:N,2,0)</f>
        <v>#N/A</v>
      </c>
      <c r="P577" s="31">
        <f>IFERROR(VLOOKUP(E577,'LIBROS FNL '!E:Q,13,0),0)</f>
        <v>0</v>
      </c>
      <c r="Q577" s="31" t="e">
        <f>VLOOKUP(E577,'LIBROS FNL '!E:N,4,0)</f>
        <v>#N/A</v>
      </c>
      <c r="R577" s="31">
        <f t="shared" si="114"/>
        <v>0</v>
      </c>
      <c r="S577" s="32" t="str">
        <f t="shared" si="115"/>
        <v>OK CONCILIADO</v>
      </c>
      <c r="T577" s="29" t="str">
        <f t="shared" ca="1" si="116"/>
        <v>ok</v>
      </c>
      <c r="U577" s="29">
        <f t="shared" si="117"/>
        <v>1</v>
      </c>
      <c r="V577" s="29">
        <f t="shared" si="118"/>
        <v>0</v>
      </c>
      <c r="W577" s="29" t="str">
        <f t="shared" si="119"/>
        <v/>
      </c>
    </row>
    <row r="578" spans="1:23" x14ac:dyDescent="0.25">
      <c r="A578" s="27" t="str">
        <f t="shared" si="109"/>
        <v/>
      </c>
      <c r="B578" s="25">
        <f t="shared" si="110"/>
        <v>0</v>
      </c>
      <c r="C578" s="25" t="str">
        <f t="shared" si="111"/>
        <v>INGRESO</v>
      </c>
      <c r="D578" s="28" t="str">
        <f t="shared" si="112"/>
        <v>0INGRESO</v>
      </c>
      <c r="E578" s="28" t="str">
        <f>D578&amp;COUNTIF(D$2:D578,D578)</f>
        <v>0INGRESO577</v>
      </c>
      <c r="F578" s="28" t="e">
        <f>VLOOKUP(L578,BASE!A:B,2,0)</f>
        <v>#N/A</v>
      </c>
      <c r="G578" s="26"/>
      <c r="H578" s="26"/>
      <c r="I578" s="34"/>
      <c r="J578" s="35"/>
      <c r="K578" s="26"/>
      <c r="L578" s="26"/>
      <c r="M578" s="26"/>
      <c r="N578" s="29">
        <f t="shared" si="113"/>
        <v>1</v>
      </c>
      <c r="O578" s="30" t="e">
        <f>VLOOKUP(E578,'LIBROS FNL '!E:N,2,0)</f>
        <v>#N/A</v>
      </c>
      <c r="P578" s="31">
        <f>IFERROR(VLOOKUP(E578,'LIBROS FNL '!E:Q,13,0),0)</f>
        <v>0</v>
      </c>
      <c r="Q578" s="31" t="e">
        <f>VLOOKUP(E578,'LIBROS FNL '!E:N,4,0)</f>
        <v>#N/A</v>
      </c>
      <c r="R578" s="31">
        <f t="shared" si="114"/>
        <v>0</v>
      </c>
      <c r="S578" s="32" t="str">
        <f t="shared" si="115"/>
        <v>OK CONCILIADO</v>
      </c>
      <c r="T578" s="29" t="str">
        <f t="shared" ca="1" si="116"/>
        <v>ok</v>
      </c>
      <c r="U578" s="29">
        <f t="shared" si="117"/>
        <v>1</v>
      </c>
      <c r="V578" s="29">
        <f t="shared" si="118"/>
        <v>0</v>
      </c>
      <c r="W578" s="29" t="str">
        <f t="shared" si="119"/>
        <v/>
      </c>
    </row>
    <row r="579" spans="1:23" x14ac:dyDescent="0.25">
      <c r="A579" s="27" t="str">
        <f t="shared" si="109"/>
        <v/>
      </c>
      <c r="B579" s="25">
        <f t="shared" si="110"/>
        <v>0</v>
      </c>
      <c r="C579" s="25" t="str">
        <f t="shared" si="111"/>
        <v>INGRESO</v>
      </c>
      <c r="D579" s="28" t="str">
        <f t="shared" si="112"/>
        <v>0INGRESO</v>
      </c>
      <c r="E579" s="28" t="str">
        <f>D579&amp;COUNTIF(D$2:D579,D579)</f>
        <v>0INGRESO578</v>
      </c>
      <c r="F579" s="28" t="e">
        <f>VLOOKUP(L579,BASE!A:B,2,0)</f>
        <v>#N/A</v>
      </c>
      <c r="G579" s="26"/>
      <c r="H579" s="26"/>
      <c r="I579" s="34"/>
      <c r="J579" s="35"/>
      <c r="K579" s="26"/>
      <c r="L579" s="26"/>
      <c r="M579" s="26"/>
      <c r="N579" s="29">
        <f t="shared" si="113"/>
        <v>1</v>
      </c>
      <c r="O579" s="30" t="e">
        <f>VLOOKUP(E579,'LIBROS FNL '!E:N,2,0)</f>
        <v>#N/A</v>
      </c>
      <c r="P579" s="31">
        <f>IFERROR(VLOOKUP(E579,'LIBROS FNL '!E:Q,13,0),0)</f>
        <v>0</v>
      </c>
      <c r="Q579" s="31" t="e">
        <f>VLOOKUP(E579,'LIBROS FNL '!E:N,4,0)</f>
        <v>#N/A</v>
      </c>
      <c r="R579" s="31">
        <f t="shared" si="114"/>
        <v>0</v>
      </c>
      <c r="S579" s="32" t="str">
        <f t="shared" si="115"/>
        <v>OK CONCILIADO</v>
      </c>
      <c r="T579" s="29" t="str">
        <f t="shared" ca="1" si="116"/>
        <v>ok</v>
      </c>
      <c r="U579" s="29">
        <f t="shared" si="117"/>
        <v>1</v>
      </c>
      <c r="V579" s="29">
        <f t="shared" si="118"/>
        <v>0</v>
      </c>
      <c r="W579" s="29" t="str">
        <f t="shared" si="119"/>
        <v/>
      </c>
    </row>
    <row r="580" spans="1:23" x14ac:dyDescent="0.25">
      <c r="A580" s="27" t="str">
        <f t="shared" si="109"/>
        <v/>
      </c>
      <c r="B580" s="25">
        <f t="shared" si="110"/>
        <v>0</v>
      </c>
      <c r="C580" s="25" t="str">
        <f t="shared" si="111"/>
        <v>INGRESO</v>
      </c>
      <c r="D580" s="28" t="str">
        <f t="shared" si="112"/>
        <v>0INGRESO</v>
      </c>
      <c r="E580" s="28" t="str">
        <f>D580&amp;COUNTIF(D$2:D580,D580)</f>
        <v>0INGRESO579</v>
      </c>
      <c r="F580" s="28" t="e">
        <f>VLOOKUP(L580,BASE!A:B,2,0)</f>
        <v>#N/A</v>
      </c>
      <c r="G580" s="26"/>
      <c r="H580" s="26"/>
      <c r="I580" s="34"/>
      <c r="J580" s="35"/>
      <c r="K580" s="26"/>
      <c r="L580" s="26"/>
      <c r="M580" s="26"/>
      <c r="N580" s="29">
        <f t="shared" si="113"/>
        <v>1</v>
      </c>
      <c r="O580" s="30" t="e">
        <f>VLOOKUP(E580,'LIBROS FNL '!E:N,2,0)</f>
        <v>#N/A</v>
      </c>
      <c r="P580" s="31">
        <f>IFERROR(VLOOKUP(E580,'LIBROS FNL '!E:Q,13,0),0)</f>
        <v>0</v>
      </c>
      <c r="Q580" s="31" t="e">
        <f>VLOOKUP(E580,'LIBROS FNL '!E:N,4,0)</f>
        <v>#N/A</v>
      </c>
      <c r="R580" s="31">
        <f t="shared" si="114"/>
        <v>0</v>
      </c>
      <c r="S580" s="32" t="str">
        <f t="shared" si="115"/>
        <v>OK CONCILIADO</v>
      </c>
      <c r="T580" s="29" t="str">
        <f t="shared" ca="1" si="116"/>
        <v>ok</v>
      </c>
      <c r="U580" s="29">
        <f t="shared" si="117"/>
        <v>1</v>
      </c>
      <c r="V580" s="29">
        <f t="shared" si="118"/>
        <v>0</v>
      </c>
      <c r="W580" s="29" t="str">
        <f t="shared" si="119"/>
        <v/>
      </c>
    </row>
    <row r="581" spans="1:23" x14ac:dyDescent="0.25">
      <c r="A581" s="27" t="str">
        <f t="shared" si="109"/>
        <v/>
      </c>
      <c r="B581" s="25">
        <f t="shared" si="110"/>
        <v>0</v>
      </c>
      <c r="C581" s="25" t="str">
        <f t="shared" si="111"/>
        <v>INGRESO</v>
      </c>
      <c r="D581" s="28" t="str">
        <f t="shared" si="112"/>
        <v>0INGRESO</v>
      </c>
      <c r="E581" s="28" t="str">
        <f>D581&amp;COUNTIF(D$2:D581,D581)</f>
        <v>0INGRESO580</v>
      </c>
      <c r="F581" s="28" t="e">
        <f>VLOOKUP(L581,BASE!A:B,2,0)</f>
        <v>#N/A</v>
      </c>
      <c r="G581" s="26"/>
      <c r="H581" s="26"/>
      <c r="I581" s="34"/>
      <c r="J581" s="35"/>
      <c r="K581" s="26"/>
      <c r="L581" s="26"/>
      <c r="M581" s="26"/>
      <c r="N581" s="29">
        <f t="shared" si="113"/>
        <v>1</v>
      </c>
      <c r="O581" s="30" t="e">
        <f>VLOOKUP(E581,'LIBROS FNL '!E:N,2,0)</f>
        <v>#N/A</v>
      </c>
      <c r="P581" s="31">
        <f>IFERROR(VLOOKUP(E581,'LIBROS FNL '!E:Q,13,0),0)</f>
        <v>0</v>
      </c>
      <c r="Q581" s="31" t="e">
        <f>VLOOKUP(E581,'LIBROS FNL '!E:N,4,0)</f>
        <v>#N/A</v>
      </c>
      <c r="R581" s="31">
        <f t="shared" si="114"/>
        <v>0</v>
      </c>
      <c r="S581" s="32" t="str">
        <f t="shared" si="115"/>
        <v>OK CONCILIADO</v>
      </c>
      <c r="T581" s="29" t="str">
        <f t="shared" ca="1" si="116"/>
        <v>ok</v>
      </c>
      <c r="U581" s="29">
        <f t="shared" si="117"/>
        <v>1</v>
      </c>
      <c r="V581" s="29">
        <f t="shared" si="118"/>
        <v>0</v>
      </c>
      <c r="W581" s="29" t="str">
        <f t="shared" si="119"/>
        <v/>
      </c>
    </row>
    <row r="582" spans="1:23" x14ac:dyDescent="0.25">
      <c r="A582" s="27" t="str">
        <f t="shared" si="109"/>
        <v/>
      </c>
      <c r="B582" s="25">
        <f t="shared" si="110"/>
        <v>0</v>
      </c>
      <c r="C582" s="25" t="str">
        <f t="shared" si="111"/>
        <v>INGRESO</v>
      </c>
      <c r="D582" s="28" t="str">
        <f t="shared" si="112"/>
        <v>0INGRESO</v>
      </c>
      <c r="E582" s="28" t="str">
        <f>D582&amp;COUNTIF(D$2:D582,D582)</f>
        <v>0INGRESO581</v>
      </c>
      <c r="F582" s="28" t="e">
        <f>VLOOKUP(L582,BASE!A:B,2,0)</f>
        <v>#N/A</v>
      </c>
      <c r="G582" s="26"/>
      <c r="H582" s="26"/>
      <c r="I582" s="34"/>
      <c r="J582" s="35"/>
      <c r="K582" s="26"/>
      <c r="L582" s="26"/>
      <c r="M582" s="26"/>
      <c r="N582" s="29">
        <f t="shared" si="113"/>
        <v>1</v>
      </c>
      <c r="O582" s="30" t="e">
        <f>VLOOKUP(E582,'LIBROS FNL '!E:N,2,0)</f>
        <v>#N/A</v>
      </c>
      <c r="P582" s="31">
        <f>IFERROR(VLOOKUP(E582,'LIBROS FNL '!E:Q,13,0),0)</f>
        <v>0</v>
      </c>
      <c r="Q582" s="31" t="e">
        <f>VLOOKUP(E582,'LIBROS FNL '!E:N,4,0)</f>
        <v>#N/A</v>
      </c>
      <c r="R582" s="31">
        <f t="shared" si="114"/>
        <v>0</v>
      </c>
      <c r="S582" s="32" t="str">
        <f t="shared" si="115"/>
        <v>OK CONCILIADO</v>
      </c>
      <c r="T582" s="29" t="str">
        <f t="shared" ca="1" si="116"/>
        <v>ok</v>
      </c>
      <c r="U582" s="29">
        <f t="shared" si="117"/>
        <v>1</v>
      </c>
      <c r="V582" s="29">
        <f t="shared" si="118"/>
        <v>0</v>
      </c>
      <c r="W582" s="29" t="str">
        <f t="shared" si="119"/>
        <v/>
      </c>
    </row>
    <row r="583" spans="1:23" x14ac:dyDescent="0.25">
      <c r="A583" s="27" t="str">
        <f t="shared" si="109"/>
        <v/>
      </c>
      <c r="B583" s="25">
        <f t="shared" si="110"/>
        <v>0</v>
      </c>
      <c r="C583" s="25" t="str">
        <f t="shared" si="111"/>
        <v>INGRESO</v>
      </c>
      <c r="D583" s="28" t="str">
        <f t="shared" si="112"/>
        <v>0INGRESO</v>
      </c>
      <c r="E583" s="28" t="str">
        <f>D583&amp;COUNTIF(D$2:D583,D583)</f>
        <v>0INGRESO582</v>
      </c>
      <c r="F583" s="28" t="e">
        <f>VLOOKUP(L583,BASE!A:B,2,0)</f>
        <v>#N/A</v>
      </c>
      <c r="G583" s="26"/>
      <c r="H583" s="26"/>
      <c r="I583" s="34"/>
      <c r="J583" s="35"/>
      <c r="K583" s="26"/>
      <c r="L583" s="26"/>
      <c r="M583" s="26"/>
      <c r="N583" s="29">
        <f t="shared" si="113"/>
        <v>1</v>
      </c>
      <c r="O583" s="30" t="e">
        <f>VLOOKUP(E583,'LIBROS FNL '!E:N,2,0)</f>
        <v>#N/A</v>
      </c>
      <c r="P583" s="31">
        <f>IFERROR(VLOOKUP(E583,'LIBROS FNL '!E:Q,13,0),0)</f>
        <v>0</v>
      </c>
      <c r="Q583" s="31" t="e">
        <f>VLOOKUP(E583,'LIBROS FNL '!E:N,4,0)</f>
        <v>#N/A</v>
      </c>
      <c r="R583" s="31">
        <f t="shared" si="114"/>
        <v>0</v>
      </c>
      <c r="S583" s="32" t="str">
        <f t="shared" si="115"/>
        <v>OK CONCILIADO</v>
      </c>
      <c r="T583" s="29" t="str">
        <f t="shared" ca="1" si="116"/>
        <v>ok</v>
      </c>
      <c r="U583" s="29">
        <f t="shared" si="117"/>
        <v>1</v>
      </c>
      <c r="V583" s="29">
        <f t="shared" si="118"/>
        <v>0</v>
      </c>
      <c r="W583" s="29" t="str">
        <f t="shared" si="119"/>
        <v/>
      </c>
    </row>
    <row r="584" spans="1:23" x14ac:dyDescent="0.25">
      <c r="A584" s="27" t="str">
        <f t="shared" si="109"/>
        <v/>
      </c>
      <c r="B584" s="25">
        <f t="shared" si="110"/>
        <v>0</v>
      </c>
      <c r="C584" s="25" t="str">
        <f t="shared" si="111"/>
        <v>INGRESO</v>
      </c>
      <c r="D584" s="28" t="str">
        <f t="shared" si="112"/>
        <v>0INGRESO</v>
      </c>
      <c r="E584" s="28" t="str">
        <f>D584&amp;COUNTIF(D$2:D584,D584)</f>
        <v>0INGRESO583</v>
      </c>
      <c r="F584" s="28" t="e">
        <f>VLOOKUP(L584,BASE!A:B,2,0)</f>
        <v>#N/A</v>
      </c>
      <c r="G584" s="26"/>
      <c r="H584" s="26"/>
      <c r="I584" s="34"/>
      <c r="J584" s="35"/>
      <c r="K584" s="26"/>
      <c r="L584" s="26"/>
      <c r="M584" s="26"/>
      <c r="N584" s="29">
        <f t="shared" si="113"/>
        <v>1</v>
      </c>
      <c r="O584" s="30" t="e">
        <f>VLOOKUP(E584,'LIBROS FNL '!E:N,2,0)</f>
        <v>#N/A</v>
      </c>
      <c r="P584" s="31">
        <f>IFERROR(VLOOKUP(E584,'LIBROS FNL '!E:Q,13,0),0)</f>
        <v>0</v>
      </c>
      <c r="Q584" s="31" t="e">
        <f>VLOOKUP(E584,'LIBROS FNL '!E:N,4,0)</f>
        <v>#N/A</v>
      </c>
      <c r="R584" s="31">
        <f t="shared" si="114"/>
        <v>0</v>
      </c>
      <c r="S584" s="32" t="str">
        <f t="shared" si="115"/>
        <v>OK CONCILIADO</v>
      </c>
      <c r="T584" s="29" t="str">
        <f t="shared" ca="1" si="116"/>
        <v>ok</v>
      </c>
      <c r="U584" s="29">
        <f t="shared" si="117"/>
        <v>1</v>
      </c>
      <c r="V584" s="29">
        <f t="shared" si="118"/>
        <v>0</v>
      </c>
      <c r="W584" s="29" t="str">
        <f t="shared" si="119"/>
        <v/>
      </c>
    </row>
    <row r="585" spans="1:23" x14ac:dyDescent="0.25">
      <c r="A585" s="27" t="str">
        <f t="shared" si="109"/>
        <v/>
      </c>
      <c r="B585" s="25">
        <f t="shared" si="110"/>
        <v>0</v>
      </c>
      <c r="C585" s="25" t="str">
        <f t="shared" si="111"/>
        <v>INGRESO</v>
      </c>
      <c r="D585" s="28" t="str">
        <f t="shared" si="112"/>
        <v>0INGRESO</v>
      </c>
      <c r="E585" s="28" t="str">
        <f>D585&amp;COUNTIF(D$2:D585,D585)</f>
        <v>0INGRESO584</v>
      </c>
      <c r="F585" s="28" t="e">
        <f>VLOOKUP(L585,BASE!A:B,2,0)</f>
        <v>#N/A</v>
      </c>
      <c r="G585" s="26"/>
      <c r="H585" s="26"/>
      <c r="I585" s="34"/>
      <c r="J585" s="35"/>
      <c r="K585" s="26"/>
      <c r="L585" s="26"/>
      <c r="M585" s="26"/>
      <c r="N585" s="29">
        <f t="shared" si="113"/>
        <v>1</v>
      </c>
      <c r="O585" s="30" t="e">
        <f>VLOOKUP(E585,'LIBROS FNL '!E:N,2,0)</f>
        <v>#N/A</v>
      </c>
      <c r="P585" s="31">
        <f>IFERROR(VLOOKUP(E585,'LIBROS FNL '!E:Q,13,0),0)</f>
        <v>0</v>
      </c>
      <c r="Q585" s="31" t="e">
        <f>VLOOKUP(E585,'LIBROS FNL '!E:N,4,0)</f>
        <v>#N/A</v>
      </c>
      <c r="R585" s="31">
        <f t="shared" si="114"/>
        <v>0</v>
      </c>
      <c r="S585" s="32" t="str">
        <f t="shared" si="115"/>
        <v>OK CONCILIADO</v>
      </c>
      <c r="T585" s="29" t="str">
        <f t="shared" ca="1" si="116"/>
        <v>ok</v>
      </c>
      <c r="U585" s="29">
        <f t="shared" si="117"/>
        <v>1</v>
      </c>
      <c r="V585" s="29">
        <f t="shared" si="118"/>
        <v>0</v>
      </c>
      <c r="W585" s="29" t="str">
        <f t="shared" si="119"/>
        <v/>
      </c>
    </row>
    <row r="586" spans="1:23" x14ac:dyDescent="0.25">
      <c r="A586" s="27" t="str">
        <f t="shared" si="109"/>
        <v/>
      </c>
      <c r="B586" s="25">
        <f t="shared" si="110"/>
        <v>0</v>
      </c>
      <c r="C586" s="25" t="str">
        <f t="shared" si="111"/>
        <v>INGRESO</v>
      </c>
      <c r="D586" s="28" t="str">
        <f t="shared" si="112"/>
        <v>0INGRESO</v>
      </c>
      <c r="E586" s="28" t="str">
        <f>D586&amp;COUNTIF(D$2:D586,D586)</f>
        <v>0INGRESO585</v>
      </c>
      <c r="F586" s="28" t="e">
        <f>VLOOKUP(L586,BASE!A:B,2,0)</f>
        <v>#N/A</v>
      </c>
      <c r="G586" s="26"/>
      <c r="H586" s="26"/>
      <c r="I586" s="34"/>
      <c r="J586" s="35"/>
      <c r="K586" s="26"/>
      <c r="L586" s="26"/>
      <c r="M586" s="26"/>
      <c r="N586" s="29">
        <f t="shared" si="113"/>
        <v>1</v>
      </c>
      <c r="O586" s="30" t="e">
        <f>VLOOKUP(E586,'LIBROS FNL '!E:N,2,0)</f>
        <v>#N/A</v>
      </c>
      <c r="P586" s="31">
        <f>IFERROR(VLOOKUP(E586,'LIBROS FNL '!E:Q,13,0),0)</f>
        <v>0</v>
      </c>
      <c r="Q586" s="31" t="e">
        <f>VLOOKUP(E586,'LIBROS FNL '!E:N,4,0)</f>
        <v>#N/A</v>
      </c>
      <c r="R586" s="31">
        <f t="shared" si="114"/>
        <v>0</v>
      </c>
      <c r="S586" s="32" t="str">
        <f t="shared" si="115"/>
        <v>OK CONCILIADO</v>
      </c>
      <c r="T586" s="29" t="str">
        <f t="shared" ca="1" si="116"/>
        <v>ok</v>
      </c>
      <c r="U586" s="29">
        <f t="shared" si="117"/>
        <v>1</v>
      </c>
      <c r="V586" s="29">
        <f t="shared" si="118"/>
        <v>0</v>
      </c>
      <c r="W586" s="29" t="str">
        <f t="shared" si="119"/>
        <v/>
      </c>
    </row>
    <row r="587" spans="1:23" x14ac:dyDescent="0.25">
      <c r="A587" s="27" t="str">
        <f t="shared" si="109"/>
        <v/>
      </c>
      <c r="B587" s="25">
        <f t="shared" si="110"/>
        <v>0</v>
      </c>
      <c r="C587" s="25" t="str">
        <f t="shared" si="111"/>
        <v>INGRESO</v>
      </c>
      <c r="D587" s="28" t="str">
        <f t="shared" si="112"/>
        <v>0INGRESO</v>
      </c>
      <c r="E587" s="28" t="str">
        <f>D587&amp;COUNTIF(D$2:D587,D587)</f>
        <v>0INGRESO586</v>
      </c>
      <c r="F587" s="28" t="e">
        <f>VLOOKUP(L587,BASE!A:B,2,0)</f>
        <v>#N/A</v>
      </c>
      <c r="G587" s="26"/>
      <c r="H587" s="26"/>
      <c r="I587" s="34"/>
      <c r="J587" s="35"/>
      <c r="K587" s="26"/>
      <c r="L587" s="26"/>
      <c r="M587" s="26"/>
      <c r="N587" s="29">
        <f t="shared" si="113"/>
        <v>1</v>
      </c>
      <c r="O587" s="30" t="e">
        <f>VLOOKUP(E587,'LIBROS FNL '!E:N,2,0)</f>
        <v>#N/A</v>
      </c>
      <c r="P587" s="31">
        <f>IFERROR(VLOOKUP(E587,'LIBROS FNL '!E:Q,13,0),0)</f>
        <v>0</v>
      </c>
      <c r="Q587" s="31" t="e">
        <f>VLOOKUP(E587,'LIBROS FNL '!E:N,4,0)</f>
        <v>#N/A</v>
      </c>
      <c r="R587" s="31">
        <f t="shared" si="114"/>
        <v>0</v>
      </c>
      <c r="S587" s="32" t="str">
        <f t="shared" si="115"/>
        <v>OK CONCILIADO</v>
      </c>
      <c r="T587" s="29" t="str">
        <f t="shared" ca="1" si="116"/>
        <v>ok</v>
      </c>
      <c r="U587" s="29">
        <f t="shared" si="117"/>
        <v>1</v>
      </c>
      <c r="V587" s="29">
        <f t="shared" si="118"/>
        <v>0</v>
      </c>
      <c r="W587" s="29" t="str">
        <f t="shared" si="119"/>
        <v/>
      </c>
    </row>
    <row r="588" spans="1:23" x14ac:dyDescent="0.25">
      <c r="A588" s="27" t="str">
        <f t="shared" si="109"/>
        <v/>
      </c>
      <c r="B588" s="25">
        <f t="shared" si="110"/>
        <v>0</v>
      </c>
      <c r="C588" s="25" t="str">
        <f t="shared" si="111"/>
        <v>INGRESO</v>
      </c>
      <c r="D588" s="28" t="str">
        <f t="shared" si="112"/>
        <v>0INGRESO</v>
      </c>
      <c r="E588" s="28" t="str">
        <f>D588&amp;COUNTIF(D$2:D588,D588)</f>
        <v>0INGRESO587</v>
      </c>
      <c r="F588" s="28" t="e">
        <f>VLOOKUP(L588,BASE!A:B,2,0)</f>
        <v>#N/A</v>
      </c>
      <c r="G588" s="26"/>
      <c r="H588" s="26"/>
      <c r="I588" s="34"/>
      <c r="J588" s="35"/>
      <c r="K588" s="26"/>
      <c r="L588" s="26"/>
      <c r="M588" s="26"/>
      <c r="N588" s="29">
        <f t="shared" si="113"/>
        <v>1</v>
      </c>
      <c r="O588" s="30" t="e">
        <f>VLOOKUP(E588,'LIBROS FNL '!E:N,2,0)</f>
        <v>#N/A</v>
      </c>
      <c r="P588" s="31">
        <f>IFERROR(VLOOKUP(E588,'LIBROS FNL '!E:Q,13,0),0)</f>
        <v>0</v>
      </c>
      <c r="Q588" s="31" t="e">
        <f>VLOOKUP(E588,'LIBROS FNL '!E:N,4,0)</f>
        <v>#N/A</v>
      </c>
      <c r="R588" s="31">
        <f t="shared" si="114"/>
        <v>0</v>
      </c>
      <c r="S588" s="32" t="str">
        <f t="shared" si="115"/>
        <v>OK CONCILIADO</v>
      </c>
      <c r="T588" s="29" t="str">
        <f t="shared" ca="1" si="116"/>
        <v>ok</v>
      </c>
      <c r="U588" s="29">
        <f t="shared" si="117"/>
        <v>1</v>
      </c>
      <c r="V588" s="29">
        <f t="shared" si="118"/>
        <v>0</v>
      </c>
      <c r="W588" s="29" t="str">
        <f t="shared" si="119"/>
        <v/>
      </c>
    </row>
    <row r="589" spans="1:23" x14ac:dyDescent="0.25">
      <c r="A589" s="27" t="str">
        <f t="shared" si="109"/>
        <v/>
      </c>
      <c r="B589" s="25">
        <f t="shared" si="110"/>
        <v>0</v>
      </c>
      <c r="C589" s="25" t="str">
        <f t="shared" si="111"/>
        <v>INGRESO</v>
      </c>
      <c r="D589" s="28" t="str">
        <f t="shared" si="112"/>
        <v>0INGRESO</v>
      </c>
      <c r="E589" s="28" t="str">
        <f>D589&amp;COUNTIF(D$2:D589,D589)</f>
        <v>0INGRESO588</v>
      </c>
      <c r="F589" s="28" t="e">
        <f>VLOOKUP(L589,BASE!A:B,2,0)</f>
        <v>#N/A</v>
      </c>
      <c r="G589" s="26"/>
      <c r="H589" s="26"/>
      <c r="I589" s="34"/>
      <c r="J589" s="35"/>
      <c r="K589" s="26"/>
      <c r="L589" s="26"/>
      <c r="M589" s="26"/>
      <c r="N589" s="29">
        <f t="shared" si="113"/>
        <v>1</v>
      </c>
      <c r="O589" s="30" t="e">
        <f>VLOOKUP(E589,'LIBROS FNL '!E:N,2,0)</f>
        <v>#N/A</v>
      </c>
      <c r="P589" s="31">
        <f>IFERROR(VLOOKUP(E589,'LIBROS FNL '!E:Q,13,0),0)</f>
        <v>0</v>
      </c>
      <c r="Q589" s="31" t="e">
        <f>VLOOKUP(E589,'LIBROS FNL '!E:N,4,0)</f>
        <v>#N/A</v>
      </c>
      <c r="R589" s="31">
        <f t="shared" si="114"/>
        <v>0</v>
      </c>
      <c r="S589" s="32" t="str">
        <f t="shared" si="115"/>
        <v>OK CONCILIADO</v>
      </c>
      <c r="T589" s="29" t="str">
        <f t="shared" ca="1" si="116"/>
        <v>ok</v>
      </c>
      <c r="U589" s="29">
        <f t="shared" si="117"/>
        <v>1</v>
      </c>
      <c r="V589" s="29">
        <f t="shared" si="118"/>
        <v>0</v>
      </c>
      <c r="W589" s="29" t="str">
        <f t="shared" si="119"/>
        <v/>
      </c>
    </row>
    <row r="590" spans="1:23" x14ac:dyDescent="0.25">
      <c r="A590" s="27" t="str">
        <f t="shared" si="109"/>
        <v/>
      </c>
      <c r="B590" s="25">
        <f t="shared" si="110"/>
        <v>0</v>
      </c>
      <c r="C590" s="25" t="str">
        <f t="shared" si="111"/>
        <v>INGRESO</v>
      </c>
      <c r="D590" s="28" t="str">
        <f t="shared" si="112"/>
        <v>0INGRESO</v>
      </c>
      <c r="E590" s="28" t="str">
        <f>D590&amp;COUNTIF(D$2:D590,D590)</f>
        <v>0INGRESO589</v>
      </c>
      <c r="F590" s="28" t="e">
        <f>VLOOKUP(L590,BASE!A:B,2,0)</f>
        <v>#N/A</v>
      </c>
      <c r="G590" s="26"/>
      <c r="H590" s="26"/>
      <c r="I590" s="34"/>
      <c r="J590" s="35"/>
      <c r="K590" s="26"/>
      <c r="L590" s="26"/>
      <c r="M590" s="26"/>
      <c r="N590" s="29">
        <f t="shared" si="113"/>
        <v>1</v>
      </c>
      <c r="O590" s="30" t="e">
        <f>VLOOKUP(E590,'LIBROS FNL '!E:N,2,0)</f>
        <v>#N/A</v>
      </c>
      <c r="P590" s="31">
        <f>IFERROR(VLOOKUP(E590,'LIBROS FNL '!E:Q,13,0),0)</f>
        <v>0</v>
      </c>
      <c r="Q590" s="31" t="e">
        <f>VLOOKUP(E590,'LIBROS FNL '!E:N,4,0)</f>
        <v>#N/A</v>
      </c>
      <c r="R590" s="31">
        <f t="shared" si="114"/>
        <v>0</v>
      </c>
      <c r="S590" s="32" t="str">
        <f t="shared" si="115"/>
        <v>OK CONCILIADO</v>
      </c>
      <c r="T590" s="29" t="str">
        <f t="shared" ca="1" si="116"/>
        <v>ok</v>
      </c>
      <c r="U590" s="29">
        <f t="shared" si="117"/>
        <v>1</v>
      </c>
      <c r="V590" s="29">
        <f t="shared" si="118"/>
        <v>0</v>
      </c>
      <c r="W590" s="29" t="str">
        <f t="shared" si="119"/>
        <v/>
      </c>
    </row>
    <row r="591" spans="1:23" x14ac:dyDescent="0.25">
      <c r="A591" s="27" t="str">
        <f t="shared" si="109"/>
        <v/>
      </c>
      <c r="B591" s="25">
        <f t="shared" si="110"/>
        <v>0</v>
      </c>
      <c r="C591" s="25" t="str">
        <f t="shared" si="111"/>
        <v>INGRESO</v>
      </c>
      <c r="D591" s="28" t="str">
        <f t="shared" si="112"/>
        <v>0INGRESO</v>
      </c>
      <c r="E591" s="28" t="str">
        <f>D591&amp;COUNTIF(D$2:D591,D591)</f>
        <v>0INGRESO590</v>
      </c>
      <c r="F591" s="28" t="e">
        <f>VLOOKUP(L591,BASE!A:B,2,0)</f>
        <v>#N/A</v>
      </c>
      <c r="G591" s="26"/>
      <c r="H591" s="26"/>
      <c r="I591" s="34"/>
      <c r="J591" s="35"/>
      <c r="K591" s="26"/>
      <c r="L591" s="26"/>
      <c r="M591" s="26"/>
      <c r="N591" s="29">
        <f t="shared" si="113"/>
        <v>1</v>
      </c>
      <c r="O591" s="30" t="e">
        <f>VLOOKUP(E591,'LIBROS FNL '!E:N,2,0)</f>
        <v>#N/A</v>
      </c>
      <c r="P591" s="31">
        <f>IFERROR(VLOOKUP(E591,'LIBROS FNL '!E:Q,13,0),0)</f>
        <v>0</v>
      </c>
      <c r="Q591" s="31" t="e">
        <f>VLOOKUP(E591,'LIBROS FNL '!E:N,4,0)</f>
        <v>#N/A</v>
      </c>
      <c r="R591" s="31">
        <f t="shared" si="114"/>
        <v>0</v>
      </c>
      <c r="S591" s="32" t="str">
        <f t="shared" si="115"/>
        <v>OK CONCILIADO</v>
      </c>
      <c r="T591" s="29" t="str">
        <f t="shared" ca="1" si="116"/>
        <v>ok</v>
      </c>
      <c r="U591" s="29">
        <f t="shared" si="117"/>
        <v>1</v>
      </c>
      <c r="V591" s="29">
        <f t="shared" si="118"/>
        <v>0</v>
      </c>
      <c r="W591" s="29" t="str">
        <f t="shared" si="119"/>
        <v/>
      </c>
    </row>
    <row r="592" spans="1:23" x14ac:dyDescent="0.25">
      <c r="A592" s="27" t="str">
        <f t="shared" si="109"/>
        <v/>
      </c>
      <c r="B592" s="25">
        <f t="shared" si="110"/>
        <v>0</v>
      </c>
      <c r="C592" s="25" t="str">
        <f t="shared" si="111"/>
        <v>INGRESO</v>
      </c>
      <c r="D592" s="28" t="str">
        <f t="shared" si="112"/>
        <v>0INGRESO</v>
      </c>
      <c r="E592" s="28" t="str">
        <f>D592&amp;COUNTIF(D$2:D592,D592)</f>
        <v>0INGRESO591</v>
      </c>
      <c r="F592" s="28" t="e">
        <f>VLOOKUP(L592,BASE!A:B,2,0)</f>
        <v>#N/A</v>
      </c>
      <c r="G592" s="26"/>
      <c r="H592" s="26"/>
      <c r="I592" s="34"/>
      <c r="J592" s="35"/>
      <c r="K592" s="26"/>
      <c r="L592" s="26"/>
      <c r="M592" s="26"/>
      <c r="N592" s="29">
        <f t="shared" si="113"/>
        <v>1</v>
      </c>
      <c r="O592" s="30" t="e">
        <f>VLOOKUP(E592,'LIBROS FNL '!E:N,2,0)</f>
        <v>#N/A</v>
      </c>
      <c r="P592" s="31">
        <f>IFERROR(VLOOKUP(E592,'LIBROS FNL '!E:Q,13,0),0)</f>
        <v>0</v>
      </c>
      <c r="Q592" s="31" t="e">
        <f>VLOOKUP(E592,'LIBROS FNL '!E:N,4,0)</f>
        <v>#N/A</v>
      </c>
      <c r="R592" s="31">
        <f t="shared" si="114"/>
        <v>0</v>
      </c>
      <c r="S592" s="32" t="str">
        <f t="shared" si="115"/>
        <v>OK CONCILIADO</v>
      </c>
      <c r="T592" s="29" t="str">
        <f t="shared" ca="1" si="116"/>
        <v>ok</v>
      </c>
      <c r="U592" s="29">
        <f t="shared" si="117"/>
        <v>1</v>
      </c>
      <c r="V592" s="29">
        <f t="shared" si="118"/>
        <v>0</v>
      </c>
      <c r="W592" s="29" t="str">
        <f t="shared" si="119"/>
        <v/>
      </c>
    </row>
    <row r="593" spans="1:23" x14ac:dyDescent="0.25">
      <c r="A593" s="27" t="str">
        <f t="shared" si="109"/>
        <v/>
      </c>
      <c r="B593" s="25">
        <f t="shared" si="110"/>
        <v>0</v>
      </c>
      <c r="C593" s="25" t="str">
        <f t="shared" si="111"/>
        <v>INGRESO</v>
      </c>
      <c r="D593" s="28" t="str">
        <f t="shared" si="112"/>
        <v>0INGRESO</v>
      </c>
      <c r="E593" s="28" t="str">
        <f>D593&amp;COUNTIF(D$2:D593,D593)</f>
        <v>0INGRESO592</v>
      </c>
      <c r="F593" s="28" t="e">
        <f>VLOOKUP(L593,BASE!A:B,2,0)</f>
        <v>#N/A</v>
      </c>
      <c r="G593" s="26"/>
      <c r="H593" s="26"/>
      <c r="I593" s="34"/>
      <c r="J593" s="35"/>
      <c r="K593" s="26"/>
      <c r="L593" s="26"/>
      <c r="M593" s="26"/>
      <c r="N593" s="29">
        <f t="shared" si="113"/>
        <v>1</v>
      </c>
      <c r="O593" s="30" t="e">
        <f>VLOOKUP(E593,'LIBROS FNL '!E:N,2,0)</f>
        <v>#N/A</v>
      </c>
      <c r="P593" s="31">
        <f>IFERROR(VLOOKUP(E593,'LIBROS FNL '!E:Q,13,0),0)</f>
        <v>0</v>
      </c>
      <c r="Q593" s="31" t="e">
        <f>VLOOKUP(E593,'LIBROS FNL '!E:N,4,0)</f>
        <v>#N/A</v>
      </c>
      <c r="R593" s="31">
        <f t="shared" si="114"/>
        <v>0</v>
      </c>
      <c r="S593" s="32" t="str">
        <f t="shared" si="115"/>
        <v>OK CONCILIADO</v>
      </c>
      <c r="T593" s="29" t="str">
        <f t="shared" ca="1" si="116"/>
        <v>ok</v>
      </c>
      <c r="U593" s="29">
        <f t="shared" si="117"/>
        <v>1</v>
      </c>
      <c r="V593" s="29">
        <f t="shared" si="118"/>
        <v>0</v>
      </c>
      <c r="W593" s="29" t="str">
        <f t="shared" si="119"/>
        <v/>
      </c>
    </row>
    <row r="594" spans="1:23" x14ac:dyDescent="0.25">
      <c r="A594" s="27" t="str">
        <f t="shared" si="109"/>
        <v/>
      </c>
      <c r="B594" s="25">
        <f t="shared" si="110"/>
        <v>0</v>
      </c>
      <c r="C594" s="25" t="str">
        <f t="shared" si="111"/>
        <v>INGRESO</v>
      </c>
      <c r="D594" s="28" t="str">
        <f t="shared" si="112"/>
        <v>0INGRESO</v>
      </c>
      <c r="E594" s="28" t="str">
        <f>D594&amp;COUNTIF(D$2:D594,D594)</f>
        <v>0INGRESO593</v>
      </c>
      <c r="F594" s="28" t="e">
        <f>VLOOKUP(L594,BASE!A:B,2,0)</f>
        <v>#N/A</v>
      </c>
      <c r="G594" s="26"/>
      <c r="H594" s="26"/>
      <c r="I594" s="34"/>
      <c r="J594" s="35"/>
      <c r="K594" s="26"/>
      <c r="L594" s="26"/>
      <c r="M594" s="26"/>
      <c r="N594" s="29">
        <f t="shared" si="113"/>
        <v>1</v>
      </c>
      <c r="O594" s="30" t="e">
        <f>VLOOKUP(E594,'LIBROS FNL '!E:N,2,0)</f>
        <v>#N/A</v>
      </c>
      <c r="P594" s="31">
        <f>IFERROR(VLOOKUP(E594,'LIBROS FNL '!E:Q,13,0),0)</f>
        <v>0</v>
      </c>
      <c r="Q594" s="31" t="e">
        <f>VLOOKUP(E594,'LIBROS FNL '!E:N,4,0)</f>
        <v>#N/A</v>
      </c>
      <c r="R594" s="31">
        <f t="shared" si="114"/>
        <v>0</v>
      </c>
      <c r="S594" s="32" t="str">
        <f t="shared" si="115"/>
        <v>OK CONCILIADO</v>
      </c>
      <c r="T594" s="29" t="str">
        <f t="shared" ca="1" si="116"/>
        <v>ok</v>
      </c>
      <c r="U594" s="29">
        <f t="shared" si="117"/>
        <v>1</v>
      </c>
      <c r="V594" s="29">
        <f t="shared" si="118"/>
        <v>0</v>
      </c>
      <c r="W594" s="29" t="str">
        <f t="shared" si="119"/>
        <v/>
      </c>
    </row>
    <row r="595" spans="1:23" x14ac:dyDescent="0.25">
      <c r="A595" s="27" t="str">
        <f t="shared" si="109"/>
        <v/>
      </c>
      <c r="B595" s="25">
        <f t="shared" si="110"/>
        <v>0</v>
      </c>
      <c r="C595" s="25" t="str">
        <f t="shared" si="111"/>
        <v>INGRESO</v>
      </c>
      <c r="D595" s="28" t="str">
        <f t="shared" si="112"/>
        <v>0INGRESO</v>
      </c>
      <c r="E595" s="28" t="str">
        <f>D595&amp;COUNTIF(D$2:D595,D595)</f>
        <v>0INGRESO594</v>
      </c>
      <c r="F595" s="28" t="e">
        <f>VLOOKUP(L595,BASE!A:B,2,0)</f>
        <v>#N/A</v>
      </c>
      <c r="G595" s="26"/>
      <c r="H595" s="26"/>
      <c r="I595" s="34"/>
      <c r="J595" s="35"/>
      <c r="K595" s="26"/>
      <c r="L595" s="26"/>
      <c r="M595" s="26"/>
      <c r="N595" s="29">
        <f t="shared" si="113"/>
        <v>1</v>
      </c>
      <c r="O595" s="30" t="e">
        <f>VLOOKUP(E595,'LIBROS FNL '!E:N,2,0)</f>
        <v>#N/A</v>
      </c>
      <c r="P595" s="31">
        <f>IFERROR(VLOOKUP(E595,'LIBROS FNL '!E:Q,13,0),0)</f>
        <v>0</v>
      </c>
      <c r="Q595" s="31" t="e">
        <f>VLOOKUP(E595,'LIBROS FNL '!E:N,4,0)</f>
        <v>#N/A</v>
      </c>
      <c r="R595" s="31">
        <f t="shared" si="114"/>
        <v>0</v>
      </c>
      <c r="S595" s="32" t="str">
        <f t="shared" si="115"/>
        <v>OK CONCILIADO</v>
      </c>
      <c r="T595" s="29" t="str">
        <f t="shared" ca="1" si="116"/>
        <v>ok</v>
      </c>
      <c r="U595" s="29">
        <f t="shared" si="117"/>
        <v>1</v>
      </c>
      <c r="V595" s="29">
        <f t="shared" si="118"/>
        <v>0</v>
      </c>
      <c r="W595" s="29" t="str">
        <f t="shared" si="119"/>
        <v/>
      </c>
    </row>
    <row r="596" spans="1:23" x14ac:dyDescent="0.25">
      <c r="A596" s="27" t="str">
        <f t="shared" si="109"/>
        <v/>
      </c>
      <c r="B596" s="25">
        <f t="shared" si="110"/>
        <v>0</v>
      </c>
      <c r="C596" s="25" t="str">
        <f t="shared" si="111"/>
        <v>INGRESO</v>
      </c>
      <c r="D596" s="28" t="str">
        <f t="shared" si="112"/>
        <v>0INGRESO</v>
      </c>
      <c r="E596" s="28" t="str">
        <f>D596&amp;COUNTIF(D$2:D596,D596)</f>
        <v>0INGRESO595</v>
      </c>
      <c r="F596" s="28" t="e">
        <f>VLOOKUP(L596,BASE!A:B,2,0)</f>
        <v>#N/A</v>
      </c>
      <c r="G596" s="26"/>
      <c r="H596" s="26"/>
      <c r="I596" s="34"/>
      <c r="J596" s="35"/>
      <c r="K596" s="26"/>
      <c r="L596" s="26"/>
      <c r="M596" s="26"/>
      <c r="N596" s="29">
        <f t="shared" si="113"/>
        <v>1</v>
      </c>
      <c r="O596" s="30" t="e">
        <f>VLOOKUP(E596,'LIBROS FNL '!E:N,2,0)</f>
        <v>#N/A</v>
      </c>
      <c r="P596" s="31">
        <f>IFERROR(VLOOKUP(E596,'LIBROS FNL '!E:Q,13,0),0)</f>
        <v>0</v>
      </c>
      <c r="Q596" s="31" t="e">
        <f>VLOOKUP(E596,'LIBROS FNL '!E:N,4,0)</f>
        <v>#N/A</v>
      </c>
      <c r="R596" s="31">
        <f t="shared" si="114"/>
        <v>0</v>
      </c>
      <c r="S596" s="32" t="str">
        <f t="shared" si="115"/>
        <v>OK CONCILIADO</v>
      </c>
      <c r="T596" s="29" t="str">
        <f t="shared" ca="1" si="116"/>
        <v>ok</v>
      </c>
      <c r="U596" s="29">
        <f t="shared" si="117"/>
        <v>1</v>
      </c>
      <c r="V596" s="29">
        <f t="shared" si="118"/>
        <v>0</v>
      </c>
      <c r="W596" s="29" t="str">
        <f t="shared" si="119"/>
        <v/>
      </c>
    </row>
    <row r="597" spans="1:23" x14ac:dyDescent="0.25">
      <c r="A597" s="27" t="str">
        <f t="shared" si="109"/>
        <v/>
      </c>
      <c r="B597" s="25">
        <f t="shared" si="110"/>
        <v>0</v>
      </c>
      <c r="C597" s="25" t="str">
        <f t="shared" si="111"/>
        <v>INGRESO</v>
      </c>
      <c r="D597" s="28" t="str">
        <f t="shared" si="112"/>
        <v>0INGRESO</v>
      </c>
      <c r="E597" s="28" t="str">
        <f>D597&amp;COUNTIF(D$2:D597,D597)</f>
        <v>0INGRESO596</v>
      </c>
      <c r="F597" s="28" t="e">
        <f>VLOOKUP(L597,BASE!A:B,2,0)</f>
        <v>#N/A</v>
      </c>
      <c r="G597" s="26"/>
      <c r="H597" s="26"/>
      <c r="I597" s="34"/>
      <c r="J597" s="35"/>
      <c r="K597" s="26"/>
      <c r="L597" s="26"/>
      <c r="M597" s="26"/>
      <c r="N597" s="29">
        <f t="shared" si="113"/>
        <v>1</v>
      </c>
      <c r="O597" s="30" t="e">
        <f>VLOOKUP(E597,'LIBROS FNL '!E:N,2,0)</f>
        <v>#N/A</v>
      </c>
      <c r="P597" s="31">
        <f>IFERROR(VLOOKUP(E597,'LIBROS FNL '!E:Q,13,0),0)</f>
        <v>0</v>
      </c>
      <c r="Q597" s="31" t="e">
        <f>VLOOKUP(E597,'LIBROS FNL '!E:N,4,0)</f>
        <v>#N/A</v>
      </c>
      <c r="R597" s="31">
        <f t="shared" si="114"/>
        <v>0</v>
      </c>
      <c r="S597" s="32" t="str">
        <f t="shared" si="115"/>
        <v>OK CONCILIADO</v>
      </c>
      <c r="T597" s="29" t="str">
        <f t="shared" ca="1" si="116"/>
        <v>ok</v>
      </c>
      <c r="U597" s="29">
        <f t="shared" si="117"/>
        <v>1</v>
      </c>
      <c r="V597" s="29">
        <f t="shared" si="118"/>
        <v>0</v>
      </c>
      <c r="W597" s="29" t="str">
        <f t="shared" si="119"/>
        <v/>
      </c>
    </row>
    <row r="598" spans="1:23" x14ac:dyDescent="0.25">
      <c r="A598" s="27" t="str">
        <f t="shared" si="109"/>
        <v/>
      </c>
      <c r="B598" s="25">
        <f t="shared" si="110"/>
        <v>0</v>
      </c>
      <c r="C598" s="25" t="str">
        <f t="shared" si="111"/>
        <v>INGRESO</v>
      </c>
      <c r="D598" s="28" t="str">
        <f t="shared" si="112"/>
        <v>0INGRESO</v>
      </c>
      <c r="E598" s="28" t="str">
        <f>D598&amp;COUNTIF(D$2:D598,D598)</f>
        <v>0INGRESO597</v>
      </c>
      <c r="F598" s="28" t="e">
        <f>VLOOKUP(L598,BASE!A:B,2,0)</f>
        <v>#N/A</v>
      </c>
      <c r="G598" s="26"/>
      <c r="H598" s="26"/>
      <c r="I598" s="34"/>
      <c r="J598" s="35"/>
      <c r="K598" s="26"/>
      <c r="L598" s="26"/>
      <c r="M598" s="26"/>
      <c r="N598" s="29">
        <f t="shared" si="113"/>
        <v>1</v>
      </c>
      <c r="O598" s="30" t="e">
        <f>VLOOKUP(E598,'LIBROS FNL '!E:N,2,0)</f>
        <v>#N/A</v>
      </c>
      <c r="P598" s="31">
        <f>IFERROR(VLOOKUP(E598,'LIBROS FNL '!E:Q,13,0),0)</f>
        <v>0</v>
      </c>
      <c r="Q598" s="31" t="e">
        <f>VLOOKUP(E598,'LIBROS FNL '!E:N,4,0)</f>
        <v>#N/A</v>
      </c>
      <c r="R598" s="31">
        <f t="shared" si="114"/>
        <v>0</v>
      </c>
      <c r="S598" s="32" t="str">
        <f t="shared" si="115"/>
        <v>OK CONCILIADO</v>
      </c>
      <c r="T598" s="29" t="str">
        <f t="shared" ca="1" si="116"/>
        <v>ok</v>
      </c>
      <c r="U598" s="29">
        <f t="shared" si="117"/>
        <v>1</v>
      </c>
      <c r="V598" s="29">
        <f t="shared" si="118"/>
        <v>0</v>
      </c>
      <c r="W598" s="29" t="str">
        <f t="shared" si="119"/>
        <v/>
      </c>
    </row>
    <row r="599" spans="1:23" x14ac:dyDescent="0.25">
      <c r="A599" s="27" t="str">
        <f t="shared" si="109"/>
        <v/>
      </c>
      <c r="B599" s="25">
        <f t="shared" si="110"/>
        <v>0</v>
      </c>
      <c r="C599" s="25" t="str">
        <f t="shared" si="111"/>
        <v>INGRESO</v>
      </c>
      <c r="D599" s="28" t="str">
        <f t="shared" si="112"/>
        <v>0INGRESO</v>
      </c>
      <c r="E599" s="28" t="str">
        <f>D599&amp;COUNTIF(D$2:D599,D599)</f>
        <v>0INGRESO598</v>
      </c>
      <c r="F599" s="28" t="e">
        <f>VLOOKUP(L599,BASE!A:B,2,0)</f>
        <v>#N/A</v>
      </c>
      <c r="G599" s="26"/>
      <c r="H599" s="26"/>
      <c r="I599" s="34"/>
      <c r="J599" s="35"/>
      <c r="K599" s="26"/>
      <c r="L599" s="26"/>
      <c r="M599" s="26"/>
      <c r="N599" s="29">
        <f t="shared" si="113"/>
        <v>1</v>
      </c>
      <c r="O599" s="30" t="e">
        <f>VLOOKUP(E599,'LIBROS FNL '!E:N,2,0)</f>
        <v>#N/A</v>
      </c>
      <c r="P599" s="31">
        <f>IFERROR(VLOOKUP(E599,'LIBROS FNL '!E:Q,13,0),0)</f>
        <v>0</v>
      </c>
      <c r="Q599" s="31" t="e">
        <f>VLOOKUP(E599,'LIBROS FNL '!E:N,4,0)</f>
        <v>#N/A</v>
      </c>
      <c r="R599" s="31">
        <f t="shared" si="114"/>
        <v>0</v>
      </c>
      <c r="S599" s="32" t="str">
        <f t="shared" si="115"/>
        <v>OK CONCILIADO</v>
      </c>
      <c r="T599" s="29" t="str">
        <f t="shared" ca="1" si="116"/>
        <v>ok</v>
      </c>
      <c r="U599" s="29">
        <f t="shared" si="117"/>
        <v>1</v>
      </c>
      <c r="V599" s="29">
        <f t="shared" si="118"/>
        <v>0</v>
      </c>
      <c r="W599" s="29" t="str">
        <f t="shared" si="119"/>
        <v/>
      </c>
    </row>
    <row r="600" spans="1:23" x14ac:dyDescent="0.25">
      <c r="A600" s="27" t="str">
        <f t="shared" si="109"/>
        <v/>
      </c>
      <c r="B600" s="25">
        <f t="shared" si="110"/>
        <v>0</v>
      </c>
      <c r="C600" s="25" t="str">
        <f t="shared" si="111"/>
        <v>INGRESO</v>
      </c>
      <c r="D600" s="28" t="str">
        <f t="shared" si="112"/>
        <v>0INGRESO</v>
      </c>
      <c r="E600" s="28" t="str">
        <f>D600&amp;COUNTIF(D$2:D600,D600)</f>
        <v>0INGRESO599</v>
      </c>
      <c r="F600" s="28" t="e">
        <f>VLOOKUP(L600,BASE!A:B,2,0)</f>
        <v>#N/A</v>
      </c>
      <c r="G600" s="26"/>
      <c r="H600" s="26"/>
      <c r="I600" s="34"/>
      <c r="J600" s="35"/>
      <c r="K600" s="26"/>
      <c r="L600" s="26"/>
      <c r="M600" s="26"/>
      <c r="N600" s="29">
        <f t="shared" si="113"/>
        <v>1</v>
      </c>
      <c r="O600" s="30" t="e">
        <f>VLOOKUP(E600,'LIBROS FNL '!E:N,2,0)</f>
        <v>#N/A</v>
      </c>
      <c r="P600" s="31">
        <f>IFERROR(VLOOKUP(E600,'LIBROS FNL '!E:Q,13,0),0)</f>
        <v>0</v>
      </c>
      <c r="Q600" s="31" t="e">
        <f>VLOOKUP(E600,'LIBROS FNL '!E:N,4,0)</f>
        <v>#N/A</v>
      </c>
      <c r="R600" s="31">
        <f t="shared" si="114"/>
        <v>0</v>
      </c>
      <c r="S600" s="32" t="str">
        <f t="shared" si="115"/>
        <v>OK CONCILIADO</v>
      </c>
      <c r="T600" s="29" t="str">
        <f t="shared" ca="1" si="116"/>
        <v>ok</v>
      </c>
      <c r="U600" s="29">
        <f t="shared" si="117"/>
        <v>1</v>
      </c>
      <c r="V600" s="29">
        <f t="shared" si="118"/>
        <v>0</v>
      </c>
      <c r="W600" s="29" t="str">
        <f t="shared" si="119"/>
        <v/>
      </c>
    </row>
    <row r="601" spans="1:23" x14ac:dyDescent="0.25">
      <c r="A601" s="27" t="str">
        <f t="shared" si="109"/>
        <v/>
      </c>
      <c r="B601" s="25">
        <f t="shared" si="110"/>
        <v>0</v>
      </c>
      <c r="C601" s="25" t="str">
        <f t="shared" si="111"/>
        <v>INGRESO</v>
      </c>
      <c r="D601" s="28" t="str">
        <f t="shared" si="112"/>
        <v>0INGRESO</v>
      </c>
      <c r="E601" s="28" t="str">
        <f>D601&amp;COUNTIF(D$2:D601,D601)</f>
        <v>0INGRESO600</v>
      </c>
      <c r="F601" s="28" t="e">
        <f>VLOOKUP(L601,BASE!A:B,2,0)</f>
        <v>#N/A</v>
      </c>
      <c r="G601" s="26"/>
      <c r="H601" s="26"/>
      <c r="I601" s="34"/>
      <c r="J601" s="35"/>
      <c r="K601" s="26"/>
      <c r="L601" s="26"/>
      <c r="M601" s="26"/>
      <c r="N601" s="29">
        <f t="shared" si="113"/>
        <v>1</v>
      </c>
      <c r="O601" s="30" t="e">
        <f>VLOOKUP(E601,'LIBROS FNL '!E:N,2,0)</f>
        <v>#N/A</v>
      </c>
      <c r="P601" s="31">
        <f>IFERROR(VLOOKUP(E601,'LIBROS FNL '!E:Q,13,0),0)</f>
        <v>0</v>
      </c>
      <c r="Q601" s="31" t="e">
        <f>VLOOKUP(E601,'LIBROS FNL '!E:N,4,0)</f>
        <v>#N/A</v>
      </c>
      <c r="R601" s="31">
        <f t="shared" si="114"/>
        <v>0</v>
      </c>
      <c r="S601" s="32" t="str">
        <f t="shared" si="115"/>
        <v>OK CONCILIADO</v>
      </c>
      <c r="T601" s="29" t="str">
        <f t="shared" ca="1" si="116"/>
        <v>ok</v>
      </c>
      <c r="U601" s="29">
        <f t="shared" si="117"/>
        <v>1</v>
      </c>
      <c r="V601" s="29">
        <f t="shared" si="118"/>
        <v>0</v>
      </c>
      <c r="W601" s="29" t="str">
        <f t="shared" si="119"/>
        <v/>
      </c>
    </row>
    <row r="602" spans="1:23" x14ac:dyDescent="0.25">
      <c r="A602" s="27" t="str">
        <f t="shared" si="109"/>
        <v/>
      </c>
      <c r="B602" s="25">
        <f t="shared" si="110"/>
        <v>0</v>
      </c>
      <c r="C602" s="25" t="str">
        <f t="shared" si="111"/>
        <v>INGRESO</v>
      </c>
      <c r="D602" s="28" t="str">
        <f t="shared" si="112"/>
        <v>0INGRESO</v>
      </c>
      <c r="E602" s="28" t="str">
        <f>D602&amp;COUNTIF(D$2:D602,D602)</f>
        <v>0INGRESO601</v>
      </c>
      <c r="F602" s="28" t="e">
        <f>VLOOKUP(L602,BASE!A:B,2,0)</f>
        <v>#N/A</v>
      </c>
      <c r="G602" s="26"/>
      <c r="H602" s="26"/>
      <c r="I602" s="34"/>
      <c r="J602" s="35"/>
      <c r="K602" s="26"/>
      <c r="L602" s="26"/>
      <c r="M602" s="26"/>
      <c r="N602" s="29">
        <f t="shared" si="113"/>
        <v>1</v>
      </c>
      <c r="O602" s="30" t="e">
        <f>VLOOKUP(E602,'LIBROS FNL '!E:N,2,0)</f>
        <v>#N/A</v>
      </c>
      <c r="P602" s="31">
        <f>IFERROR(VLOOKUP(E602,'LIBROS FNL '!E:Q,13,0),0)</f>
        <v>0</v>
      </c>
      <c r="Q602" s="31" t="e">
        <f>VLOOKUP(E602,'LIBROS FNL '!E:N,4,0)</f>
        <v>#N/A</v>
      </c>
      <c r="R602" s="31">
        <f t="shared" si="114"/>
        <v>0</v>
      </c>
      <c r="S602" s="32" t="str">
        <f t="shared" si="115"/>
        <v>OK CONCILIADO</v>
      </c>
      <c r="T602" s="29" t="str">
        <f t="shared" ca="1" si="116"/>
        <v>ok</v>
      </c>
      <c r="U602" s="29">
        <f t="shared" si="117"/>
        <v>1</v>
      </c>
      <c r="V602" s="29">
        <f t="shared" si="118"/>
        <v>0</v>
      </c>
      <c r="W602" s="29" t="str">
        <f t="shared" si="119"/>
        <v/>
      </c>
    </row>
    <row r="603" spans="1:23" x14ac:dyDescent="0.25">
      <c r="A603" s="27" t="str">
        <f t="shared" si="109"/>
        <v/>
      </c>
      <c r="B603" s="25">
        <f t="shared" si="110"/>
        <v>0</v>
      </c>
      <c r="C603" s="25" t="str">
        <f t="shared" si="111"/>
        <v>INGRESO</v>
      </c>
      <c r="D603" s="28" t="str">
        <f t="shared" si="112"/>
        <v>0INGRESO</v>
      </c>
      <c r="E603" s="28" t="str">
        <f>D603&amp;COUNTIF(D$2:D603,D603)</f>
        <v>0INGRESO602</v>
      </c>
      <c r="F603" s="28" t="e">
        <f>VLOOKUP(L603,BASE!A:B,2,0)</f>
        <v>#N/A</v>
      </c>
      <c r="G603" s="26"/>
      <c r="H603" s="26"/>
      <c r="I603" s="34"/>
      <c r="J603" s="35"/>
      <c r="K603" s="26"/>
      <c r="L603" s="26"/>
      <c r="M603" s="26"/>
      <c r="N603" s="29">
        <f t="shared" si="113"/>
        <v>1</v>
      </c>
      <c r="O603" s="30" t="e">
        <f>VLOOKUP(E603,'LIBROS FNL '!E:N,2,0)</f>
        <v>#N/A</v>
      </c>
      <c r="P603" s="31">
        <f>IFERROR(VLOOKUP(E603,'LIBROS FNL '!E:Q,13,0),0)</f>
        <v>0</v>
      </c>
      <c r="Q603" s="31" t="e">
        <f>VLOOKUP(E603,'LIBROS FNL '!E:N,4,0)</f>
        <v>#N/A</v>
      </c>
      <c r="R603" s="31">
        <f t="shared" si="114"/>
        <v>0</v>
      </c>
      <c r="S603" s="32" t="str">
        <f t="shared" si="115"/>
        <v>OK CONCILIADO</v>
      </c>
      <c r="T603" s="29" t="str">
        <f t="shared" ca="1" si="116"/>
        <v>ok</v>
      </c>
      <c r="U603" s="29">
        <f t="shared" si="117"/>
        <v>1</v>
      </c>
      <c r="V603" s="29">
        <f t="shared" si="118"/>
        <v>0</v>
      </c>
      <c r="W603" s="29" t="str">
        <f t="shared" si="119"/>
        <v/>
      </c>
    </row>
    <row r="604" spans="1:23" x14ac:dyDescent="0.25">
      <c r="A604" s="27" t="str">
        <f t="shared" si="109"/>
        <v/>
      </c>
      <c r="B604" s="25">
        <f t="shared" si="110"/>
        <v>0</v>
      </c>
      <c r="C604" s="25" t="str">
        <f t="shared" si="111"/>
        <v>INGRESO</v>
      </c>
      <c r="D604" s="28" t="str">
        <f t="shared" si="112"/>
        <v>0INGRESO</v>
      </c>
      <c r="E604" s="28" t="str">
        <f>D604&amp;COUNTIF(D$2:D604,D604)</f>
        <v>0INGRESO603</v>
      </c>
      <c r="F604" s="28" t="e">
        <f>VLOOKUP(L604,BASE!A:B,2,0)</f>
        <v>#N/A</v>
      </c>
      <c r="G604" s="26"/>
      <c r="H604" s="26"/>
      <c r="I604" s="34"/>
      <c r="J604" s="35"/>
      <c r="K604" s="26"/>
      <c r="L604" s="26"/>
      <c r="M604" s="26"/>
      <c r="N604" s="29">
        <f t="shared" si="113"/>
        <v>1</v>
      </c>
      <c r="O604" s="30" t="e">
        <f>VLOOKUP(E604,'LIBROS FNL '!E:N,2,0)</f>
        <v>#N/A</v>
      </c>
      <c r="P604" s="31">
        <f>IFERROR(VLOOKUP(E604,'LIBROS FNL '!E:Q,13,0),0)</f>
        <v>0</v>
      </c>
      <c r="Q604" s="31" t="e">
        <f>VLOOKUP(E604,'LIBROS FNL '!E:N,4,0)</f>
        <v>#N/A</v>
      </c>
      <c r="R604" s="31">
        <f t="shared" si="114"/>
        <v>0</v>
      </c>
      <c r="S604" s="32" t="str">
        <f t="shared" si="115"/>
        <v>OK CONCILIADO</v>
      </c>
      <c r="T604" s="29" t="str">
        <f t="shared" ca="1" si="116"/>
        <v>ok</v>
      </c>
      <c r="U604" s="29">
        <f t="shared" si="117"/>
        <v>1</v>
      </c>
      <c r="V604" s="29">
        <f t="shared" si="118"/>
        <v>0</v>
      </c>
      <c r="W604" s="29" t="str">
        <f t="shared" si="119"/>
        <v/>
      </c>
    </row>
    <row r="605" spans="1:23" x14ac:dyDescent="0.25">
      <c r="A605" s="27" t="str">
        <f t="shared" si="109"/>
        <v/>
      </c>
      <c r="B605" s="25">
        <f t="shared" si="110"/>
        <v>0</v>
      </c>
      <c r="C605" s="25" t="str">
        <f t="shared" si="111"/>
        <v>INGRESO</v>
      </c>
      <c r="D605" s="28" t="str">
        <f t="shared" si="112"/>
        <v>0INGRESO</v>
      </c>
      <c r="E605" s="28" t="str">
        <f>D605&amp;COUNTIF(D$2:D605,D605)</f>
        <v>0INGRESO604</v>
      </c>
      <c r="F605" s="28" t="e">
        <f>VLOOKUP(L605,BASE!A:B,2,0)</f>
        <v>#N/A</v>
      </c>
      <c r="G605" s="26"/>
      <c r="H605" s="26"/>
      <c r="I605" s="34"/>
      <c r="J605" s="35"/>
      <c r="K605" s="26"/>
      <c r="L605" s="26"/>
      <c r="M605" s="26"/>
      <c r="N605" s="29">
        <f t="shared" si="113"/>
        <v>1</v>
      </c>
      <c r="O605" s="30" t="e">
        <f>VLOOKUP(E605,'LIBROS FNL '!E:N,2,0)</f>
        <v>#N/A</v>
      </c>
      <c r="P605" s="31">
        <f>IFERROR(VLOOKUP(E605,'LIBROS FNL '!E:Q,13,0),0)</f>
        <v>0</v>
      </c>
      <c r="Q605" s="31" t="e">
        <f>VLOOKUP(E605,'LIBROS FNL '!E:N,4,0)</f>
        <v>#N/A</v>
      </c>
      <c r="R605" s="31">
        <f t="shared" si="114"/>
        <v>0</v>
      </c>
      <c r="S605" s="32" t="str">
        <f t="shared" si="115"/>
        <v>OK CONCILIADO</v>
      </c>
      <c r="T605" s="29" t="str">
        <f t="shared" ca="1" si="116"/>
        <v>ok</v>
      </c>
      <c r="U605" s="29">
        <f t="shared" si="117"/>
        <v>1</v>
      </c>
      <c r="V605" s="29">
        <f t="shared" si="118"/>
        <v>0</v>
      </c>
      <c r="W605" s="29" t="str">
        <f t="shared" si="119"/>
        <v/>
      </c>
    </row>
    <row r="606" spans="1:23" x14ac:dyDescent="0.25">
      <c r="A606" s="27" t="str">
        <f t="shared" si="109"/>
        <v/>
      </c>
      <c r="B606" s="25">
        <f t="shared" si="110"/>
        <v>0</v>
      </c>
      <c r="C606" s="25" t="str">
        <f t="shared" si="111"/>
        <v>INGRESO</v>
      </c>
      <c r="D606" s="28" t="str">
        <f t="shared" si="112"/>
        <v>0INGRESO</v>
      </c>
      <c r="E606" s="28" t="str">
        <f>D606&amp;COUNTIF(D$2:D606,D606)</f>
        <v>0INGRESO605</v>
      </c>
      <c r="F606" s="28" t="e">
        <f>VLOOKUP(L606,BASE!A:B,2,0)</f>
        <v>#N/A</v>
      </c>
      <c r="G606" s="26"/>
      <c r="H606" s="26"/>
      <c r="I606" s="34"/>
      <c r="J606" s="35"/>
      <c r="K606" s="26"/>
      <c r="L606" s="26"/>
      <c r="M606" s="26"/>
      <c r="N606" s="29">
        <f t="shared" si="113"/>
        <v>1</v>
      </c>
      <c r="O606" s="30" t="e">
        <f>VLOOKUP(E606,'LIBROS FNL '!E:N,2,0)</f>
        <v>#N/A</v>
      </c>
      <c r="P606" s="31">
        <f>IFERROR(VLOOKUP(E606,'LIBROS FNL '!E:Q,13,0),0)</f>
        <v>0</v>
      </c>
      <c r="Q606" s="31" t="e">
        <f>VLOOKUP(E606,'LIBROS FNL '!E:N,4,0)</f>
        <v>#N/A</v>
      </c>
      <c r="R606" s="31">
        <f t="shared" si="114"/>
        <v>0</v>
      </c>
      <c r="S606" s="32" t="str">
        <f t="shared" si="115"/>
        <v>OK CONCILIADO</v>
      </c>
      <c r="T606" s="29" t="str">
        <f t="shared" ca="1" si="116"/>
        <v>ok</v>
      </c>
      <c r="U606" s="29">
        <f t="shared" si="117"/>
        <v>1</v>
      </c>
      <c r="V606" s="29">
        <f t="shared" si="118"/>
        <v>0</v>
      </c>
      <c r="W606" s="29" t="str">
        <f t="shared" si="119"/>
        <v/>
      </c>
    </row>
    <row r="607" spans="1:23" x14ac:dyDescent="0.25">
      <c r="A607" s="27" t="str">
        <f t="shared" si="109"/>
        <v/>
      </c>
      <c r="B607" s="25">
        <f t="shared" si="110"/>
        <v>0</v>
      </c>
      <c r="C607" s="25" t="str">
        <f t="shared" si="111"/>
        <v>INGRESO</v>
      </c>
      <c r="D607" s="28" t="str">
        <f t="shared" si="112"/>
        <v>0INGRESO</v>
      </c>
      <c r="E607" s="28" t="str">
        <f>D607&amp;COUNTIF(D$2:D607,D607)</f>
        <v>0INGRESO606</v>
      </c>
      <c r="F607" s="28" t="e">
        <f>VLOOKUP(L607,BASE!A:B,2,0)</f>
        <v>#N/A</v>
      </c>
      <c r="G607" s="26"/>
      <c r="H607" s="26"/>
      <c r="I607" s="34"/>
      <c r="J607" s="35"/>
      <c r="K607" s="26"/>
      <c r="L607" s="26"/>
      <c r="M607" s="26"/>
      <c r="N607" s="29">
        <f t="shared" si="113"/>
        <v>1</v>
      </c>
      <c r="O607" s="30" t="e">
        <f>VLOOKUP(E607,'LIBROS FNL '!E:N,2,0)</f>
        <v>#N/A</v>
      </c>
      <c r="P607" s="31">
        <f>IFERROR(VLOOKUP(E607,'LIBROS FNL '!E:Q,13,0),0)</f>
        <v>0</v>
      </c>
      <c r="Q607" s="31" t="e">
        <f>VLOOKUP(E607,'LIBROS FNL '!E:N,4,0)</f>
        <v>#N/A</v>
      </c>
      <c r="R607" s="31">
        <f t="shared" si="114"/>
        <v>0</v>
      </c>
      <c r="S607" s="32" t="str">
        <f t="shared" si="115"/>
        <v>OK CONCILIADO</v>
      </c>
      <c r="T607" s="29" t="str">
        <f t="shared" ca="1" si="116"/>
        <v>ok</v>
      </c>
      <c r="U607" s="29">
        <f t="shared" si="117"/>
        <v>1</v>
      </c>
      <c r="V607" s="29">
        <f t="shared" si="118"/>
        <v>0</v>
      </c>
      <c r="W607" s="29" t="str">
        <f t="shared" si="119"/>
        <v/>
      </c>
    </row>
    <row r="608" spans="1:23" x14ac:dyDescent="0.25">
      <c r="A608" s="27" t="str">
        <f t="shared" ref="A608:A671" si="120">RIGHT(G608,4)</f>
        <v/>
      </c>
      <c r="B608" s="25">
        <f t="shared" ref="B608:B671" si="121">J608*1</f>
        <v>0</v>
      </c>
      <c r="C608" s="25" t="str">
        <f t="shared" ref="C608:C671" si="122">IF(J608&gt;=0,"INGRESO","EGRESO")</f>
        <v>INGRESO</v>
      </c>
      <c r="D608" s="28" t="str">
        <f t="shared" ref="D608:D671" si="123">+CONCATENATE(A608,B608,C608)</f>
        <v>0INGRESO</v>
      </c>
      <c r="E608" s="28" t="str">
        <f>D608&amp;COUNTIF(D$2:D608,D608)</f>
        <v>0INGRESO607</v>
      </c>
      <c r="F608" s="28" t="e">
        <f>VLOOKUP(L608,BASE!A:B,2,0)</f>
        <v>#N/A</v>
      </c>
      <c r="G608" s="26"/>
      <c r="H608" s="26"/>
      <c r="I608" s="34"/>
      <c r="J608" s="35"/>
      <c r="K608" s="26"/>
      <c r="L608" s="26"/>
      <c r="M608" s="26"/>
      <c r="N608" s="29">
        <f t="shared" ref="N608:N671" si="124">COUNTBLANK(M608)</f>
        <v>1</v>
      </c>
      <c r="O608" s="30" t="e">
        <f>VLOOKUP(E608,'LIBROS FNL '!E:N,2,0)</f>
        <v>#N/A</v>
      </c>
      <c r="P608" s="31">
        <f>IFERROR(VLOOKUP(E608,'LIBROS FNL '!E:Q,13,0),0)</f>
        <v>0</v>
      </c>
      <c r="Q608" s="31" t="e">
        <f>VLOOKUP(E608,'LIBROS FNL '!E:N,4,0)</f>
        <v>#N/A</v>
      </c>
      <c r="R608" s="31">
        <f t="shared" ref="R608:R671" si="125">P608-J608</f>
        <v>0</v>
      </c>
      <c r="S608" s="32" t="str">
        <f t="shared" ref="S608:S671" si="126">IF(AND(N608=0),"OK",IF(R608&lt;&gt;0,"SIN CONCILIAR","OK CONCILIADO"))</f>
        <v>OK CONCILIADO</v>
      </c>
      <c r="T608" s="29" t="str">
        <f t="shared" ref="T608:T671" ca="1" si="127">IF(S608="SIN CONCILIAR",+TODAY()-I608,"ok")</f>
        <v>ok</v>
      </c>
      <c r="U608" s="29">
        <f t="shared" ref="U608:U671" si="128">COUNTA(S608)</f>
        <v>1</v>
      </c>
      <c r="V608" s="29">
        <f t="shared" ref="V608:V671" si="129">WEEKNUM(I608)</f>
        <v>0</v>
      </c>
      <c r="W608" s="29" t="str">
        <f t="shared" ref="W608:W671" si="130">MID(L608,1,16)</f>
        <v/>
      </c>
    </row>
    <row r="609" spans="1:23" x14ac:dyDescent="0.25">
      <c r="A609" s="27" t="str">
        <f t="shared" si="120"/>
        <v/>
      </c>
      <c r="B609" s="25">
        <f t="shared" si="121"/>
        <v>0</v>
      </c>
      <c r="C609" s="25" t="str">
        <f t="shared" si="122"/>
        <v>INGRESO</v>
      </c>
      <c r="D609" s="28" t="str">
        <f t="shared" si="123"/>
        <v>0INGRESO</v>
      </c>
      <c r="E609" s="28" t="str">
        <f>D609&amp;COUNTIF(D$2:D609,D609)</f>
        <v>0INGRESO608</v>
      </c>
      <c r="F609" s="28" t="e">
        <f>VLOOKUP(L609,BASE!A:B,2,0)</f>
        <v>#N/A</v>
      </c>
      <c r="G609" s="26"/>
      <c r="H609" s="26"/>
      <c r="I609" s="34"/>
      <c r="J609" s="35"/>
      <c r="K609" s="26"/>
      <c r="L609" s="26"/>
      <c r="M609" s="26"/>
      <c r="N609" s="29">
        <f t="shared" si="124"/>
        <v>1</v>
      </c>
      <c r="O609" s="30" t="e">
        <f>VLOOKUP(E609,'LIBROS FNL '!E:N,2,0)</f>
        <v>#N/A</v>
      </c>
      <c r="P609" s="31">
        <f>IFERROR(VLOOKUP(E609,'LIBROS FNL '!E:Q,13,0),0)</f>
        <v>0</v>
      </c>
      <c r="Q609" s="31" t="e">
        <f>VLOOKUP(E609,'LIBROS FNL '!E:N,4,0)</f>
        <v>#N/A</v>
      </c>
      <c r="R609" s="31">
        <f t="shared" si="125"/>
        <v>0</v>
      </c>
      <c r="S609" s="32" t="str">
        <f t="shared" si="126"/>
        <v>OK CONCILIADO</v>
      </c>
      <c r="T609" s="29" t="str">
        <f t="shared" ca="1" si="127"/>
        <v>ok</v>
      </c>
      <c r="U609" s="29">
        <f t="shared" si="128"/>
        <v>1</v>
      </c>
      <c r="V609" s="29">
        <f t="shared" si="129"/>
        <v>0</v>
      </c>
      <c r="W609" s="29" t="str">
        <f t="shared" si="130"/>
        <v/>
      </c>
    </row>
    <row r="610" spans="1:23" x14ac:dyDescent="0.25">
      <c r="A610" s="27" t="str">
        <f t="shared" si="120"/>
        <v/>
      </c>
      <c r="B610" s="25">
        <f t="shared" si="121"/>
        <v>0</v>
      </c>
      <c r="C610" s="25" t="str">
        <f t="shared" si="122"/>
        <v>INGRESO</v>
      </c>
      <c r="D610" s="28" t="str">
        <f t="shared" si="123"/>
        <v>0INGRESO</v>
      </c>
      <c r="E610" s="28" t="str">
        <f>D610&amp;COUNTIF(D$2:D610,D610)</f>
        <v>0INGRESO609</v>
      </c>
      <c r="F610" s="28" t="e">
        <f>VLOOKUP(L610,BASE!A:B,2,0)</f>
        <v>#N/A</v>
      </c>
      <c r="G610" s="26"/>
      <c r="H610" s="26"/>
      <c r="I610" s="34"/>
      <c r="J610" s="35"/>
      <c r="K610" s="26"/>
      <c r="L610" s="26"/>
      <c r="M610" s="26"/>
      <c r="N610" s="29">
        <f t="shared" si="124"/>
        <v>1</v>
      </c>
      <c r="O610" s="30" t="e">
        <f>VLOOKUP(E610,'LIBROS FNL '!E:N,2,0)</f>
        <v>#N/A</v>
      </c>
      <c r="P610" s="31">
        <f>IFERROR(VLOOKUP(E610,'LIBROS FNL '!E:Q,13,0),0)</f>
        <v>0</v>
      </c>
      <c r="Q610" s="31" t="e">
        <f>VLOOKUP(E610,'LIBROS FNL '!E:N,4,0)</f>
        <v>#N/A</v>
      </c>
      <c r="R610" s="31">
        <f t="shared" si="125"/>
        <v>0</v>
      </c>
      <c r="S610" s="32" t="str">
        <f t="shared" si="126"/>
        <v>OK CONCILIADO</v>
      </c>
      <c r="T610" s="29" t="str">
        <f t="shared" ca="1" si="127"/>
        <v>ok</v>
      </c>
      <c r="U610" s="29">
        <f t="shared" si="128"/>
        <v>1</v>
      </c>
      <c r="V610" s="29">
        <f t="shared" si="129"/>
        <v>0</v>
      </c>
      <c r="W610" s="29" t="str">
        <f t="shared" si="130"/>
        <v/>
      </c>
    </row>
    <row r="611" spans="1:23" x14ac:dyDescent="0.25">
      <c r="A611" s="27" t="str">
        <f t="shared" si="120"/>
        <v/>
      </c>
      <c r="B611" s="25">
        <f t="shared" si="121"/>
        <v>0</v>
      </c>
      <c r="C611" s="25" t="str">
        <f t="shared" si="122"/>
        <v>INGRESO</v>
      </c>
      <c r="D611" s="28" t="str">
        <f t="shared" si="123"/>
        <v>0INGRESO</v>
      </c>
      <c r="E611" s="28" t="str">
        <f>D611&amp;COUNTIF(D$2:D611,D611)</f>
        <v>0INGRESO610</v>
      </c>
      <c r="F611" s="28" t="e">
        <f>VLOOKUP(L611,BASE!A:B,2,0)</f>
        <v>#N/A</v>
      </c>
      <c r="G611" s="26"/>
      <c r="H611" s="26"/>
      <c r="I611" s="34"/>
      <c r="J611" s="35"/>
      <c r="K611" s="26"/>
      <c r="L611" s="26"/>
      <c r="M611" s="26"/>
      <c r="N611" s="29">
        <f t="shared" si="124"/>
        <v>1</v>
      </c>
      <c r="O611" s="30" t="e">
        <f>VLOOKUP(E611,'LIBROS FNL '!E:N,2,0)</f>
        <v>#N/A</v>
      </c>
      <c r="P611" s="31">
        <f>IFERROR(VLOOKUP(E611,'LIBROS FNL '!E:Q,13,0),0)</f>
        <v>0</v>
      </c>
      <c r="Q611" s="31" t="e">
        <f>VLOOKUP(E611,'LIBROS FNL '!E:N,4,0)</f>
        <v>#N/A</v>
      </c>
      <c r="R611" s="31">
        <f t="shared" si="125"/>
        <v>0</v>
      </c>
      <c r="S611" s="32" t="str">
        <f t="shared" si="126"/>
        <v>OK CONCILIADO</v>
      </c>
      <c r="T611" s="29" t="str">
        <f t="shared" ca="1" si="127"/>
        <v>ok</v>
      </c>
      <c r="U611" s="29">
        <f t="shared" si="128"/>
        <v>1</v>
      </c>
      <c r="V611" s="29">
        <f t="shared" si="129"/>
        <v>0</v>
      </c>
      <c r="W611" s="29" t="str">
        <f t="shared" si="130"/>
        <v/>
      </c>
    </row>
    <row r="612" spans="1:23" x14ac:dyDescent="0.25">
      <c r="A612" s="27" t="str">
        <f t="shared" si="120"/>
        <v/>
      </c>
      <c r="B612" s="25">
        <f t="shared" si="121"/>
        <v>0</v>
      </c>
      <c r="C612" s="25" t="str">
        <f t="shared" si="122"/>
        <v>INGRESO</v>
      </c>
      <c r="D612" s="28" t="str">
        <f t="shared" si="123"/>
        <v>0INGRESO</v>
      </c>
      <c r="E612" s="28" t="str">
        <f>D612&amp;COUNTIF(D$2:D612,D612)</f>
        <v>0INGRESO611</v>
      </c>
      <c r="F612" s="28" t="e">
        <f>VLOOKUP(L612,BASE!A:B,2,0)</f>
        <v>#N/A</v>
      </c>
      <c r="G612" s="26"/>
      <c r="H612" s="26"/>
      <c r="I612" s="34"/>
      <c r="J612" s="35"/>
      <c r="K612" s="26"/>
      <c r="L612" s="26"/>
      <c r="M612" s="26"/>
      <c r="N612" s="29">
        <f t="shared" si="124"/>
        <v>1</v>
      </c>
      <c r="O612" s="30" t="e">
        <f>VLOOKUP(E612,'LIBROS FNL '!E:N,2,0)</f>
        <v>#N/A</v>
      </c>
      <c r="P612" s="31">
        <f>IFERROR(VLOOKUP(E612,'LIBROS FNL '!E:Q,13,0),0)</f>
        <v>0</v>
      </c>
      <c r="Q612" s="31" t="e">
        <f>VLOOKUP(E612,'LIBROS FNL '!E:N,4,0)</f>
        <v>#N/A</v>
      </c>
      <c r="R612" s="31">
        <f t="shared" si="125"/>
        <v>0</v>
      </c>
      <c r="S612" s="32" t="str">
        <f t="shared" si="126"/>
        <v>OK CONCILIADO</v>
      </c>
      <c r="T612" s="29" t="str">
        <f t="shared" ca="1" si="127"/>
        <v>ok</v>
      </c>
      <c r="U612" s="29">
        <f t="shared" si="128"/>
        <v>1</v>
      </c>
      <c r="V612" s="29">
        <f t="shared" si="129"/>
        <v>0</v>
      </c>
      <c r="W612" s="29" t="str">
        <f t="shared" si="130"/>
        <v/>
      </c>
    </row>
    <row r="613" spans="1:23" x14ac:dyDescent="0.25">
      <c r="A613" s="27" t="str">
        <f t="shared" si="120"/>
        <v/>
      </c>
      <c r="B613" s="25">
        <f t="shared" si="121"/>
        <v>0</v>
      </c>
      <c r="C613" s="25" t="str">
        <f t="shared" si="122"/>
        <v>INGRESO</v>
      </c>
      <c r="D613" s="28" t="str">
        <f t="shared" si="123"/>
        <v>0INGRESO</v>
      </c>
      <c r="E613" s="28" t="str">
        <f>D613&amp;COUNTIF(D$2:D613,D613)</f>
        <v>0INGRESO612</v>
      </c>
      <c r="F613" s="28" t="e">
        <f>VLOOKUP(L613,BASE!A:B,2,0)</f>
        <v>#N/A</v>
      </c>
      <c r="G613" s="26"/>
      <c r="H613" s="26"/>
      <c r="I613" s="34"/>
      <c r="J613" s="35"/>
      <c r="K613" s="26"/>
      <c r="L613" s="26"/>
      <c r="M613" s="26"/>
      <c r="N613" s="29">
        <f t="shared" si="124"/>
        <v>1</v>
      </c>
      <c r="O613" s="30" t="e">
        <f>VLOOKUP(E613,'LIBROS FNL '!E:N,2,0)</f>
        <v>#N/A</v>
      </c>
      <c r="P613" s="31">
        <f>IFERROR(VLOOKUP(E613,'LIBROS FNL '!E:Q,13,0),0)</f>
        <v>0</v>
      </c>
      <c r="Q613" s="31" t="e">
        <f>VLOOKUP(E613,'LIBROS FNL '!E:N,4,0)</f>
        <v>#N/A</v>
      </c>
      <c r="R613" s="31">
        <f t="shared" si="125"/>
        <v>0</v>
      </c>
      <c r="S613" s="32" t="str">
        <f t="shared" si="126"/>
        <v>OK CONCILIADO</v>
      </c>
      <c r="T613" s="29" t="str">
        <f t="shared" ca="1" si="127"/>
        <v>ok</v>
      </c>
      <c r="U613" s="29">
        <f t="shared" si="128"/>
        <v>1</v>
      </c>
      <c r="V613" s="29">
        <f t="shared" si="129"/>
        <v>0</v>
      </c>
      <c r="W613" s="29" t="str">
        <f t="shared" si="130"/>
        <v/>
      </c>
    </row>
    <row r="614" spans="1:23" x14ac:dyDescent="0.25">
      <c r="A614" s="27" t="str">
        <f t="shared" si="120"/>
        <v/>
      </c>
      <c r="B614" s="25">
        <f t="shared" si="121"/>
        <v>0</v>
      </c>
      <c r="C614" s="25" t="str">
        <f t="shared" si="122"/>
        <v>INGRESO</v>
      </c>
      <c r="D614" s="28" t="str">
        <f t="shared" si="123"/>
        <v>0INGRESO</v>
      </c>
      <c r="E614" s="28" t="str">
        <f>D614&amp;COUNTIF(D$2:D614,D614)</f>
        <v>0INGRESO613</v>
      </c>
      <c r="F614" s="28" t="e">
        <f>VLOOKUP(L614,BASE!A:B,2,0)</f>
        <v>#N/A</v>
      </c>
      <c r="G614" s="26"/>
      <c r="H614" s="26"/>
      <c r="I614" s="34"/>
      <c r="J614" s="35"/>
      <c r="K614" s="26"/>
      <c r="L614" s="26"/>
      <c r="M614" s="26"/>
      <c r="N614" s="29">
        <f t="shared" si="124"/>
        <v>1</v>
      </c>
      <c r="O614" s="30" t="e">
        <f>VLOOKUP(E614,'LIBROS FNL '!E:N,2,0)</f>
        <v>#N/A</v>
      </c>
      <c r="P614" s="31">
        <f>IFERROR(VLOOKUP(E614,'LIBROS FNL '!E:Q,13,0),0)</f>
        <v>0</v>
      </c>
      <c r="Q614" s="31" t="e">
        <f>VLOOKUP(E614,'LIBROS FNL '!E:N,4,0)</f>
        <v>#N/A</v>
      </c>
      <c r="R614" s="31">
        <f t="shared" si="125"/>
        <v>0</v>
      </c>
      <c r="S614" s="32" t="str">
        <f t="shared" si="126"/>
        <v>OK CONCILIADO</v>
      </c>
      <c r="T614" s="29" t="str">
        <f t="shared" ca="1" si="127"/>
        <v>ok</v>
      </c>
      <c r="U614" s="29">
        <f t="shared" si="128"/>
        <v>1</v>
      </c>
      <c r="V614" s="29">
        <f t="shared" si="129"/>
        <v>0</v>
      </c>
      <c r="W614" s="29" t="str">
        <f t="shared" si="130"/>
        <v/>
      </c>
    </row>
    <row r="615" spans="1:23" x14ac:dyDescent="0.25">
      <c r="A615" s="27" t="str">
        <f t="shared" si="120"/>
        <v/>
      </c>
      <c r="B615" s="25">
        <f t="shared" si="121"/>
        <v>0</v>
      </c>
      <c r="C615" s="25" t="str">
        <f t="shared" si="122"/>
        <v>INGRESO</v>
      </c>
      <c r="D615" s="28" t="str">
        <f t="shared" si="123"/>
        <v>0INGRESO</v>
      </c>
      <c r="E615" s="28" t="str">
        <f>D615&amp;COUNTIF(D$2:D615,D615)</f>
        <v>0INGRESO614</v>
      </c>
      <c r="F615" s="28" t="e">
        <f>VLOOKUP(L615,BASE!A:B,2,0)</f>
        <v>#N/A</v>
      </c>
      <c r="G615" s="26"/>
      <c r="H615" s="26"/>
      <c r="I615" s="34"/>
      <c r="J615" s="35"/>
      <c r="K615" s="26"/>
      <c r="L615" s="26"/>
      <c r="M615" s="26"/>
      <c r="N615" s="29">
        <f t="shared" si="124"/>
        <v>1</v>
      </c>
      <c r="O615" s="30" t="e">
        <f>VLOOKUP(E615,'LIBROS FNL '!E:N,2,0)</f>
        <v>#N/A</v>
      </c>
      <c r="P615" s="31">
        <f>IFERROR(VLOOKUP(E615,'LIBROS FNL '!E:Q,13,0),0)</f>
        <v>0</v>
      </c>
      <c r="Q615" s="31" t="e">
        <f>VLOOKUP(E615,'LIBROS FNL '!E:N,4,0)</f>
        <v>#N/A</v>
      </c>
      <c r="R615" s="31">
        <f t="shared" si="125"/>
        <v>0</v>
      </c>
      <c r="S615" s="32" t="str">
        <f t="shared" si="126"/>
        <v>OK CONCILIADO</v>
      </c>
      <c r="T615" s="29" t="str">
        <f t="shared" ca="1" si="127"/>
        <v>ok</v>
      </c>
      <c r="U615" s="29">
        <f t="shared" si="128"/>
        <v>1</v>
      </c>
      <c r="V615" s="29">
        <f t="shared" si="129"/>
        <v>0</v>
      </c>
      <c r="W615" s="29" t="str">
        <f t="shared" si="130"/>
        <v/>
      </c>
    </row>
    <row r="616" spans="1:23" x14ac:dyDescent="0.25">
      <c r="A616" s="27" t="str">
        <f t="shared" si="120"/>
        <v/>
      </c>
      <c r="B616" s="25">
        <f t="shared" si="121"/>
        <v>0</v>
      </c>
      <c r="C616" s="25" t="str">
        <f t="shared" si="122"/>
        <v>INGRESO</v>
      </c>
      <c r="D616" s="28" t="str">
        <f t="shared" si="123"/>
        <v>0INGRESO</v>
      </c>
      <c r="E616" s="28" t="str">
        <f>D616&amp;COUNTIF(D$2:D616,D616)</f>
        <v>0INGRESO615</v>
      </c>
      <c r="F616" s="28" t="e">
        <f>VLOOKUP(L616,BASE!A:B,2,0)</f>
        <v>#N/A</v>
      </c>
      <c r="G616" s="26"/>
      <c r="H616" s="26"/>
      <c r="I616" s="34"/>
      <c r="J616" s="35"/>
      <c r="K616" s="26"/>
      <c r="L616" s="26"/>
      <c r="M616" s="26"/>
      <c r="N616" s="29">
        <f t="shared" si="124"/>
        <v>1</v>
      </c>
      <c r="O616" s="30" t="e">
        <f>VLOOKUP(E616,'LIBROS FNL '!E:N,2,0)</f>
        <v>#N/A</v>
      </c>
      <c r="P616" s="31">
        <f>IFERROR(VLOOKUP(E616,'LIBROS FNL '!E:Q,13,0),0)</f>
        <v>0</v>
      </c>
      <c r="Q616" s="31" t="e">
        <f>VLOOKUP(E616,'LIBROS FNL '!E:N,4,0)</f>
        <v>#N/A</v>
      </c>
      <c r="R616" s="31">
        <f t="shared" si="125"/>
        <v>0</v>
      </c>
      <c r="S616" s="32" t="str">
        <f t="shared" si="126"/>
        <v>OK CONCILIADO</v>
      </c>
      <c r="T616" s="29" t="str">
        <f t="shared" ca="1" si="127"/>
        <v>ok</v>
      </c>
      <c r="U616" s="29">
        <f t="shared" si="128"/>
        <v>1</v>
      </c>
      <c r="V616" s="29">
        <f t="shared" si="129"/>
        <v>0</v>
      </c>
      <c r="W616" s="29" t="str">
        <f t="shared" si="130"/>
        <v/>
      </c>
    </row>
    <row r="617" spans="1:23" x14ac:dyDescent="0.25">
      <c r="A617" s="27" t="str">
        <f t="shared" si="120"/>
        <v/>
      </c>
      <c r="B617" s="25">
        <f t="shared" si="121"/>
        <v>0</v>
      </c>
      <c r="C617" s="25" t="str">
        <f t="shared" si="122"/>
        <v>INGRESO</v>
      </c>
      <c r="D617" s="28" t="str">
        <f t="shared" si="123"/>
        <v>0INGRESO</v>
      </c>
      <c r="E617" s="28" t="str">
        <f>D617&amp;COUNTIF(D$2:D617,D617)</f>
        <v>0INGRESO616</v>
      </c>
      <c r="F617" s="28" t="e">
        <f>VLOOKUP(L617,BASE!A:B,2,0)</f>
        <v>#N/A</v>
      </c>
      <c r="G617" s="26"/>
      <c r="H617" s="26"/>
      <c r="I617" s="34"/>
      <c r="J617" s="35"/>
      <c r="K617" s="26"/>
      <c r="L617" s="26"/>
      <c r="M617" s="26"/>
      <c r="N617" s="29">
        <f t="shared" si="124"/>
        <v>1</v>
      </c>
      <c r="O617" s="30" t="e">
        <f>VLOOKUP(E617,'LIBROS FNL '!E:N,2,0)</f>
        <v>#N/A</v>
      </c>
      <c r="P617" s="31">
        <f>IFERROR(VLOOKUP(E617,'LIBROS FNL '!E:Q,13,0),0)</f>
        <v>0</v>
      </c>
      <c r="Q617" s="31" t="e">
        <f>VLOOKUP(E617,'LIBROS FNL '!E:N,4,0)</f>
        <v>#N/A</v>
      </c>
      <c r="R617" s="31">
        <f t="shared" si="125"/>
        <v>0</v>
      </c>
      <c r="S617" s="32" t="str">
        <f t="shared" si="126"/>
        <v>OK CONCILIADO</v>
      </c>
      <c r="T617" s="29" t="str">
        <f t="shared" ca="1" si="127"/>
        <v>ok</v>
      </c>
      <c r="U617" s="29">
        <f t="shared" si="128"/>
        <v>1</v>
      </c>
      <c r="V617" s="29">
        <f t="shared" si="129"/>
        <v>0</v>
      </c>
      <c r="W617" s="29" t="str">
        <f t="shared" si="130"/>
        <v/>
      </c>
    </row>
    <row r="618" spans="1:23" x14ac:dyDescent="0.25">
      <c r="A618" s="27" t="str">
        <f t="shared" si="120"/>
        <v/>
      </c>
      <c r="B618" s="25">
        <f t="shared" si="121"/>
        <v>0</v>
      </c>
      <c r="C618" s="25" t="str">
        <f t="shared" si="122"/>
        <v>INGRESO</v>
      </c>
      <c r="D618" s="28" t="str">
        <f t="shared" si="123"/>
        <v>0INGRESO</v>
      </c>
      <c r="E618" s="28" t="str">
        <f>D618&amp;COUNTIF(D$2:D618,D618)</f>
        <v>0INGRESO617</v>
      </c>
      <c r="F618" s="28" t="e">
        <f>VLOOKUP(L618,BASE!A:B,2,0)</f>
        <v>#N/A</v>
      </c>
      <c r="G618" s="26"/>
      <c r="H618" s="26"/>
      <c r="I618" s="34"/>
      <c r="J618" s="35"/>
      <c r="K618" s="26"/>
      <c r="L618" s="26"/>
      <c r="M618" s="26"/>
      <c r="N618" s="29">
        <f t="shared" si="124"/>
        <v>1</v>
      </c>
      <c r="O618" s="30" t="e">
        <f>VLOOKUP(E618,'LIBROS FNL '!E:N,2,0)</f>
        <v>#N/A</v>
      </c>
      <c r="P618" s="31">
        <f>IFERROR(VLOOKUP(E618,'LIBROS FNL '!E:Q,13,0),0)</f>
        <v>0</v>
      </c>
      <c r="Q618" s="31" t="e">
        <f>VLOOKUP(E618,'LIBROS FNL '!E:N,4,0)</f>
        <v>#N/A</v>
      </c>
      <c r="R618" s="31">
        <f t="shared" si="125"/>
        <v>0</v>
      </c>
      <c r="S618" s="32" t="str">
        <f t="shared" si="126"/>
        <v>OK CONCILIADO</v>
      </c>
      <c r="T618" s="29" t="str">
        <f t="shared" ca="1" si="127"/>
        <v>ok</v>
      </c>
      <c r="U618" s="29">
        <f t="shared" si="128"/>
        <v>1</v>
      </c>
      <c r="V618" s="29">
        <f t="shared" si="129"/>
        <v>0</v>
      </c>
      <c r="W618" s="29" t="str">
        <f t="shared" si="130"/>
        <v/>
      </c>
    </row>
    <row r="619" spans="1:23" x14ac:dyDescent="0.25">
      <c r="A619" s="27" t="str">
        <f t="shared" si="120"/>
        <v/>
      </c>
      <c r="B619" s="25">
        <f t="shared" si="121"/>
        <v>0</v>
      </c>
      <c r="C619" s="25" t="str">
        <f t="shared" si="122"/>
        <v>INGRESO</v>
      </c>
      <c r="D619" s="28" t="str">
        <f t="shared" si="123"/>
        <v>0INGRESO</v>
      </c>
      <c r="E619" s="28" t="str">
        <f>D619&amp;COUNTIF(D$2:D619,D619)</f>
        <v>0INGRESO618</v>
      </c>
      <c r="F619" s="28" t="e">
        <f>VLOOKUP(L619,BASE!A:B,2,0)</f>
        <v>#N/A</v>
      </c>
      <c r="G619" s="26"/>
      <c r="H619" s="26"/>
      <c r="I619" s="34"/>
      <c r="J619" s="35"/>
      <c r="K619" s="26"/>
      <c r="L619" s="26"/>
      <c r="M619" s="26"/>
      <c r="N619" s="29">
        <f t="shared" si="124"/>
        <v>1</v>
      </c>
      <c r="O619" s="30" t="e">
        <f>VLOOKUP(E619,'LIBROS FNL '!E:N,2,0)</f>
        <v>#N/A</v>
      </c>
      <c r="P619" s="31">
        <f>IFERROR(VLOOKUP(E619,'LIBROS FNL '!E:Q,13,0),0)</f>
        <v>0</v>
      </c>
      <c r="Q619" s="31" t="e">
        <f>VLOOKUP(E619,'LIBROS FNL '!E:N,4,0)</f>
        <v>#N/A</v>
      </c>
      <c r="R619" s="31">
        <f t="shared" si="125"/>
        <v>0</v>
      </c>
      <c r="S619" s="32" t="str">
        <f t="shared" si="126"/>
        <v>OK CONCILIADO</v>
      </c>
      <c r="T619" s="29" t="str">
        <f t="shared" ca="1" si="127"/>
        <v>ok</v>
      </c>
      <c r="U619" s="29">
        <f t="shared" si="128"/>
        <v>1</v>
      </c>
      <c r="V619" s="29">
        <f t="shared" si="129"/>
        <v>0</v>
      </c>
      <c r="W619" s="29" t="str">
        <f t="shared" si="130"/>
        <v/>
      </c>
    </row>
    <row r="620" spans="1:23" x14ac:dyDescent="0.25">
      <c r="A620" s="27" t="str">
        <f t="shared" si="120"/>
        <v/>
      </c>
      <c r="B620" s="25">
        <f t="shared" si="121"/>
        <v>0</v>
      </c>
      <c r="C620" s="25" t="str">
        <f t="shared" si="122"/>
        <v>INGRESO</v>
      </c>
      <c r="D620" s="28" t="str">
        <f t="shared" si="123"/>
        <v>0INGRESO</v>
      </c>
      <c r="E620" s="28" t="str">
        <f>D620&amp;COUNTIF(D$2:D620,D620)</f>
        <v>0INGRESO619</v>
      </c>
      <c r="F620" s="28" t="e">
        <f>VLOOKUP(L620,BASE!A:B,2,0)</f>
        <v>#N/A</v>
      </c>
      <c r="G620" s="26"/>
      <c r="H620" s="26"/>
      <c r="I620" s="34"/>
      <c r="J620" s="35"/>
      <c r="K620" s="26"/>
      <c r="L620" s="26"/>
      <c r="M620" s="26"/>
      <c r="N620" s="29">
        <f t="shared" si="124"/>
        <v>1</v>
      </c>
      <c r="O620" s="30" t="e">
        <f>VLOOKUP(E620,'LIBROS FNL '!E:N,2,0)</f>
        <v>#N/A</v>
      </c>
      <c r="P620" s="31">
        <f>IFERROR(VLOOKUP(E620,'LIBROS FNL '!E:Q,13,0),0)</f>
        <v>0</v>
      </c>
      <c r="Q620" s="31" t="e">
        <f>VLOOKUP(E620,'LIBROS FNL '!E:N,4,0)</f>
        <v>#N/A</v>
      </c>
      <c r="R620" s="31">
        <f t="shared" si="125"/>
        <v>0</v>
      </c>
      <c r="S620" s="32" t="str">
        <f t="shared" si="126"/>
        <v>OK CONCILIADO</v>
      </c>
      <c r="T620" s="29" t="str">
        <f t="shared" ca="1" si="127"/>
        <v>ok</v>
      </c>
      <c r="U620" s="29">
        <f t="shared" si="128"/>
        <v>1</v>
      </c>
      <c r="V620" s="29">
        <f t="shared" si="129"/>
        <v>0</v>
      </c>
      <c r="W620" s="29" t="str">
        <f t="shared" si="130"/>
        <v/>
      </c>
    </row>
    <row r="621" spans="1:23" x14ac:dyDescent="0.25">
      <c r="A621" s="27" t="str">
        <f t="shared" si="120"/>
        <v/>
      </c>
      <c r="B621" s="25">
        <f t="shared" si="121"/>
        <v>0</v>
      </c>
      <c r="C621" s="25" t="str">
        <f t="shared" si="122"/>
        <v>INGRESO</v>
      </c>
      <c r="D621" s="28" t="str">
        <f t="shared" si="123"/>
        <v>0INGRESO</v>
      </c>
      <c r="E621" s="28" t="str">
        <f>D621&amp;COUNTIF(D$2:D621,D621)</f>
        <v>0INGRESO620</v>
      </c>
      <c r="F621" s="28" t="e">
        <f>VLOOKUP(L621,BASE!A:B,2,0)</f>
        <v>#N/A</v>
      </c>
      <c r="G621" s="26"/>
      <c r="H621" s="26"/>
      <c r="I621" s="34"/>
      <c r="J621" s="35"/>
      <c r="K621" s="26"/>
      <c r="L621" s="26"/>
      <c r="M621" s="26"/>
      <c r="N621" s="29">
        <f t="shared" si="124"/>
        <v>1</v>
      </c>
      <c r="O621" s="30" t="e">
        <f>VLOOKUP(E621,'LIBROS FNL '!E:N,2,0)</f>
        <v>#N/A</v>
      </c>
      <c r="P621" s="31">
        <f>IFERROR(VLOOKUP(E621,'LIBROS FNL '!E:Q,13,0),0)</f>
        <v>0</v>
      </c>
      <c r="Q621" s="31" t="e">
        <f>VLOOKUP(E621,'LIBROS FNL '!E:N,4,0)</f>
        <v>#N/A</v>
      </c>
      <c r="R621" s="31">
        <f t="shared" si="125"/>
        <v>0</v>
      </c>
      <c r="S621" s="32" t="str">
        <f t="shared" si="126"/>
        <v>OK CONCILIADO</v>
      </c>
      <c r="T621" s="29" t="str">
        <f t="shared" ca="1" si="127"/>
        <v>ok</v>
      </c>
      <c r="U621" s="29">
        <f t="shared" si="128"/>
        <v>1</v>
      </c>
      <c r="V621" s="29">
        <f t="shared" si="129"/>
        <v>0</v>
      </c>
      <c r="W621" s="29" t="str">
        <f t="shared" si="130"/>
        <v/>
      </c>
    </row>
    <row r="622" spans="1:23" x14ac:dyDescent="0.25">
      <c r="A622" s="27" t="str">
        <f t="shared" si="120"/>
        <v/>
      </c>
      <c r="B622" s="25">
        <f t="shared" si="121"/>
        <v>0</v>
      </c>
      <c r="C622" s="25" t="str">
        <f t="shared" si="122"/>
        <v>INGRESO</v>
      </c>
      <c r="D622" s="28" t="str">
        <f t="shared" si="123"/>
        <v>0INGRESO</v>
      </c>
      <c r="E622" s="28" t="str">
        <f>D622&amp;COUNTIF(D$2:D622,D622)</f>
        <v>0INGRESO621</v>
      </c>
      <c r="F622" s="28" t="e">
        <f>VLOOKUP(L622,BASE!A:B,2,0)</f>
        <v>#N/A</v>
      </c>
      <c r="G622" s="26"/>
      <c r="H622" s="26"/>
      <c r="I622" s="34"/>
      <c r="J622" s="35"/>
      <c r="K622" s="26"/>
      <c r="L622" s="26"/>
      <c r="M622" s="26"/>
      <c r="N622" s="29">
        <f t="shared" si="124"/>
        <v>1</v>
      </c>
      <c r="O622" s="30" t="e">
        <f>VLOOKUP(E622,'LIBROS FNL '!E:N,2,0)</f>
        <v>#N/A</v>
      </c>
      <c r="P622" s="31">
        <f>IFERROR(VLOOKUP(E622,'LIBROS FNL '!E:Q,13,0),0)</f>
        <v>0</v>
      </c>
      <c r="Q622" s="31" t="e">
        <f>VLOOKUP(E622,'LIBROS FNL '!E:N,4,0)</f>
        <v>#N/A</v>
      </c>
      <c r="R622" s="31">
        <f t="shared" si="125"/>
        <v>0</v>
      </c>
      <c r="S622" s="32" t="str">
        <f t="shared" si="126"/>
        <v>OK CONCILIADO</v>
      </c>
      <c r="T622" s="29" t="str">
        <f t="shared" ca="1" si="127"/>
        <v>ok</v>
      </c>
      <c r="U622" s="29">
        <f t="shared" si="128"/>
        <v>1</v>
      </c>
      <c r="V622" s="29">
        <f t="shared" si="129"/>
        <v>0</v>
      </c>
      <c r="W622" s="29" t="str">
        <f t="shared" si="130"/>
        <v/>
      </c>
    </row>
    <row r="623" spans="1:23" x14ac:dyDescent="0.25">
      <c r="A623" s="27" t="str">
        <f t="shared" si="120"/>
        <v/>
      </c>
      <c r="B623" s="25">
        <f t="shared" si="121"/>
        <v>0</v>
      </c>
      <c r="C623" s="25" t="str">
        <f t="shared" si="122"/>
        <v>INGRESO</v>
      </c>
      <c r="D623" s="28" t="str">
        <f t="shared" si="123"/>
        <v>0INGRESO</v>
      </c>
      <c r="E623" s="28" t="str">
        <f>D623&amp;COUNTIF(D$2:D623,D623)</f>
        <v>0INGRESO622</v>
      </c>
      <c r="F623" s="28" t="e">
        <f>VLOOKUP(L623,BASE!A:B,2,0)</f>
        <v>#N/A</v>
      </c>
      <c r="G623" s="26"/>
      <c r="H623" s="26"/>
      <c r="I623" s="34"/>
      <c r="J623" s="35"/>
      <c r="K623" s="26"/>
      <c r="L623" s="26"/>
      <c r="M623" s="26"/>
      <c r="N623" s="29">
        <f t="shared" si="124"/>
        <v>1</v>
      </c>
      <c r="O623" s="30" t="e">
        <f>VLOOKUP(E623,'LIBROS FNL '!E:N,2,0)</f>
        <v>#N/A</v>
      </c>
      <c r="P623" s="31">
        <f>IFERROR(VLOOKUP(E623,'LIBROS FNL '!E:Q,13,0),0)</f>
        <v>0</v>
      </c>
      <c r="Q623" s="31" t="e">
        <f>VLOOKUP(E623,'LIBROS FNL '!E:N,4,0)</f>
        <v>#N/A</v>
      </c>
      <c r="R623" s="31">
        <f t="shared" si="125"/>
        <v>0</v>
      </c>
      <c r="S623" s="32" t="str">
        <f t="shared" si="126"/>
        <v>OK CONCILIADO</v>
      </c>
      <c r="T623" s="29" t="str">
        <f t="shared" ca="1" si="127"/>
        <v>ok</v>
      </c>
      <c r="U623" s="29">
        <f t="shared" si="128"/>
        <v>1</v>
      </c>
      <c r="V623" s="29">
        <f t="shared" si="129"/>
        <v>0</v>
      </c>
      <c r="W623" s="29" t="str">
        <f t="shared" si="130"/>
        <v/>
      </c>
    </row>
    <row r="624" spans="1:23" x14ac:dyDescent="0.25">
      <c r="A624" s="27" t="str">
        <f t="shared" si="120"/>
        <v/>
      </c>
      <c r="B624" s="25">
        <f t="shared" si="121"/>
        <v>0</v>
      </c>
      <c r="C624" s="25" t="str">
        <f t="shared" si="122"/>
        <v>INGRESO</v>
      </c>
      <c r="D624" s="28" t="str">
        <f t="shared" si="123"/>
        <v>0INGRESO</v>
      </c>
      <c r="E624" s="28" t="str">
        <f>D624&amp;COUNTIF(D$2:D624,D624)</f>
        <v>0INGRESO623</v>
      </c>
      <c r="F624" s="28" t="e">
        <f>VLOOKUP(L624,BASE!A:B,2,0)</f>
        <v>#N/A</v>
      </c>
      <c r="G624" s="26"/>
      <c r="H624" s="26"/>
      <c r="I624" s="34"/>
      <c r="J624" s="35"/>
      <c r="K624" s="26"/>
      <c r="L624" s="26"/>
      <c r="M624" s="26"/>
      <c r="N624" s="29">
        <f t="shared" si="124"/>
        <v>1</v>
      </c>
      <c r="O624" s="30" t="e">
        <f>VLOOKUP(E624,'LIBROS FNL '!E:N,2,0)</f>
        <v>#N/A</v>
      </c>
      <c r="P624" s="31">
        <f>IFERROR(VLOOKUP(E624,'LIBROS FNL '!E:Q,13,0),0)</f>
        <v>0</v>
      </c>
      <c r="Q624" s="31" t="e">
        <f>VLOOKUP(E624,'LIBROS FNL '!E:N,4,0)</f>
        <v>#N/A</v>
      </c>
      <c r="R624" s="31">
        <f t="shared" si="125"/>
        <v>0</v>
      </c>
      <c r="S624" s="32" t="str">
        <f t="shared" si="126"/>
        <v>OK CONCILIADO</v>
      </c>
      <c r="T624" s="29" t="str">
        <f t="shared" ca="1" si="127"/>
        <v>ok</v>
      </c>
      <c r="U624" s="29">
        <f t="shared" si="128"/>
        <v>1</v>
      </c>
      <c r="V624" s="29">
        <f t="shared" si="129"/>
        <v>0</v>
      </c>
      <c r="W624" s="29" t="str">
        <f t="shared" si="130"/>
        <v/>
      </c>
    </row>
    <row r="625" spans="1:23" x14ac:dyDescent="0.25">
      <c r="A625" s="27" t="str">
        <f t="shared" si="120"/>
        <v/>
      </c>
      <c r="B625" s="25">
        <f t="shared" si="121"/>
        <v>0</v>
      </c>
      <c r="C625" s="25" t="str">
        <f t="shared" si="122"/>
        <v>INGRESO</v>
      </c>
      <c r="D625" s="28" t="str">
        <f t="shared" si="123"/>
        <v>0INGRESO</v>
      </c>
      <c r="E625" s="28" t="str">
        <f>D625&amp;COUNTIF(D$2:D625,D625)</f>
        <v>0INGRESO624</v>
      </c>
      <c r="F625" s="28" t="e">
        <f>VLOOKUP(L625,BASE!A:B,2,0)</f>
        <v>#N/A</v>
      </c>
      <c r="G625" s="26"/>
      <c r="H625" s="26"/>
      <c r="I625" s="34"/>
      <c r="J625" s="35"/>
      <c r="K625" s="26"/>
      <c r="L625" s="26"/>
      <c r="M625" s="26"/>
      <c r="N625" s="29">
        <f t="shared" si="124"/>
        <v>1</v>
      </c>
      <c r="O625" s="30" t="e">
        <f>VLOOKUP(E625,'LIBROS FNL '!E:N,2,0)</f>
        <v>#N/A</v>
      </c>
      <c r="P625" s="31">
        <f>IFERROR(VLOOKUP(E625,'LIBROS FNL '!E:Q,13,0),0)</f>
        <v>0</v>
      </c>
      <c r="Q625" s="31" t="e">
        <f>VLOOKUP(E625,'LIBROS FNL '!E:N,4,0)</f>
        <v>#N/A</v>
      </c>
      <c r="R625" s="31">
        <f t="shared" si="125"/>
        <v>0</v>
      </c>
      <c r="S625" s="32" t="str">
        <f t="shared" si="126"/>
        <v>OK CONCILIADO</v>
      </c>
      <c r="T625" s="29" t="str">
        <f t="shared" ca="1" si="127"/>
        <v>ok</v>
      </c>
      <c r="U625" s="29">
        <f t="shared" si="128"/>
        <v>1</v>
      </c>
      <c r="V625" s="29">
        <f t="shared" si="129"/>
        <v>0</v>
      </c>
      <c r="W625" s="29" t="str">
        <f t="shared" si="130"/>
        <v/>
      </c>
    </row>
    <row r="626" spans="1:23" x14ac:dyDescent="0.25">
      <c r="A626" s="27" t="str">
        <f t="shared" si="120"/>
        <v/>
      </c>
      <c r="B626" s="25">
        <f t="shared" si="121"/>
        <v>0</v>
      </c>
      <c r="C626" s="25" t="str">
        <f t="shared" si="122"/>
        <v>INGRESO</v>
      </c>
      <c r="D626" s="28" t="str">
        <f t="shared" si="123"/>
        <v>0INGRESO</v>
      </c>
      <c r="E626" s="28" t="str">
        <f>D626&amp;COUNTIF(D$2:D626,D626)</f>
        <v>0INGRESO625</v>
      </c>
      <c r="F626" s="28" t="e">
        <f>VLOOKUP(L626,BASE!A:B,2,0)</f>
        <v>#N/A</v>
      </c>
      <c r="G626" s="26"/>
      <c r="H626" s="26"/>
      <c r="I626" s="34"/>
      <c r="J626" s="35"/>
      <c r="K626" s="26"/>
      <c r="L626" s="26"/>
      <c r="M626" s="26"/>
      <c r="N626" s="29">
        <f t="shared" si="124"/>
        <v>1</v>
      </c>
      <c r="O626" s="30" t="e">
        <f>VLOOKUP(E626,'LIBROS FNL '!E:N,2,0)</f>
        <v>#N/A</v>
      </c>
      <c r="P626" s="31">
        <f>IFERROR(VLOOKUP(E626,'LIBROS FNL '!E:Q,13,0),0)</f>
        <v>0</v>
      </c>
      <c r="Q626" s="31" t="e">
        <f>VLOOKUP(E626,'LIBROS FNL '!E:N,4,0)</f>
        <v>#N/A</v>
      </c>
      <c r="R626" s="31">
        <f t="shared" si="125"/>
        <v>0</v>
      </c>
      <c r="S626" s="32" t="str">
        <f t="shared" si="126"/>
        <v>OK CONCILIADO</v>
      </c>
      <c r="T626" s="29" t="str">
        <f t="shared" ca="1" si="127"/>
        <v>ok</v>
      </c>
      <c r="U626" s="29">
        <f t="shared" si="128"/>
        <v>1</v>
      </c>
      <c r="V626" s="29">
        <f t="shared" si="129"/>
        <v>0</v>
      </c>
      <c r="W626" s="29" t="str">
        <f t="shared" si="130"/>
        <v/>
      </c>
    </row>
    <row r="627" spans="1:23" x14ac:dyDescent="0.25">
      <c r="A627" s="27" t="str">
        <f t="shared" si="120"/>
        <v/>
      </c>
      <c r="B627" s="25">
        <f t="shared" si="121"/>
        <v>0</v>
      </c>
      <c r="C627" s="25" t="str">
        <f t="shared" si="122"/>
        <v>INGRESO</v>
      </c>
      <c r="D627" s="28" t="str">
        <f t="shared" si="123"/>
        <v>0INGRESO</v>
      </c>
      <c r="E627" s="28" t="str">
        <f>D627&amp;COUNTIF(D$2:D627,D627)</f>
        <v>0INGRESO626</v>
      </c>
      <c r="F627" s="28" t="e">
        <f>VLOOKUP(L627,BASE!A:B,2,0)</f>
        <v>#N/A</v>
      </c>
      <c r="G627" s="26"/>
      <c r="H627" s="26"/>
      <c r="I627" s="34"/>
      <c r="J627" s="35"/>
      <c r="K627" s="26"/>
      <c r="L627" s="26"/>
      <c r="M627" s="26"/>
      <c r="N627" s="29">
        <f t="shared" si="124"/>
        <v>1</v>
      </c>
      <c r="O627" s="30" t="e">
        <f>VLOOKUP(E627,'LIBROS FNL '!E:N,2,0)</f>
        <v>#N/A</v>
      </c>
      <c r="P627" s="31">
        <f>IFERROR(VLOOKUP(E627,'LIBROS FNL '!E:Q,13,0),0)</f>
        <v>0</v>
      </c>
      <c r="Q627" s="31" t="e">
        <f>VLOOKUP(E627,'LIBROS FNL '!E:N,4,0)</f>
        <v>#N/A</v>
      </c>
      <c r="R627" s="31">
        <f t="shared" si="125"/>
        <v>0</v>
      </c>
      <c r="S627" s="32" t="str">
        <f t="shared" si="126"/>
        <v>OK CONCILIADO</v>
      </c>
      <c r="T627" s="29" t="str">
        <f t="shared" ca="1" si="127"/>
        <v>ok</v>
      </c>
      <c r="U627" s="29">
        <f t="shared" si="128"/>
        <v>1</v>
      </c>
      <c r="V627" s="29">
        <f t="shared" si="129"/>
        <v>0</v>
      </c>
      <c r="W627" s="29" t="str">
        <f t="shared" si="130"/>
        <v/>
      </c>
    </row>
    <row r="628" spans="1:23" x14ac:dyDescent="0.25">
      <c r="A628" s="27" t="str">
        <f t="shared" si="120"/>
        <v/>
      </c>
      <c r="B628" s="25">
        <f t="shared" si="121"/>
        <v>0</v>
      </c>
      <c r="C628" s="25" t="str">
        <f t="shared" si="122"/>
        <v>INGRESO</v>
      </c>
      <c r="D628" s="28" t="str">
        <f t="shared" si="123"/>
        <v>0INGRESO</v>
      </c>
      <c r="E628" s="28" t="str">
        <f>D628&amp;COUNTIF(D$2:D628,D628)</f>
        <v>0INGRESO627</v>
      </c>
      <c r="F628" s="28" t="e">
        <f>VLOOKUP(L628,BASE!A:B,2,0)</f>
        <v>#N/A</v>
      </c>
      <c r="G628" s="26"/>
      <c r="H628" s="26"/>
      <c r="I628" s="34"/>
      <c r="J628" s="35"/>
      <c r="K628" s="26"/>
      <c r="L628" s="26"/>
      <c r="M628" s="26"/>
      <c r="N628" s="29">
        <f t="shared" si="124"/>
        <v>1</v>
      </c>
      <c r="O628" s="30" t="e">
        <f>VLOOKUP(E628,'LIBROS FNL '!E:N,2,0)</f>
        <v>#N/A</v>
      </c>
      <c r="P628" s="31">
        <f>IFERROR(VLOOKUP(E628,'LIBROS FNL '!E:Q,13,0),0)</f>
        <v>0</v>
      </c>
      <c r="Q628" s="31" t="e">
        <f>VLOOKUP(E628,'LIBROS FNL '!E:N,4,0)</f>
        <v>#N/A</v>
      </c>
      <c r="R628" s="31">
        <f t="shared" si="125"/>
        <v>0</v>
      </c>
      <c r="S628" s="32" t="str">
        <f t="shared" si="126"/>
        <v>OK CONCILIADO</v>
      </c>
      <c r="T628" s="29" t="str">
        <f t="shared" ca="1" si="127"/>
        <v>ok</v>
      </c>
      <c r="U628" s="29">
        <f t="shared" si="128"/>
        <v>1</v>
      </c>
      <c r="V628" s="29">
        <f t="shared" si="129"/>
        <v>0</v>
      </c>
      <c r="W628" s="29" t="str">
        <f t="shared" si="130"/>
        <v/>
      </c>
    </row>
    <row r="629" spans="1:23" x14ac:dyDescent="0.25">
      <c r="A629" s="27" t="str">
        <f t="shared" si="120"/>
        <v/>
      </c>
      <c r="B629" s="25">
        <f t="shared" si="121"/>
        <v>0</v>
      </c>
      <c r="C629" s="25" t="str">
        <f t="shared" si="122"/>
        <v>INGRESO</v>
      </c>
      <c r="D629" s="28" t="str">
        <f t="shared" si="123"/>
        <v>0INGRESO</v>
      </c>
      <c r="E629" s="28" t="str">
        <f>D629&amp;COUNTIF(D$2:D629,D629)</f>
        <v>0INGRESO628</v>
      </c>
      <c r="F629" s="28" t="e">
        <f>VLOOKUP(L629,BASE!A:B,2,0)</f>
        <v>#N/A</v>
      </c>
      <c r="G629" s="26"/>
      <c r="H629" s="26"/>
      <c r="I629" s="34"/>
      <c r="J629" s="35"/>
      <c r="K629" s="26"/>
      <c r="L629" s="26"/>
      <c r="M629" s="26"/>
      <c r="N629" s="29">
        <f t="shared" si="124"/>
        <v>1</v>
      </c>
      <c r="O629" s="30" t="e">
        <f>VLOOKUP(E629,'LIBROS FNL '!E:N,2,0)</f>
        <v>#N/A</v>
      </c>
      <c r="P629" s="31">
        <f>IFERROR(VLOOKUP(E629,'LIBROS FNL '!E:Q,13,0),0)</f>
        <v>0</v>
      </c>
      <c r="Q629" s="31" t="e">
        <f>VLOOKUP(E629,'LIBROS FNL '!E:N,4,0)</f>
        <v>#N/A</v>
      </c>
      <c r="R629" s="31">
        <f t="shared" si="125"/>
        <v>0</v>
      </c>
      <c r="S629" s="32" t="str">
        <f t="shared" si="126"/>
        <v>OK CONCILIADO</v>
      </c>
      <c r="T629" s="29" t="str">
        <f t="shared" ca="1" si="127"/>
        <v>ok</v>
      </c>
      <c r="U629" s="29">
        <f t="shared" si="128"/>
        <v>1</v>
      </c>
      <c r="V629" s="29">
        <f t="shared" si="129"/>
        <v>0</v>
      </c>
      <c r="W629" s="29" t="str">
        <f t="shared" si="130"/>
        <v/>
      </c>
    </row>
    <row r="630" spans="1:23" x14ac:dyDescent="0.25">
      <c r="A630" s="27" t="str">
        <f t="shared" si="120"/>
        <v/>
      </c>
      <c r="B630" s="25">
        <f t="shared" si="121"/>
        <v>0</v>
      </c>
      <c r="C630" s="25" t="str">
        <f t="shared" si="122"/>
        <v>INGRESO</v>
      </c>
      <c r="D630" s="28" t="str">
        <f t="shared" si="123"/>
        <v>0INGRESO</v>
      </c>
      <c r="E630" s="28" t="str">
        <f>D630&amp;COUNTIF(D$2:D630,D630)</f>
        <v>0INGRESO629</v>
      </c>
      <c r="F630" s="28" t="e">
        <f>VLOOKUP(L630,BASE!A:B,2,0)</f>
        <v>#N/A</v>
      </c>
      <c r="G630" s="26"/>
      <c r="H630" s="26"/>
      <c r="I630" s="34"/>
      <c r="J630" s="35"/>
      <c r="K630" s="26"/>
      <c r="L630" s="26"/>
      <c r="M630" s="26"/>
      <c r="N630" s="29">
        <f t="shared" si="124"/>
        <v>1</v>
      </c>
      <c r="O630" s="30" t="e">
        <f>VLOOKUP(E630,'LIBROS FNL '!E:N,2,0)</f>
        <v>#N/A</v>
      </c>
      <c r="P630" s="31">
        <f>IFERROR(VLOOKUP(E630,'LIBROS FNL '!E:Q,13,0),0)</f>
        <v>0</v>
      </c>
      <c r="Q630" s="31" t="e">
        <f>VLOOKUP(E630,'LIBROS FNL '!E:N,4,0)</f>
        <v>#N/A</v>
      </c>
      <c r="R630" s="31">
        <f t="shared" si="125"/>
        <v>0</v>
      </c>
      <c r="S630" s="32" t="str">
        <f t="shared" si="126"/>
        <v>OK CONCILIADO</v>
      </c>
      <c r="T630" s="29" t="str">
        <f t="shared" ca="1" si="127"/>
        <v>ok</v>
      </c>
      <c r="U630" s="29">
        <f t="shared" si="128"/>
        <v>1</v>
      </c>
      <c r="V630" s="29">
        <f t="shared" si="129"/>
        <v>0</v>
      </c>
      <c r="W630" s="29" t="str">
        <f t="shared" si="130"/>
        <v/>
      </c>
    </row>
    <row r="631" spans="1:23" x14ac:dyDescent="0.25">
      <c r="A631" s="27" t="str">
        <f t="shared" si="120"/>
        <v/>
      </c>
      <c r="B631" s="25">
        <f t="shared" si="121"/>
        <v>0</v>
      </c>
      <c r="C631" s="25" t="str">
        <f t="shared" si="122"/>
        <v>INGRESO</v>
      </c>
      <c r="D631" s="28" t="str">
        <f t="shared" si="123"/>
        <v>0INGRESO</v>
      </c>
      <c r="E631" s="28" t="str">
        <f>D631&amp;COUNTIF(D$2:D631,D631)</f>
        <v>0INGRESO630</v>
      </c>
      <c r="F631" s="28" t="e">
        <f>VLOOKUP(L631,BASE!A:B,2,0)</f>
        <v>#N/A</v>
      </c>
      <c r="G631" s="26"/>
      <c r="H631" s="26"/>
      <c r="I631" s="34"/>
      <c r="J631" s="35"/>
      <c r="K631" s="26"/>
      <c r="L631" s="26"/>
      <c r="M631" s="26"/>
      <c r="N631" s="29">
        <f t="shared" si="124"/>
        <v>1</v>
      </c>
      <c r="O631" s="30" t="e">
        <f>VLOOKUP(E631,'LIBROS FNL '!E:N,2,0)</f>
        <v>#N/A</v>
      </c>
      <c r="P631" s="31">
        <f>IFERROR(VLOOKUP(E631,'LIBROS FNL '!E:Q,13,0),0)</f>
        <v>0</v>
      </c>
      <c r="Q631" s="31" t="e">
        <f>VLOOKUP(E631,'LIBROS FNL '!E:N,4,0)</f>
        <v>#N/A</v>
      </c>
      <c r="R631" s="31">
        <f t="shared" si="125"/>
        <v>0</v>
      </c>
      <c r="S631" s="32" t="str">
        <f t="shared" si="126"/>
        <v>OK CONCILIADO</v>
      </c>
      <c r="T631" s="29" t="str">
        <f t="shared" ca="1" si="127"/>
        <v>ok</v>
      </c>
      <c r="U631" s="29">
        <f t="shared" si="128"/>
        <v>1</v>
      </c>
      <c r="V631" s="29">
        <f t="shared" si="129"/>
        <v>0</v>
      </c>
      <c r="W631" s="29" t="str">
        <f t="shared" si="130"/>
        <v/>
      </c>
    </row>
    <row r="632" spans="1:23" x14ac:dyDescent="0.25">
      <c r="A632" s="27" t="str">
        <f t="shared" si="120"/>
        <v/>
      </c>
      <c r="B632" s="25">
        <f t="shared" si="121"/>
        <v>0</v>
      </c>
      <c r="C632" s="25" t="str">
        <f t="shared" si="122"/>
        <v>INGRESO</v>
      </c>
      <c r="D632" s="28" t="str">
        <f t="shared" si="123"/>
        <v>0INGRESO</v>
      </c>
      <c r="E632" s="28" t="str">
        <f>D632&amp;COUNTIF(D$2:D632,D632)</f>
        <v>0INGRESO631</v>
      </c>
      <c r="F632" s="28" t="e">
        <f>VLOOKUP(L632,BASE!A:B,2,0)</f>
        <v>#N/A</v>
      </c>
      <c r="G632" s="26"/>
      <c r="H632" s="26"/>
      <c r="I632" s="34"/>
      <c r="J632" s="35"/>
      <c r="K632" s="26"/>
      <c r="L632" s="26"/>
      <c r="M632" s="26"/>
      <c r="N632" s="29">
        <f t="shared" si="124"/>
        <v>1</v>
      </c>
      <c r="O632" s="30" t="e">
        <f>VLOOKUP(E632,'LIBROS FNL '!E:N,2,0)</f>
        <v>#N/A</v>
      </c>
      <c r="P632" s="31">
        <f>IFERROR(VLOOKUP(E632,'LIBROS FNL '!E:Q,13,0),0)</f>
        <v>0</v>
      </c>
      <c r="Q632" s="31" t="e">
        <f>VLOOKUP(E632,'LIBROS FNL '!E:N,4,0)</f>
        <v>#N/A</v>
      </c>
      <c r="R632" s="31">
        <f t="shared" si="125"/>
        <v>0</v>
      </c>
      <c r="S632" s="32" t="str">
        <f t="shared" si="126"/>
        <v>OK CONCILIADO</v>
      </c>
      <c r="T632" s="29" t="str">
        <f t="shared" ca="1" si="127"/>
        <v>ok</v>
      </c>
      <c r="U632" s="29">
        <f t="shared" si="128"/>
        <v>1</v>
      </c>
      <c r="V632" s="29">
        <f t="shared" si="129"/>
        <v>0</v>
      </c>
      <c r="W632" s="29" t="str">
        <f t="shared" si="130"/>
        <v/>
      </c>
    </row>
    <row r="633" spans="1:23" x14ac:dyDescent="0.25">
      <c r="A633" s="27" t="str">
        <f t="shared" si="120"/>
        <v/>
      </c>
      <c r="B633" s="25">
        <f t="shared" si="121"/>
        <v>0</v>
      </c>
      <c r="C633" s="25" t="str">
        <f t="shared" si="122"/>
        <v>INGRESO</v>
      </c>
      <c r="D633" s="28" t="str">
        <f t="shared" si="123"/>
        <v>0INGRESO</v>
      </c>
      <c r="E633" s="28" t="str">
        <f>D633&amp;COUNTIF(D$2:D633,D633)</f>
        <v>0INGRESO632</v>
      </c>
      <c r="F633" s="28" t="e">
        <f>VLOOKUP(L633,BASE!A:B,2,0)</f>
        <v>#N/A</v>
      </c>
      <c r="G633" s="26"/>
      <c r="H633" s="26"/>
      <c r="I633" s="34"/>
      <c r="J633" s="35"/>
      <c r="K633" s="26"/>
      <c r="L633" s="26"/>
      <c r="M633" s="26"/>
      <c r="N633" s="29">
        <f t="shared" si="124"/>
        <v>1</v>
      </c>
      <c r="O633" s="30" t="e">
        <f>VLOOKUP(E633,'LIBROS FNL '!E:N,2,0)</f>
        <v>#N/A</v>
      </c>
      <c r="P633" s="31">
        <f>IFERROR(VLOOKUP(E633,'LIBROS FNL '!E:Q,13,0),0)</f>
        <v>0</v>
      </c>
      <c r="Q633" s="31" t="e">
        <f>VLOOKUP(E633,'LIBROS FNL '!E:N,4,0)</f>
        <v>#N/A</v>
      </c>
      <c r="R633" s="31">
        <f t="shared" si="125"/>
        <v>0</v>
      </c>
      <c r="S633" s="32" t="str">
        <f t="shared" si="126"/>
        <v>OK CONCILIADO</v>
      </c>
      <c r="T633" s="29" t="str">
        <f t="shared" ca="1" si="127"/>
        <v>ok</v>
      </c>
      <c r="U633" s="29">
        <f t="shared" si="128"/>
        <v>1</v>
      </c>
      <c r="V633" s="29">
        <f t="shared" si="129"/>
        <v>0</v>
      </c>
      <c r="W633" s="29" t="str">
        <f t="shared" si="130"/>
        <v/>
      </c>
    </row>
    <row r="634" spans="1:23" x14ac:dyDescent="0.25">
      <c r="A634" s="27" t="str">
        <f t="shared" si="120"/>
        <v/>
      </c>
      <c r="B634" s="25">
        <f t="shared" si="121"/>
        <v>0</v>
      </c>
      <c r="C634" s="25" t="str">
        <f t="shared" si="122"/>
        <v>INGRESO</v>
      </c>
      <c r="D634" s="28" t="str">
        <f t="shared" si="123"/>
        <v>0INGRESO</v>
      </c>
      <c r="E634" s="28" t="str">
        <f>D634&amp;COUNTIF(D$2:D634,D634)</f>
        <v>0INGRESO633</v>
      </c>
      <c r="F634" s="28" t="e">
        <f>VLOOKUP(L634,BASE!A:B,2,0)</f>
        <v>#N/A</v>
      </c>
      <c r="G634" s="26"/>
      <c r="H634" s="26"/>
      <c r="I634" s="34"/>
      <c r="J634" s="35"/>
      <c r="K634" s="26"/>
      <c r="L634" s="26"/>
      <c r="M634" s="26"/>
      <c r="N634" s="29">
        <f t="shared" si="124"/>
        <v>1</v>
      </c>
      <c r="O634" s="30" t="e">
        <f>VLOOKUP(E634,'LIBROS FNL '!E:N,2,0)</f>
        <v>#N/A</v>
      </c>
      <c r="P634" s="31">
        <f>IFERROR(VLOOKUP(E634,'LIBROS FNL '!E:Q,13,0),0)</f>
        <v>0</v>
      </c>
      <c r="Q634" s="31" t="e">
        <f>VLOOKUP(E634,'LIBROS FNL '!E:N,4,0)</f>
        <v>#N/A</v>
      </c>
      <c r="R634" s="31">
        <f t="shared" si="125"/>
        <v>0</v>
      </c>
      <c r="S634" s="32" t="str">
        <f t="shared" si="126"/>
        <v>OK CONCILIADO</v>
      </c>
      <c r="T634" s="29" t="str">
        <f t="shared" ca="1" si="127"/>
        <v>ok</v>
      </c>
      <c r="U634" s="29">
        <f t="shared" si="128"/>
        <v>1</v>
      </c>
      <c r="V634" s="29">
        <f t="shared" si="129"/>
        <v>0</v>
      </c>
      <c r="W634" s="29" t="str">
        <f t="shared" si="130"/>
        <v/>
      </c>
    </row>
    <row r="635" spans="1:23" x14ac:dyDescent="0.25">
      <c r="A635" s="27" t="str">
        <f t="shared" si="120"/>
        <v/>
      </c>
      <c r="B635" s="25">
        <f t="shared" si="121"/>
        <v>0</v>
      </c>
      <c r="C635" s="25" t="str">
        <f t="shared" si="122"/>
        <v>INGRESO</v>
      </c>
      <c r="D635" s="28" t="str">
        <f t="shared" si="123"/>
        <v>0INGRESO</v>
      </c>
      <c r="E635" s="28" t="str">
        <f>D635&amp;COUNTIF(D$2:D635,D635)</f>
        <v>0INGRESO634</v>
      </c>
      <c r="F635" s="28" t="e">
        <f>VLOOKUP(L635,BASE!A:B,2,0)</f>
        <v>#N/A</v>
      </c>
      <c r="G635" s="26"/>
      <c r="H635" s="26"/>
      <c r="I635" s="34"/>
      <c r="J635" s="35"/>
      <c r="K635" s="26"/>
      <c r="L635" s="26"/>
      <c r="M635" s="26"/>
      <c r="N635" s="29">
        <f t="shared" si="124"/>
        <v>1</v>
      </c>
      <c r="O635" s="30" t="e">
        <f>VLOOKUP(E635,'LIBROS FNL '!E:N,2,0)</f>
        <v>#N/A</v>
      </c>
      <c r="P635" s="31">
        <f>IFERROR(VLOOKUP(E635,'LIBROS FNL '!E:Q,13,0),0)</f>
        <v>0</v>
      </c>
      <c r="Q635" s="31" t="e">
        <f>VLOOKUP(E635,'LIBROS FNL '!E:N,4,0)</f>
        <v>#N/A</v>
      </c>
      <c r="R635" s="31">
        <f t="shared" si="125"/>
        <v>0</v>
      </c>
      <c r="S635" s="32" t="str">
        <f t="shared" si="126"/>
        <v>OK CONCILIADO</v>
      </c>
      <c r="T635" s="29" t="str">
        <f t="shared" ca="1" si="127"/>
        <v>ok</v>
      </c>
      <c r="U635" s="29">
        <f t="shared" si="128"/>
        <v>1</v>
      </c>
      <c r="V635" s="29">
        <f t="shared" si="129"/>
        <v>0</v>
      </c>
      <c r="W635" s="29" t="str">
        <f t="shared" si="130"/>
        <v/>
      </c>
    </row>
    <row r="636" spans="1:23" x14ac:dyDescent="0.25">
      <c r="A636" s="27" t="str">
        <f t="shared" si="120"/>
        <v/>
      </c>
      <c r="B636" s="25">
        <f t="shared" si="121"/>
        <v>0</v>
      </c>
      <c r="C636" s="25" t="str">
        <f t="shared" si="122"/>
        <v>INGRESO</v>
      </c>
      <c r="D636" s="28" t="str">
        <f t="shared" si="123"/>
        <v>0INGRESO</v>
      </c>
      <c r="E636" s="28" t="str">
        <f>D636&amp;COUNTIF(D$2:D636,D636)</f>
        <v>0INGRESO635</v>
      </c>
      <c r="F636" s="28" t="e">
        <f>VLOOKUP(L636,BASE!A:B,2,0)</f>
        <v>#N/A</v>
      </c>
      <c r="G636" s="26"/>
      <c r="H636" s="26"/>
      <c r="I636" s="34"/>
      <c r="J636" s="35"/>
      <c r="K636" s="26"/>
      <c r="L636" s="26"/>
      <c r="M636" s="26"/>
      <c r="N636" s="29">
        <f t="shared" si="124"/>
        <v>1</v>
      </c>
      <c r="O636" s="30" t="e">
        <f>VLOOKUP(E636,'LIBROS FNL '!E:N,2,0)</f>
        <v>#N/A</v>
      </c>
      <c r="P636" s="31">
        <f>IFERROR(VLOOKUP(E636,'LIBROS FNL '!E:Q,13,0),0)</f>
        <v>0</v>
      </c>
      <c r="Q636" s="31" t="e">
        <f>VLOOKUP(E636,'LIBROS FNL '!E:N,4,0)</f>
        <v>#N/A</v>
      </c>
      <c r="R636" s="31">
        <f t="shared" si="125"/>
        <v>0</v>
      </c>
      <c r="S636" s="32" t="str">
        <f t="shared" si="126"/>
        <v>OK CONCILIADO</v>
      </c>
      <c r="T636" s="29" t="str">
        <f t="shared" ca="1" si="127"/>
        <v>ok</v>
      </c>
      <c r="U636" s="29">
        <f t="shared" si="128"/>
        <v>1</v>
      </c>
      <c r="V636" s="29">
        <f t="shared" si="129"/>
        <v>0</v>
      </c>
      <c r="W636" s="29" t="str">
        <f t="shared" si="130"/>
        <v/>
      </c>
    </row>
    <row r="637" spans="1:23" x14ac:dyDescent="0.25">
      <c r="A637" s="27" t="str">
        <f t="shared" si="120"/>
        <v/>
      </c>
      <c r="B637" s="25">
        <f t="shared" si="121"/>
        <v>0</v>
      </c>
      <c r="C637" s="25" t="str">
        <f t="shared" si="122"/>
        <v>INGRESO</v>
      </c>
      <c r="D637" s="28" t="str">
        <f t="shared" si="123"/>
        <v>0INGRESO</v>
      </c>
      <c r="E637" s="28" t="str">
        <f>D637&amp;COUNTIF(D$2:D637,D637)</f>
        <v>0INGRESO636</v>
      </c>
      <c r="F637" s="28" t="e">
        <f>VLOOKUP(L637,BASE!A:B,2,0)</f>
        <v>#N/A</v>
      </c>
      <c r="G637" s="26"/>
      <c r="H637" s="26"/>
      <c r="I637" s="34"/>
      <c r="J637" s="35"/>
      <c r="K637" s="26"/>
      <c r="L637" s="26"/>
      <c r="M637" s="26"/>
      <c r="N637" s="29">
        <f t="shared" si="124"/>
        <v>1</v>
      </c>
      <c r="O637" s="30" t="e">
        <f>VLOOKUP(E637,'LIBROS FNL '!E:N,2,0)</f>
        <v>#N/A</v>
      </c>
      <c r="P637" s="31">
        <f>IFERROR(VLOOKUP(E637,'LIBROS FNL '!E:Q,13,0),0)</f>
        <v>0</v>
      </c>
      <c r="Q637" s="31" t="e">
        <f>VLOOKUP(E637,'LIBROS FNL '!E:N,4,0)</f>
        <v>#N/A</v>
      </c>
      <c r="R637" s="31">
        <f t="shared" si="125"/>
        <v>0</v>
      </c>
      <c r="S637" s="32" t="str">
        <f t="shared" si="126"/>
        <v>OK CONCILIADO</v>
      </c>
      <c r="T637" s="29" t="str">
        <f t="shared" ca="1" si="127"/>
        <v>ok</v>
      </c>
      <c r="U637" s="29">
        <f t="shared" si="128"/>
        <v>1</v>
      </c>
      <c r="V637" s="29">
        <f t="shared" si="129"/>
        <v>0</v>
      </c>
      <c r="W637" s="29" t="str">
        <f t="shared" si="130"/>
        <v/>
      </c>
    </row>
    <row r="638" spans="1:23" x14ac:dyDescent="0.25">
      <c r="A638" s="27" t="str">
        <f t="shared" si="120"/>
        <v/>
      </c>
      <c r="B638" s="25">
        <f t="shared" si="121"/>
        <v>0</v>
      </c>
      <c r="C638" s="25" t="str">
        <f t="shared" si="122"/>
        <v>INGRESO</v>
      </c>
      <c r="D638" s="28" t="str">
        <f t="shared" si="123"/>
        <v>0INGRESO</v>
      </c>
      <c r="E638" s="28" t="str">
        <f>D638&amp;COUNTIF(D$2:D638,D638)</f>
        <v>0INGRESO637</v>
      </c>
      <c r="F638" s="28" t="e">
        <f>VLOOKUP(L638,BASE!A:B,2,0)</f>
        <v>#N/A</v>
      </c>
      <c r="G638" s="26"/>
      <c r="H638" s="26"/>
      <c r="I638" s="34"/>
      <c r="J638" s="35"/>
      <c r="K638" s="26"/>
      <c r="L638" s="26"/>
      <c r="M638" s="26"/>
      <c r="N638" s="29">
        <f t="shared" si="124"/>
        <v>1</v>
      </c>
      <c r="O638" s="30" t="e">
        <f>VLOOKUP(E638,'LIBROS FNL '!E:N,2,0)</f>
        <v>#N/A</v>
      </c>
      <c r="P638" s="31">
        <f>IFERROR(VLOOKUP(E638,'LIBROS FNL '!E:Q,13,0),0)</f>
        <v>0</v>
      </c>
      <c r="Q638" s="31" t="e">
        <f>VLOOKUP(E638,'LIBROS FNL '!E:N,4,0)</f>
        <v>#N/A</v>
      </c>
      <c r="R638" s="31">
        <f t="shared" si="125"/>
        <v>0</v>
      </c>
      <c r="S638" s="32" t="str">
        <f t="shared" si="126"/>
        <v>OK CONCILIADO</v>
      </c>
      <c r="T638" s="29" t="str">
        <f t="shared" ca="1" si="127"/>
        <v>ok</v>
      </c>
      <c r="U638" s="29">
        <f t="shared" si="128"/>
        <v>1</v>
      </c>
      <c r="V638" s="29">
        <f t="shared" si="129"/>
        <v>0</v>
      </c>
      <c r="W638" s="29" t="str">
        <f t="shared" si="130"/>
        <v/>
      </c>
    </row>
    <row r="639" spans="1:23" x14ac:dyDescent="0.25">
      <c r="A639" s="27" t="str">
        <f t="shared" si="120"/>
        <v/>
      </c>
      <c r="B639" s="25">
        <f t="shared" si="121"/>
        <v>0</v>
      </c>
      <c r="C639" s="25" t="str">
        <f t="shared" si="122"/>
        <v>INGRESO</v>
      </c>
      <c r="D639" s="28" t="str">
        <f t="shared" si="123"/>
        <v>0INGRESO</v>
      </c>
      <c r="E639" s="28" t="str">
        <f>D639&amp;COUNTIF(D$2:D639,D639)</f>
        <v>0INGRESO638</v>
      </c>
      <c r="F639" s="28" t="e">
        <f>VLOOKUP(L639,BASE!A:B,2,0)</f>
        <v>#N/A</v>
      </c>
      <c r="G639" s="26"/>
      <c r="H639" s="26"/>
      <c r="I639" s="34"/>
      <c r="J639" s="35"/>
      <c r="K639" s="26"/>
      <c r="L639" s="26"/>
      <c r="M639" s="26"/>
      <c r="N639" s="29">
        <f t="shared" si="124"/>
        <v>1</v>
      </c>
      <c r="O639" s="30" t="e">
        <f>VLOOKUP(E639,'LIBROS FNL '!E:N,2,0)</f>
        <v>#N/A</v>
      </c>
      <c r="P639" s="31">
        <f>IFERROR(VLOOKUP(E639,'LIBROS FNL '!E:Q,13,0),0)</f>
        <v>0</v>
      </c>
      <c r="Q639" s="31" t="e">
        <f>VLOOKUP(E639,'LIBROS FNL '!E:N,4,0)</f>
        <v>#N/A</v>
      </c>
      <c r="R639" s="31">
        <f t="shared" si="125"/>
        <v>0</v>
      </c>
      <c r="S639" s="32" t="str">
        <f t="shared" si="126"/>
        <v>OK CONCILIADO</v>
      </c>
      <c r="T639" s="29" t="str">
        <f t="shared" ca="1" si="127"/>
        <v>ok</v>
      </c>
      <c r="U639" s="29">
        <f t="shared" si="128"/>
        <v>1</v>
      </c>
      <c r="V639" s="29">
        <f t="shared" si="129"/>
        <v>0</v>
      </c>
      <c r="W639" s="29" t="str">
        <f t="shared" si="130"/>
        <v/>
      </c>
    </row>
    <row r="640" spans="1:23" x14ac:dyDescent="0.25">
      <c r="A640" s="27" t="str">
        <f t="shared" si="120"/>
        <v/>
      </c>
      <c r="B640" s="25">
        <f t="shared" si="121"/>
        <v>0</v>
      </c>
      <c r="C640" s="25" t="str">
        <f t="shared" si="122"/>
        <v>INGRESO</v>
      </c>
      <c r="D640" s="28" t="str">
        <f t="shared" si="123"/>
        <v>0INGRESO</v>
      </c>
      <c r="E640" s="28" t="str">
        <f>D640&amp;COUNTIF(D$2:D640,D640)</f>
        <v>0INGRESO639</v>
      </c>
      <c r="F640" s="28" t="e">
        <f>VLOOKUP(L640,BASE!A:B,2,0)</f>
        <v>#N/A</v>
      </c>
      <c r="G640" s="26"/>
      <c r="H640" s="26"/>
      <c r="I640" s="34"/>
      <c r="J640" s="35"/>
      <c r="K640" s="26"/>
      <c r="L640" s="26"/>
      <c r="M640" s="26"/>
      <c r="N640" s="29">
        <f t="shared" si="124"/>
        <v>1</v>
      </c>
      <c r="O640" s="30" t="e">
        <f>VLOOKUP(E640,'LIBROS FNL '!E:N,2,0)</f>
        <v>#N/A</v>
      </c>
      <c r="P640" s="31">
        <f>IFERROR(VLOOKUP(E640,'LIBROS FNL '!E:Q,13,0),0)</f>
        <v>0</v>
      </c>
      <c r="Q640" s="31" t="e">
        <f>VLOOKUP(E640,'LIBROS FNL '!E:N,4,0)</f>
        <v>#N/A</v>
      </c>
      <c r="R640" s="31">
        <f t="shared" si="125"/>
        <v>0</v>
      </c>
      <c r="S640" s="32" t="str">
        <f t="shared" si="126"/>
        <v>OK CONCILIADO</v>
      </c>
      <c r="T640" s="29" t="str">
        <f t="shared" ca="1" si="127"/>
        <v>ok</v>
      </c>
      <c r="U640" s="29">
        <f t="shared" si="128"/>
        <v>1</v>
      </c>
      <c r="V640" s="29">
        <f t="shared" si="129"/>
        <v>0</v>
      </c>
      <c r="W640" s="29" t="str">
        <f t="shared" si="130"/>
        <v/>
      </c>
    </row>
    <row r="641" spans="1:23" x14ac:dyDescent="0.25">
      <c r="A641" s="27" t="str">
        <f t="shared" si="120"/>
        <v/>
      </c>
      <c r="B641" s="25">
        <f t="shared" si="121"/>
        <v>0</v>
      </c>
      <c r="C641" s="25" t="str">
        <f t="shared" si="122"/>
        <v>INGRESO</v>
      </c>
      <c r="D641" s="28" t="str">
        <f t="shared" si="123"/>
        <v>0INGRESO</v>
      </c>
      <c r="E641" s="28" t="str">
        <f>D641&amp;COUNTIF(D$2:D641,D641)</f>
        <v>0INGRESO640</v>
      </c>
      <c r="F641" s="28" t="e">
        <f>VLOOKUP(L641,BASE!A:B,2,0)</f>
        <v>#N/A</v>
      </c>
      <c r="G641" s="26"/>
      <c r="H641" s="26"/>
      <c r="I641" s="34"/>
      <c r="J641" s="35"/>
      <c r="K641" s="26"/>
      <c r="L641" s="26"/>
      <c r="M641" s="26"/>
      <c r="N641" s="29">
        <f t="shared" si="124"/>
        <v>1</v>
      </c>
      <c r="O641" s="30" t="e">
        <f>VLOOKUP(E641,'LIBROS FNL '!E:N,2,0)</f>
        <v>#N/A</v>
      </c>
      <c r="P641" s="31">
        <f>IFERROR(VLOOKUP(E641,'LIBROS FNL '!E:Q,13,0),0)</f>
        <v>0</v>
      </c>
      <c r="Q641" s="31" t="e">
        <f>VLOOKUP(E641,'LIBROS FNL '!E:N,4,0)</f>
        <v>#N/A</v>
      </c>
      <c r="R641" s="31">
        <f t="shared" si="125"/>
        <v>0</v>
      </c>
      <c r="S641" s="32" t="str">
        <f t="shared" si="126"/>
        <v>OK CONCILIADO</v>
      </c>
      <c r="T641" s="29" t="str">
        <f t="shared" ca="1" si="127"/>
        <v>ok</v>
      </c>
      <c r="U641" s="29">
        <f t="shared" si="128"/>
        <v>1</v>
      </c>
      <c r="V641" s="29">
        <f t="shared" si="129"/>
        <v>0</v>
      </c>
      <c r="W641" s="29" t="str">
        <f t="shared" si="130"/>
        <v/>
      </c>
    </row>
    <row r="642" spans="1:23" x14ac:dyDescent="0.25">
      <c r="A642" s="27" t="str">
        <f t="shared" si="120"/>
        <v/>
      </c>
      <c r="B642" s="25">
        <f t="shared" si="121"/>
        <v>0</v>
      </c>
      <c r="C642" s="25" t="str">
        <f t="shared" si="122"/>
        <v>INGRESO</v>
      </c>
      <c r="D642" s="28" t="str">
        <f t="shared" si="123"/>
        <v>0INGRESO</v>
      </c>
      <c r="E642" s="28" t="str">
        <f>D642&amp;COUNTIF(D$2:D642,D642)</f>
        <v>0INGRESO641</v>
      </c>
      <c r="F642" s="28" t="e">
        <f>VLOOKUP(L642,BASE!A:B,2,0)</f>
        <v>#N/A</v>
      </c>
      <c r="G642" s="26"/>
      <c r="H642" s="26"/>
      <c r="I642" s="34"/>
      <c r="J642" s="35"/>
      <c r="K642" s="26"/>
      <c r="L642" s="26"/>
      <c r="M642" s="26"/>
      <c r="N642" s="29">
        <f t="shared" si="124"/>
        <v>1</v>
      </c>
      <c r="O642" s="30" t="e">
        <f>VLOOKUP(E642,'LIBROS FNL '!E:N,2,0)</f>
        <v>#N/A</v>
      </c>
      <c r="P642" s="31">
        <f>IFERROR(VLOOKUP(E642,'LIBROS FNL '!E:Q,13,0),0)</f>
        <v>0</v>
      </c>
      <c r="Q642" s="31" t="e">
        <f>VLOOKUP(E642,'LIBROS FNL '!E:N,4,0)</f>
        <v>#N/A</v>
      </c>
      <c r="R642" s="31">
        <f t="shared" si="125"/>
        <v>0</v>
      </c>
      <c r="S642" s="32" t="str">
        <f t="shared" si="126"/>
        <v>OK CONCILIADO</v>
      </c>
      <c r="T642" s="29" t="str">
        <f t="shared" ca="1" si="127"/>
        <v>ok</v>
      </c>
      <c r="U642" s="29">
        <f t="shared" si="128"/>
        <v>1</v>
      </c>
      <c r="V642" s="29">
        <f t="shared" si="129"/>
        <v>0</v>
      </c>
      <c r="W642" s="29" t="str">
        <f t="shared" si="130"/>
        <v/>
      </c>
    </row>
    <row r="643" spans="1:23" x14ac:dyDescent="0.25">
      <c r="A643" s="27" t="str">
        <f t="shared" si="120"/>
        <v/>
      </c>
      <c r="B643" s="25">
        <f t="shared" si="121"/>
        <v>0</v>
      </c>
      <c r="C643" s="25" t="str">
        <f t="shared" si="122"/>
        <v>INGRESO</v>
      </c>
      <c r="D643" s="28" t="str">
        <f t="shared" si="123"/>
        <v>0INGRESO</v>
      </c>
      <c r="E643" s="28" t="str">
        <f>D643&amp;COUNTIF(D$2:D643,D643)</f>
        <v>0INGRESO642</v>
      </c>
      <c r="F643" s="28" t="e">
        <f>VLOOKUP(L643,BASE!A:B,2,0)</f>
        <v>#N/A</v>
      </c>
      <c r="G643" s="26"/>
      <c r="H643" s="26"/>
      <c r="I643" s="34"/>
      <c r="J643" s="35"/>
      <c r="K643" s="26"/>
      <c r="L643" s="26"/>
      <c r="M643" s="26"/>
      <c r="N643" s="29">
        <f t="shared" si="124"/>
        <v>1</v>
      </c>
      <c r="O643" s="30" t="e">
        <f>VLOOKUP(E643,'LIBROS FNL '!E:N,2,0)</f>
        <v>#N/A</v>
      </c>
      <c r="P643" s="31">
        <f>IFERROR(VLOOKUP(E643,'LIBROS FNL '!E:Q,13,0),0)</f>
        <v>0</v>
      </c>
      <c r="Q643" s="31" t="e">
        <f>VLOOKUP(E643,'LIBROS FNL '!E:N,4,0)</f>
        <v>#N/A</v>
      </c>
      <c r="R643" s="31">
        <f t="shared" si="125"/>
        <v>0</v>
      </c>
      <c r="S643" s="32" t="str">
        <f t="shared" si="126"/>
        <v>OK CONCILIADO</v>
      </c>
      <c r="T643" s="29" t="str">
        <f t="shared" ca="1" si="127"/>
        <v>ok</v>
      </c>
      <c r="U643" s="29">
        <f t="shared" si="128"/>
        <v>1</v>
      </c>
      <c r="V643" s="29">
        <f t="shared" si="129"/>
        <v>0</v>
      </c>
      <c r="W643" s="29" t="str">
        <f t="shared" si="130"/>
        <v/>
      </c>
    </row>
    <row r="644" spans="1:23" x14ac:dyDescent="0.25">
      <c r="A644" s="27" t="str">
        <f t="shared" si="120"/>
        <v/>
      </c>
      <c r="B644" s="25">
        <f t="shared" si="121"/>
        <v>0</v>
      </c>
      <c r="C644" s="25" t="str">
        <f t="shared" si="122"/>
        <v>INGRESO</v>
      </c>
      <c r="D644" s="28" t="str">
        <f t="shared" si="123"/>
        <v>0INGRESO</v>
      </c>
      <c r="E644" s="28" t="str">
        <f>D644&amp;COUNTIF(D$2:D644,D644)</f>
        <v>0INGRESO643</v>
      </c>
      <c r="F644" s="28" t="e">
        <f>VLOOKUP(L644,BASE!A:B,2,0)</f>
        <v>#N/A</v>
      </c>
      <c r="G644" s="26"/>
      <c r="H644" s="26"/>
      <c r="I644" s="34"/>
      <c r="J644" s="35"/>
      <c r="K644" s="26"/>
      <c r="L644" s="26"/>
      <c r="M644" s="26"/>
      <c r="N644" s="29">
        <f t="shared" si="124"/>
        <v>1</v>
      </c>
      <c r="O644" s="30" t="e">
        <f>VLOOKUP(E644,'LIBROS FNL '!E:N,2,0)</f>
        <v>#N/A</v>
      </c>
      <c r="P644" s="31">
        <f>IFERROR(VLOOKUP(E644,'LIBROS FNL '!E:Q,13,0),0)</f>
        <v>0</v>
      </c>
      <c r="Q644" s="31" t="e">
        <f>VLOOKUP(E644,'LIBROS FNL '!E:N,4,0)</f>
        <v>#N/A</v>
      </c>
      <c r="R644" s="31">
        <f t="shared" si="125"/>
        <v>0</v>
      </c>
      <c r="S644" s="32" t="str">
        <f t="shared" si="126"/>
        <v>OK CONCILIADO</v>
      </c>
      <c r="T644" s="29" t="str">
        <f t="shared" ca="1" si="127"/>
        <v>ok</v>
      </c>
      <c r="U644" s="29">
        <f t="shared" si="128"/>
        <v>1</v>
      </c>
      <c r="V644" s="29">
        <f t="shared" si="129"/>
        <v>0</v>
      </c>
      <c r="W644" s="29" t="str">
        <f t="shared" si="130"/>
        <v/>
      </c>
    </row>
    <row r="645" spans="1:23" x14ac:dyDescent="0.25">
      <c r="A645" s="27" t="str">
        <f t="shared" si="120"/>
        <v/>
      </c>
      <c r="B645" s="25">
        <f t="shared" si="121"/>
        <v>0</v>
      </c>
      <c r="C645" s="25" t="str">
        <f t="shared" si="122"/>
        <v>INGRESO</v>
      </c>
      <c r="D645" s="28" t="str">
        <f t="shared" si="123"/>
        <v>0INGRESO</v>
      </c>
      <c r="E645" s="28" t="str">
        <f>D645&amp;COUNTIF(D$2:D645,D645)</f>
        <v>0INGRESO644</v>
      </c>
      <c r="F645" s="28" t="e">
        <f>VLOOKUP(L645,BASE!A:B,2,0)</f>
        <v>#N/A</v>
      </c>
      <c r="G645" s="26"/>
      <c r="H645" s="26"/>
      <c r="I645" s="34"/>
      <c r="J645" s="35"/>
      <c r="K645" s="26"/>
      <c r="L645" s="26"/>
      <c r="M645" s="26"/>
      <c r="N645" s="29">
        <f t="shared" si="124"/>
        <v>1</v>
      </c>
      <c r="O645" s="30" t="e">
        <f>VLOOKUP(E645,'LIBROS FNL '!E:N,2,0)</f>
        <v>#N/A</v>
      </c>
      <c r="P645" s="31">
        <f>IFERROR(VLOOKUP(E645,'LIBROS FNL '!E:Q,13,0),0)</f>
        <v>0</v>
      </c>
      <c r="Q645" s="31" t="e">
        <f>VLOOKUP(E645,'LIBROS FNL '!E:N,4,0)</f>
        <v>#N/A</v>
      </c>
      <c r="R645" s="31">
        <f t="shared" si="125"/>
        <v>0</v>
      </c>
      <c r="S645" s="32" t="str">
        <f t="shared" si="126"/>
        <v>OK CONCILIADO</v>
      </c>
      <c r="T645" s="29" t="str">
        <f t="shared" ca="1" si="127"/>
        <v>ok</v>
      </c>
      <c r="U645" s="29">
        <f t="shared" si="128"/>
        <v>1</v>
      </c>
      <c r="V645" s="29">
        <f t="shared" si="129"/>
        <v>0</v>
      </c>
      <c r="W645" s="29" t="str">
        <f t="shared" si="130"/>
        <v/>
      </c>
    </row>
    <row r="646" spans="1:23" x14ac:dyDescent="0.25">
      <c r="A646" s="27" t="str">
        <f t="shared" si="120"/>
        <v/>
      </c>
      <c r="B646" s="25">
        <f t="shared" si="121"/>
        <v>0</v>
      </c>
      <c r="C646" s="25" t="str">
        <f t="shared" si="122"/>
        <v>INGRESO</v>
      </c>
      <c r="D646" s="28" t="str">
        <f t="shared" si="123"/>
        <v>0INGRESO</v>
      </c>
      <c r="E646" s="28" t="str">
        <f>D646&amp;COUNTIF(D$2:D646,D646)</f>
        <v>0INGRESO645</v>
      </c>
      <c r="F646" s="28" t="e">
        <f>VLOOKUP(L646,BASE!A:B,2,0)</f>
        <v>#N/A</v>
      </c>
      <c r="G646" s="26"/>
      <c r="H646" s="26"/>
      <c r="I646" s="34"/>
      <c r="J646" s="35"/>
      <c r="K646" s="26"/>
      <c r="L646" s="26"/>
      <c r="M646" s="26"/>
      <c r="N646" s="29">
        <f t="shared" si="124"/>
        <v>1</v>
      </c>
      <c r="O646" s="30" t="e">
        <f>VLOOKUP(E646,'LIBROS FNL '!E:N,2,0)</f>
        <v>#N/A</v>
      </c>
      <c r="P646" s="31">
        <f>IFERROR(VLOOKUP(E646,'LIBROS FNL '!E:Q,13,0),0)</f>
        <v>0</v>
      </c>
      <c r="Q646" s="31" t="e">
        <f>VLOOKUP(E646,'LIBROS FNL '!E:N,4,0)</f>
        <v>#N/A</v>
      </c>
      <c r="R646" s="31">
        <f t="shared" si="125"/>
        <v>0</v>
      </c>
      <c r="S646" s="32" t="str">
        <f t="shared" si="126"/>
        <v>OK CONCILIADO</v>
      </c>
      <c r="T646" s="29" t="str">
        <f t="shared" ca="1" si="127"/>
        <v>ok</v>
      </c>
      <c r="U646" s="29">
        <f t="shared" si="128"/>
        <v>1</v>
      </c>
      <c r="V646" s="29">
        <f t="shared" si="129"/>
        <v>0</v>
      </c>
      <c r="W646" s="29" t="str">
        <f t="shared" si="130"/>
        <v/>
      </c>
    </row>
    <row r="647" spans="1:23" x14ac:dyDescent="0.25">
      <c r="A647" s="27" t="str">
        <f t="shared" si="120"/>
        <v/>
      </c>
      <c r="B647" s="25">
        <f t="shared" si="121"/>
        <v>0</v>
      </c>
      <c r="C647" s="25" t="str">
        <f t="shared" si="122"/>
        <v>INGRESO</v>
      </c>
      <c r="D647" s="28" t="str">
        <f t="shared" si="123"/>
        <v>0INGRESO</v>
      </c>
      <c r="E647" s="28" t="str">
        <f>D647&amp;COUNTIF(D$2:D647,D647)</f>
        <v>0INGRESO646</v>
      </c>
      <c r="F647" s="28" t="e">
        <f>VLOOKUP(L647,BASE!A:B,2,0)</f>
        <v>#N/A</v>
      </c>
      <c r="G647" s="26"/>
      <c r="H647" s="26"/>
      <c r="I647" s="34"/>
      <c r="J647" s="35"/>
      <c r="K647" s="26"/>
      <c r="L647" s="26"/>
      <c r="M647" s="26"/>
      <c r="N647" s="29">
        <f t="shared" si="124"/>
        <v>1</v>
      </c>
      <c r="O647" s="30" t="e">
        <f>VLOOKUP(E647,'LIBROS FNL '!E:N,2,0)</f>
        <v>#N/A</v>
      </c>
      <c r="P647" s="31">
        <f>IFERROR(VLOOKUP(E647,'LIBROS FNL '!E:Q,13,0),0)</f>
        <v>0</v>
      </c>
      <c r="Q647" s="31" t="e">
        <f>VLOOKUP(E647,'LIBROS FNL '!E:N,4,0)</f>
        <v>#N/A</v>
      </c>
      <c r="R647" s="31">
        <f t="shared" si="125"/>
        <v>0</v>
      </c>
      <c r="S647" s="32" t="str">
        <f t="shared" si="126"/>
        <v>OK CONCILIADO</v>
      </c>
      <c r="T647" s="29" t="str">
        <f t="shared" ca="1" si="127"/>
        <v>ok</v>
      </c>
      <c r="U647" s="29">
        <f t="shared" si="128"/>
        <v>1</v>
      </c>
      <c r="V647" s="29">
        <f t="shared" si="129"/>
        <v>0</v>
      </c>
      <c r="W647" s="29" t="str">
        <f t="shared" si="130"/>
        <v/>
      </c>
    </row>
    <row r="648" spans="1:23" x14ac:dyDescent="0.25">
      <c r="A648" s="27" t="str">
        <f t="shared" si="120"/>
        <v/>
      </c>
      <c r="B648" s="25">
        <f t="shared" si="121"/>
        <v>0</v>
      </c>
      <c r="C648" s="25" t="str">
        <f t="shared" si="122"/>
        <v>INGRESO</v>
      </c>
      <c r="D648" s="28" t="str">
        <f t="shared" si="123"/>
        <v>0INGRESO</v>
      </c>
      <c r="E648" s="28" t="str">
        <f>D648&amp;COUNTIF(D$2:D648,D648)</f>
        <v>0INGRESO647</v>
      </c>
      <c r="F648" s="28" t="e">
        <f>VLOOKUP(L648,BASE!A:B,2,0)</f>
        <v>#N/A</v>
      </c>
      <c r="G648" s="26"/>
      <c r="H648" s="26"/>
      <c r="I648" s="34"/>
      <c r="J648" s="41"/>
      <c r="K648" s="26"/>
      <c r="L648" s="26"/>
      <c r="M648" s="26"/>
      <c r="N648" s="29">
        <f t="shared" si="124"/>
        <v>1</v>
      </c>
      <c r="O648" s="30" t="e">
        <f>VLOOKUP(E648,'LIBROS FNL '!E:N,2,0)</f>
        <v>#N/A</v>
      </c>
      <c r="P648" s="31">
        <f>IFERROR(VLOOKUP(E648,'LIBROS FNL '!E:Q,13,0),0)</f>
        <v>0</v>
      </c>
      <c r="Q648" s="31" t="e">
        <f>VLOOKUP(E648,'LIBROS FNL '!E:N,4,0)</f>
        <v>#N/A</v>
      </c>
      <c r="R648" s="31">
        <f t="shared" si="125"/>
        <v>0</v>
      </c>
      <c r="S648" s="32" t="str">
        <f t="shared" si="126"/>
        <v>OK CONCILIADO</v>
      </c>
      <c r="T648" s="29" t="str">
        <f t="shared" ca="1" si="127"/>
        <v>ok</v>
      </c>
      <c r="U648" s="29">
        <f t="shared" si="128"/>
        <v>1</v>
      </c>
      <c r="V648" s="29">
        <f t="shared" si="129"/>
        <v>0</v>
      </c>
      <c r="W648" s="29" t="str">
        <f t="shared" si="130"/>
        <v/>
      </c>
    </row>
    <row r="649" spans="1:23" x14ac:dyDescent="0.25">
      <c r="A649" s="27" t="str">
        <f t="shared" si="120"/>
        <v/>
      </c>
      <c r="B649" s="25">
        <f t="shared" si="121"/>
        <v>0</v>
      </c>
      <c r="C649" s="25" t="str">
        <f t="shared" si="122"/>
        <v>INGRESO</v>
      </c>
      <c r="D649" s="28" t="str">
        <f t="shared" si="123"/>
        <v>0INGRESO</v>
      </c>
      <c r="E649" s="28" t="str">
        <f>D649&amp;COUNTIF(D$2:D649,D649)</f>
        <v>0INGRESO648</v>
      </c>
      <c r="F649" s="28" t="e">
        <f>VLOOKUP(L649,BASE!A:B,2,0)</f>
        <v>#N/A</v>
      </c>
      <c r="G649" s="26"/>
      <c r="H649" s="26"/>
      <c r="I649" s="34"/>
      <c r="J649" s="35"/>
      <c r="K649" s="26"/>
      <c r="L649" s="26"/>
      <c r="M649" s="26"/>
      <c r="N649" s="29">
        <f t="shared" si="124"/>
        <v>1</v>
      </c>
      <c r="O649" s="30" t="e">
        <f>VLOOKUP(E649,'LIBROS FNL '!E:N,2,0)</f>
        <v>#N/A</v>
      </c>
      <c r="P649" s="31">
        <f>IFERROR(VLOOKUP(E649,'LIBROS FNL '!E:Q,13,0),0)</f>
        <v>0</v>
      </c>
      <c r="Q649" s="31" t="e">
        <f>VLOOKUP(E649,'LIBROS FNL '!E:N,4,0)</f>
        <v>#N/A</v>
      </c>
      <c r="R649" s="31">
        <f t="shared" si="125"/>
        <v>0</v>
      </c>
      <c r="S649" s="32" t="str">
        <f t="shared" si="126"/>
        <v>OK CONCILIADO</v>
      </c>
      <c r="T649" s="29" t="str">
        <f t="shared" ca="1" si="127"/>
        <v>ok</v>
      </c>
      <c r="U649" s="29">
        <f t="shared" si="128"/>
        <v>1</v>
      </c>
      <c r="V649" s="29">
        <f t="shared" si="129"/>
        <v>0</v>
      </c>
      <c r="W649" s="29" t="str">
        <f t="shared" si="130"/>
        <v/>
      </c>
    </row>
    <row r="650" spans="1:23" x14ac:dyDescent="0.25">
      <c r="A650" s="27" t="str">
        <f t="shared" si="120"/>
        <v/>
      </c>
      <c r="B650" s="25">
        <f t="shared" si="121"/>
        <v>0</v>
      </c>
      <c r="C650" s="25" t="str">
        <f t="shared" si="122"/>
        <v>INGRESO</v>
      </c>
      <c r="D650" s="28" t="str">
        <f t="shared" si="123"/>
        <v>0INGRESO</v>
      </c>
      <c r="E650" s="28" t="str">
        <f>D650&amp;COUNTIF(D$2:D650,D650)</f>
        <v>0INGRESO649</v>
      </c>
      <c r="F650" s="28" t="e">
        <f>VLOOKUP(L650,BASE!A:B,2,0)</f>
        <v>#N/A</v>
      </c>
      <c r="G650" s="26"/>
      <c r="H650" s="26"/>
      <c r="I650" s="34"/>
      <c r="J650" s="35"/>
      <c r="K650" s="26"/>
      <c r="L650" s="26"/>
      <c r="M650" s="26"/>
      <c r="N650" s="29">
        <f t="shared" si="124"/>
        <v>1</v>
      </c>
      <c r="O650" s="30" t="e">
        <f>VLOOKUP(E650,'LIBROS FNL '!E:N,2,0)</f>
        <v>#N/A</v>
      </c>
      <c r="P650" s="31">
        <f>IFERROR(VLOOKUP(E650,'LIBROS FNL '!E:Q,13,0),0)</f>
        <v>0</v>
      </c>
      <c r="Q650" s="31" t="e">
        <f>VLOOKUP(E650,'LIBROS FNL '!E:N,4,0)</f>
        <v>#N/A</v>
      </c>
      <c r="R650" s="31">
        <f t="shared" si="125"/>
        <v>0</v>
      </c>
      <c r="S650" s="32" t="str">
        <f t="shared" si="126"/>
        <v>OK CONCILIADO</v>
      </c>
      <c r="T650" s="29" t="str">
        <f t="shared" ca="1" si="127"/>
        <v>ok</v>
      </c>
      <c r="U650" s="29">
        <f t="shared" si="128"/>
        <v>1</v>
      </c>
      <c r="V650" s="29">
        <f t="shared" si="129"/>
        <v>0</v>
      </c>
      <c r="W650" s="29" t="str">
        <f t="shared" si="130"/>
        <v/>
      </c>
    </row>
    <row r="651" spans="1:23" x14ac:dyDescent="0.25">
      <c r="A651" s="27" t="str">
        <f t="shared" si="120"/>
        <v/>
      </c>
      <c r="B651" s="25">
        <f t="shared" si="121"/>
        <v>0</v>
      </c>
      <c r="C651" s="25" t="str">
        <f t="shared" si="122"/>
        <v>INGRESO</v>
      </c>
      <c r="D651" s="28" t="str">
        <f t="shared" si="123"/>
        <v>0INGRESO</v>
      </c>
      <c r="E651" s="28" t="str">
        <f>D651&amp;COUNTIF(D$2:D651,D651)</f>
        <v>0INGRESO650</v>
      </c>
      <c r="F651" s="28" t="e">
        <f>VLOOKUP(L651,BASE!A:B,2,0)</f>
        <v>#N/A</v>
      </c>
      <c r="G651" s="26"/>
      <c r="H651" s="26"/>
      <c r="I651" s="34"/>
      <c r="J651" s="35"/>
      <c r="K651" s="26"/>
      <c r="L651" s="26"/>
      <c r="M651" s="26"/>
      <c r="N651" s="29">
        <f t="shared" si="124"/>
        <v>1</v>
      </c>
      <c r="O651" s="30" t="e">
        <f>VLOOKUP(E651,'LIBROS FNL '!E:N,2,0)</f>
        <v>#N/A</v>
      </c>
      <c r="P651" s="31">
        <f>IFERROR(VLOOKUP(E651,'LIBROS FNL '!E:Q,13,0),0)</f>
        <v>0</v>
      </c>
      <c r="Q651" s="31" t="e">
        <f>VLOOKUP(E651,'LIBROS FNL '!E:N,4,0)</f>
        <v>#N/A</v>
      </c>
      <c r="R651" s="31">
        <f t="shared" si="125"/>
        <v>0</v>
      </c>
      <c r="S651" s="32" t="str">
        <f t="shared" si="126"/>
        <v>OK CONCILIADO</v>
      </c>
      <c r="T651" s="29" t="str">
        <f t="shared" ca="1" si="127"/>
        <v>ok</v>
      </c>
      <c r="U651" s="29">
        <f t="shared" si="128"/>
        <v>1</v>
      </c>
      <c r="V651" s="29">
        <f t="shared" si="129"/>
        <v>0</v>
      </c>
      <c r="W651" s="29" t="str">
        <f t="shared" si="130"/>
        <v/>
      </c>
    </row>
    <row r="652" spans="1:23" x14ac:dyDescent="0.25">
      <c r="A652" s="27" t="str">
        <f t="shared" si="120"/>
        <v/>
      </c>
      <c r="B652" s="25">
        <f t="shared" si="121"/>
        <v>0</v>
      </c>
      <c r="C652" s="25" t="str">
        <f t="shared" si="122"/>
        <v>INGRESO</v>
      </c>
      <c r="D652" s="28" t="str">
        <f t="shared" si="123"/>
        <v>0INGRESO</v>
      </c>
      <c r="E652" s="28" t="str">
        <f>D652&amp;COUNTIF(D$2:D652,D652)</f>
        <v>0INGRESO651</v>
      </c>
      <c r="F652" s="28" t="e">
        <f>VLOOKUP(L652,BASE!A:B,2,0)</f>
        <v>#N/A</v>
      </c>
      <c r="G652" s="26"/>
      <c r="H652" s="26"/>
      <c r="I652" s="34"/>
      <c r="J652" s="35"/>
      <c r="K652" s="26"/>
      <c r="L652" s="26"/>
      <c r="M652" s="26"/>
      <c r="N652" s="29">
        <f t="shared" si="124"/>
        <v>1</v>
      </c>
      <c r="O652" s="30" t="e">
        <f>VLOOKUP(E652,'LIBROS FNL '!E:N,2,0)</f>
        <v>#N/A</v>
      </c>
      <c r="P652" s="31">
        <f>IFERROR(VLOOKUP(E652,'LIBROS FNL '!E:Q,13,0),0)</f>
        <v>0</v>
      </c>
      <c r="Q652" s="31" t="e">
        <f>VLOOKUP(E652,'LIBROS FNL '!E:N,4,0)</f>
        <v>#N/A</v>
      </c>
      <c r="R652" s="31">
        <f t="shared" si="125"/>
        <v>0</v>
      </c>
      <c r="S652" s="32" t="str">
        <f t="shared" si="126"/>
        <v>OK CONCILIADO</v>
      </c>
      <c r="T652" s="29" t="str">
        <f t="shared" ca="1" si="127"/>
        <v>ok</v>
      </c>
      <c r="U652" s="29">
        <f t="shared" si="128"/>
        <v>1</v>
      </c>
      <c r="V652" s="29">
        <f t="shared" si="129"/>
        <v>0</v>
      </c>
      <c r="W652" s="29" t="str">
        <f t="shared" si="130"/>
        <v/>
      </c>
    </row>
    <row r="653" spans="1:23" x14ac:dyDescent="0.25">
      <c r="A653" s="27" t="str">
        <f t="shared" si="120"/>
        <v/>
      </c>
      <c r="B653" s="25">
        <f t="shared" si="121"/>
        <v>0</v>
      </c>
      <c r="C653" s="25" t="str">
        <f t="shared" si="122"/>
        <v>INGRESO</v>
      </c>
      <c r="D653" s="28" t="str">
        <f t="shared" si="123"/>
        <v>0INGRESO</v>
      </c>
      <c r="E653" s="28" t="str">
        <f>D653&amp;COUNTIF(D$2:D653,D653)</f>
        <v>0INGRESO652</v>
      </c>
      <c r="F653" s="28" t="e">
        <f>VLOOKUP(L653,BASE!A:B,2,0)</f>
        <v>#N/A</v>
      </c>
      <c r="G653" s="26"/>
      <c r="H653" s="26"/>
      <c r="I653" s="34"/>
      <c r="J653" s="35"/>
      <c r="K653" s="26"/>
      <c r="L653" s="26"/>
      <c r="M653" s="26"/>
      <c r="N653" s="29">
        <f t="shared" si="124"/>
        <v>1</v>
      </c>
      <c r="O653" s="30" t="e">
        <f>VLOOKUP(E653,'LIBROS FNL '!E:N,2,0)</f>
        <v>#N/A</v>
      </c>
      <c r="P653" s="31">
        <f>IFERROR(VLOOKUP(E653,'LIBROS FNL '!E:Q,13,0),0)</f>
        <v>0</v>
      </c>
      <c r="Q653" s="31" t="e">
        <f>VLOOKUP(E653,'LIBROS FNL '!E:N,4,0)</f>
        <v>#N/A</v>
      </c>
      <c r="R653" s="31">
        <f t="shared" si="125"/>
        <v>0</v>
      </c>
      <c r="S653" s="32" t="str">
        <f t="shared" si="126"/>
        <v>OK CONCILIADO</v>
      </c>
      <c r="T653" s="29" t="str">
        <f t="shared" ca="1" si="127"/>
        <v>ok</v>
      </c>
      <c r="U653" s="29">
        <f t="shared" si="128"/>
        <v>1</v>
      </c>
      <c r="V653" s="29">
        <f t="shared" si="129"/>
        <v>0</v>
      </c>
      <c r="W653" s="29" t="str">
        <f t="shared" si="130"/>
        <v/>
      </c>
    </row>
    <row r="654" spans="1:23" x14ac:dyDescent="0.25">
      <c r="A654" s="27" t="str">
        <f t="shared" si="120"/>
        <v/>
      </c>
      <c r="B654" s="25">
        <f t="shared" si="121"/>
        <v>0</v>
      </c>
      <c r="C654" s="25" t="str">
        <f t="shared" si="122"/>
        <v>INGRESO</v>
      </c>
      <c r="D654" s="28" t="str">
        <f t="shared" si="123"/>
        <v>0INGRESO</v>
      </c>
      <c r="E654" s="28" t="str">
        <f>D654&amp;COUNTIF(D$2:D654,D654)</f>
        <v>0INGRESO653</v>
      </c>
      <c r="F654" s="28" t="e">
        <f>VLOOKUP(L654,BASE!A:B,2,0)</f>
        <v>#N/A</v>
      </c>
      <c r="G654" s="26"/>
      <c r="H654" s="26"/>
      <c r="I654" s="34"/>
      <c r="J654" s="35"/>
      <c r="K654" s="26"/>
      <c r="L654" s="26"/>
      <c r="M654" s="26"/>
      <c r="N654" s="29">
        <f t="shared" si="124"/>
        <v>1</v>
      </c>
      <c r="O654" s="30" t="e">
        <f>VLOOKUP(E654,'LIBROS FNL '!E:N,2,0)</f>
        <v>#N/A</v>
      </c>
      <c r="P654" s="31">
        <f>IFERROR(VLOOKUP(E654,'LIBROS FNL '!E:Q,13,0),0)</f>
        <v>0</v>
      </c>
      <c r="Q654" s="31" t="e">
        <f>VLOOKUP(E654,'LIBROS FNL '!E:N,4,0)</f>
        <v>#N/A</v>
      </c>
      <c r="R654" s="31">
        <f t="shared" si="125"/>
        <v>0</v>
      </c>
      <c r="S654" s="32" t="str">
        <f t="shared" si="126"/>
        <v>OK CONCILIADO</v>
      </c>
      <c r="T654" s="29" t="str">
        <f t="shared" ca="1" si="127"/>
        <v>ok</v>
      </c>
      <c r="U654" s="29">
        <f t="shared" si="128"/>
        <v>1</v>
      </c>
      <c r="V654" s="29">
        <f t="shared" si="129"/>
        <v>0</v>
      </c>
      <c r="W654" s="29" t="str">
        <f t="shared" si="130"/>
        <v/>
      </c>
    </row>
    <row r="655" spans="1:23" x14ac:dyDescent="0.25">
      <c r="A655" s="27" t="str">
        <f t="shared" si="120"/>
        <v/>
      </c>
      <c r="B655" s="25">
        <f t="shared" si="121"/>
        <v>0</v>
      </c>
      <c r="C655" s="25" t="str">
        <f t="shared" si="122"/>
        <v>INGRESO</v>
      </c>
      <c r="D655" s="28" t="str">
        <f t="shared" si="123"/>
        <v>0INGRESO</v>
      </c>
      <c r="E655" s="28" t="str">
        <f>D655&amp;COUNTIF(D$2:D655,D655)</f>
        <v>0INGRESO654</v>
      </c>
      <c r="F655" s="28" t="e">
        <f>VLOOKUP(L655,BASE!A:B,2,0)</f>
        <v>#N/A</v>
      </c>
      <c r="G655" s="26"/>
      <c r="H655" s="26"/>
      <c r="I655" s="34"/>
      <c r="J655" s="35"/>
      <c r="K655" s="26"/>
      <c r="L655" s="26"/>
      <c r="M655" s="26"/>
      <c r="N655" s="29">
        <f t="shared" si="124"/>
        <v>1</v>
      </c>
      <c r="O655" s="30" t="e">
        <f>VLOOKUP(E655,'LIBROS FNL '!E:N,2,0)</f>
        <v>#N/A</v>
      </c>
      <c r="P655" s="31">
        <f>IFERROR(VLOOKUP(E655,'LIBROS FNL '!E:Q,13,0),0)</f>
        <v>0</v>
      </c>
      <c r="Q655" s="31" t="e">
        <f>VLOOKUP(E655,'LIBROS FNL '!E:N,4,0)</f>
        <v>#N/A</v>
      </c>
      <c r="R655" s="31">
        <f t="shared" si="125"/>
        <v>0</v>
      </c>
      <c r="S655" s="32" t="str">
        <f t="shared" si="126"/>
        <v>OK CONCILIADO</v>
      </c>
      <c r="T655" s="29" t="str">
        <f t="shared" ca="1" si="127"/>
        <v>ok</v>
      </c>
      <c r="U655" s="29">
        <f t="shared" si="128"/>
        <v>1</v>
      </c>
      <c r="V655" s="29">
        <f t="shared" si="129"/>
        <v>0</v>
      </c>
      <c r="W655" s="29" t="str">
        <f t="shared" si="130"/>
        <v/>
      </c>
    </row>
    <row r="656" spans="1:23" x14ac:dyDescent="0.25">
      <c r="A656" s="27" t="str">
        <f t="shared" si="120"/>
        <v/>
      </c>
      <c r="B656" s="25">
        <f t="shared" si="121"/>
        <v>0</v>
      </c>
      <c r="C656" s="25" t="str">
        <f t="shared" si="122"/>
        <v>INGRESO</v>
      </c>
      <c r="D656" s="28" t="str">
        <f t="shared" si="123"/>
        <v>0INGRESO</v>
      </c>
      <c r="E656" s="28" t="str">
        <f>D656&amp;COUNTIF(D$2:D656,D656)</f>
        <v>0INGRESO655</v>
      </c>
      <c r="F656" s="28" t="e">
        <f>VLOOKUP(L656,BASE!A:B,2,0)</f>
        <v>#N/A</v>
      </c>
      <c r="G656" s="26"/>
      <c r="H656" s="26"/>
      <c r="I656" s="34"/>
      <c r="J656" s="35"/>
      <c r="K656" s="26"/>
      <c r="L656" s="26"/>
      <c r="M656" s="26"/>
      <c r="N656" s="29">
        <f t="shared" si="124"/>
        <v>1</v>
      </c>
      <c r="O656" s="30" t="e">
        <f>VLOOKUP(E656,'LIBROS FNL '!E:N,2,0)</f>
        <v>#N/A</v>
      </c>
      <c r="P656" s="31">
        <f>IFERROR(VLOOKUP(E656,'LIBROS FNL '!E:Q,13,0),0)</f>
        <v>0</v>
      </c>
      <c r="Q656" s="31" t="e">
        <f>VLOOKUP(E656,'LIBROS FNL '!E:N,4,0)</f>
        <v>#N/A</v>
      </c>
      <c r="R656" s="31">
        <f t="shared" si="125"/>
        <v>0</v>
      </c>
      <c r="S656" s="32" t="str">
        <f t="shared" si="126"/>
        <v>OK CONCILIADO</v>
      </c>
      <c r="T656" s="29" t="str">
        <f t="shared" ca="1" si="127"/>
        <v>ok</v>
      </c>
      <c r="U656" s="29">
        <f t="shared" si="128"/>
        <v>1</v>
      </c>
      <c r="V656" s="29">
        <f t="shared" si="129"/>
        <v>0</v>
      </c>
      <c r="W656" s="29" t="str">
        <f t="shared" si="130"/>
        <v/>
      </c>
    </row>
    <row r="657" spans="1:23" x14ac:dyDescent="0.25">
      <c r="A657" s="27" t="str">
        <f t="shared" si="120"/>
        <v/>
      </c>
      <c r="B657" s="25">
        <f t="shared" si="121"/>
        <v>0</v>
      </c>
      <c r="C657" s="25" t="str">
        <f t="shared" si="122"/>
        <v>INGRESO</v>
      </c>
      <c r="D657" s="28" t="str">
        <f t="shared" si="123"/>
        <v>0INGRESO</v>
      </c>
      <c r="E657" s="28" t="str">
        <f>D657&amp;COUNTIF(D$2:D657,D657)</f>
        <v>0INGRESO656</v>
      </c>
      <c r="F657" s="28" t="e">
        <f>VLOOKUP(L657,BASE!A:B,2,0)</f>
        <v>#N/A</v>
      </c>
      <c r="G657" s="26"/>
      <c r="H657" s="26"/>
      <c r="I657" s="34"/>
      <c r="J657" s="35"/>
      <c r="K657" s="26"/>
      <c r="L657" s="26"/>
      <c r="M657" s="26"/>
      <c r="N657" s="29">
        <f t="shared" si="124"/>
        <v>1</v>
      </c>
      <c r="O657" s="30" t="e">
        <f>VLOOKUP(E657,'LIBROS FNL '!E:N,2,0)</f>
        <v>#N/A</v>
      </c>
      <c r="P657" s="31">
        <f>IFERROR(VLOOKUP(E657,'LIBROS FNL '!E:Q,13,0),0)</f>
        <v>0</v>
      </c>
      <c r="Q657" s="31" t="e">
        <f>VLOOKUP(E657,'LIBROS FNL '!E:N,4,0)</f>
        <v>#N/A</v>
      </c>
      <c r="R657" s="31">
        <f t="shared" si="125"/>
        <v>0</v>
      </c>
      <c r="S657" s="32" t="str">
        <f t="shared" si="126"/>
        <v>OK CONCILIADO</v>
      </c>
      <c r="T657" s="29" t="str">
        <f t="shared" ca="1" si="127"/>
        <v>ok</v>
      </c>
      <c r="U657" s="29">
        <f t="shared" si="128"/>
        <v>1</v>
      </c>
      <c r="V657" s="29">
        <f t="shared" si="129"/>
        <v>0</v>
      </c>
      <c r="W657" s="29" t="str">
        <f t="shared" si="130"/>
        <v/>
      </c>
    </row>
    <row r="658" spans="1:23" x14ac:dyDescent="0.25">
      <c r="A658" s="27" t="str">
        <f t="shared" si="120"/>
        <v/>
      </c>
      <c r="B658" s="25">
        <f t="shared" si="121"/>
        <v>0</v>
      </c>
      <c r="C658" s="25" t="str">
        <f t="shared" si="122"/>
        <v>INGRESO</v>
      </c>
      <c r="D658" s="28" t="str">
        <f t="shared" si="123"/>
        <v>0INGRESO</v>
      </c>
      <c r="E658" s="28" t="str">
        <f>D658&amp;COUNTIF(D$2:D658,D658)</f>
        <v>0INGRESO657</v>
      </c>
      <c r="F658" s="28" t="e">
        <f>VLOOKUP(L658,BASE!A:B,2,0)</f>
        <v>#N/A</v>
      </c>
      <c r="G658" s="26"/>
      <c r="H658" s="26"/>
      <c r="I658" s="34"/>
      <c r="J658" s="35"/>
      <c r="K658" s="26"/>
      <c r="L658" s="26"/>
      <c r="M658" s="26"/>
      <c r="N658" s="29">
        <f t="shared" si="124"/>
        <v>1</v>
      </c>
      <c r="O658" s="30" t="e">
        <f>VLOOKUP(E658,'LIBROS FNL '!E:N,2,0)</f>
        <v>#N/A</v>
      </c>
      <c r="P658" s="31">
        <f>IFERROR(VLOOKUP(E658,'LIBROS FNL '!E:Q,13,0),0)</f>
        <v>0</v>
      </c>
      <c r="Q658" s="31" t="e">
        <f>VLOOKUP(E658,'LIBROS FNL '!E:N,4,0)</f>
        <v>#N/A</v>
      </c>
      <c r="R658" s="31">
        <f t="shared" si="125"/>
        <v>0</v>
      </c>
      <c r="S658" s="32" t="str">
        <f t="shared" si="126"/>
        <v>OK CONCILIADO</v>
      </c>
      <c r="T658" s="29" t="str">
        <f t="shared" ca="1" si="127"/>
        <v>ok</v>
      </c>
      <c r="U658" s="29">
        <f t="shared" si="128"/>
        <v>1</v>
      </c>
      <c r="V658" s="29">
        <f t="shared" si="129"/>
        <v>0</v>
      </c>
      <c r="W658" s="29" t="str">
        <f t="shared" si="130"/>
        <v/>
      </c>
    </row>
    <row r="659" spans="1:23" x14ac:dyDescent="0.25">
      <c r="A659" s="27" t="str">
        <f t="shared" si="120"/>
        <v/>
      </c>
      <c r="B659" s="25">
        <f t="shared" si="121"/>
        <v>0</v>
      </c>
      <c r="C659" s="25" t="str">
        <f t="shared" si="122"/>
        <v>INGRESO</v>
      </c>
      <c r="D659" s="28" t="str">
        <f t="shared" si="123"/>
        <v>0INGRESO</v>
      </c>
      <c r="E659" s="28" t="str">
        <f>D659&amp;COUNTIF(D$2:D659,D659)</f>
        <v>0INGRESO658</v>
      </c>
      <c r="F659" s="28" t="e">
        <f>VLOOKUP(L659,BASE!A:B,2,0)</f>
        <v>#N/A</v>
      </c>
      <c r="G659" s="26"/>
      <c r="H659" s="26"/>
      <c r="I659" s="34"/>
      <c r="J659" s="35"/>
      <c r="K659" s="26"/>
      <c r="L659" s="26"/>
      <c r="M659" s="26"/>
      <c r="N659" s="29">
        <f t="shared" si="124"/>
        <v>1</v>
      </c>
      <c r="O659" s="30" t="e">
        <f>VLOOKUP(E659,'LIBROS FNL '!E:N,2,0)</f>
        <v>#N/A</v>
      </c>
      <c r="P659" s="31">
        <f>IFERROR(VLOOKUP(E659,'LIBROS FNL '!E:Q,13,0),0)</f>
        <v>0</v>
      </c>
      <c r="Q659" s="31" t="e">
        <f>VLOOKUP(E659,'LIBROS FNL '!E:N,4,0)</f>
        <v>#N/A</v>
      </c>
      <c r="R659" s="31">
        <f t="shared" si="125"/>
        <v>0</v>
      </c>
      <c r="S659" s="32" t="str">
        <f t="shared" si="126"/>
        <v>OK CONCILIADO</v>
      </c>
      <c r="T659" s="29" t="str">
        <f t="shared" ca="1" si="127"/>
        <v>ok</v>
      </c>
      <c r="U659" s="29">
        <f t="shared" si="128"/>
        <v>1</v>
      </c>
      <c r="V659" s="29">
        <f t="shared" si="129"/>
        <v>0</v>
      </c>
      <c r="W659" s="29" t="str">
        <f t="shared" si="130"/>
        <v/>
      </c>
    </row>
    <row r="660" spans="1:23" x14ac:dyDescent="0.25">
      <c r="A660" s="27" t="str">
        <f t="shared" si="120"/>
        <v/>
      </c>
      <c r="B660" s="25">
        <f t="shared" si="121"/>
        <v>0</v>
      </c>
      <c r="C660" s="25" t="str">
        <f t="shared" si="122"/>
        <v>INGRESO</v>
      </c>
      <c r="D660" s="28" t="str">
        <f t="shared" si="123"/>
        <v>0INGRESO</v>
      </c>
      <c r="E660" s="28" t="str">
        <f>D660&amp;COUNTIF(D$2:D660,D660)</f>
        <v>0INGRESO659</v>
      </c>
      <c r="F660" s="28" t="e">
        <f>VLOOKUP(L660,BASE!A:B,2,0)</f>
        <v>#N/A</v>
      </c>
      <c r="G660" s="26"/>
      <c r="H660" s="26"/>
      <c r="I660" s="34"/>
      <c r="J660" s="35"/>
      <c r="K660" s="26"/>
      <c r="L660" s="26"/>
      <c r="M660" s="26"/>
      <c r="N660" s="29">
        <f t="shared" si="124"/>
        <v>1</v>
      </c>
      <c r="O660" s="30" t="e">
        <f>VLOOKUP(E660,'LIBROS FNL '!E:N,2,0)</f>
        <v>#N/A</v>
      </c>
      <c r="P660" s="31">
        <f>IFERROR(VLOOKUP(E660,'LIBROS FNL '!E:Q,13,0),0)</f>
        <v>0</v>
      </c>
      <c r="Q660" s="31" t="e">
        <f>VLOOKUP(E660,'LIBROS FNL '!E:N,4,0)</f>
        <v>#N/A</v>
      </c>
      <c r="R660" s="31">
        <f t="shared" si="125"/>
        <v>0</v>
      </c>
      <c r="S660" s="32" t="str">
        <f t="shared" si="126"/>
        <v>OK CONCILIADO</v>
      </c>
      <c r="T660" s="29" t="str">
        <f t="shared" ca="1" si="127"/>
        <v>ok</v>
      </c>
      <c r="U660" s="29">
        <f t="shared" si="128"/>
        <v>1</v>
      </c>
      <c r="V660" s="29">
        <f t="shared" si="129"/>
        <v>0</v>
      </c>
      <c r="W660" s="29" t="str">
        <f t="shared" si="130"/>
        <v/>
      </c>
    </row>
    <row r="661" spans="1:23" x14ac:dyDescent="0.25">
      <c r="A661" s="27" t="str">
        <f t="shared" si="120"/>
        <v/>
      </c>
      <c r="B661" s="25">
        <f t="shared" si="121"/>
        <v>0</v>
      </c>
      <c r="C661" s="25" t="str">
        <f t="shared" si="122"/>
        <v>INGRESO</v>
      </c>
      <c r="D661" s="28" t="str">
        <f t="shared" si="123"/>
        <v>0INGRESO</v>
      </c>
      <c r="E661" s="28" t="str">
        <f>D661&amp;COUNTIF(D$2:D661,D661)</f>
        <v>0INGRESO660</v>
      </c>
      <c r="F661" s="28" t="e">
        <f>VLOOKUP(L661,BASE!A:B,2,0)</f>
        <v>#N/A</v>
      </c>
      <c r="G661" s="26"/>
      <c r="H661" s="26"/>
      <c r="I661" s="34"/>
      <c r="J661" s="35"/>
      <c r="K661" s="26"/>
      <c r="L661" s="26"/>
      <c r="M661" s="26"/>
      <c r="N661" s="29">
        <f t="shared" si="124"/>
        <v>1</v>
      </c>
      <c r="O661" s="30" t="e">
        <f>VLOOKUP(E661,'LIBROS FNL '!E:N,2,0)</f>
        <v>#N/A</v>
      </c>
      <c r="P661" s="31">
        <f>IFERROR(VLOOKUP(E661,'LIBROS FNL '!E:Q,13,0),0)</f>
        <v>0</v>
      </c>
      <c r="Q661" s="31" t="e">
        <f>VLOOKUP(E661,'LIBROS FNL '!E:N,4,0)</f>
        <v>#N/A</v>
      </c>
      <c r="R661" s="31">
        <f t="shared" si="125"/>
        <v>0</v>
      </c>
      <c r="S661" s="32" t="str">
        <f t="shared" si="126"/>
        <v>OK CONCILIADO</v>
      </c>
      <c r="T661" s="29" t="str">
        <f t="shared" ca="1" si="127"/>
        <v>ok</v>
      </c>
      <c r="U661" s="29">
        <f t="shared" si="128"/>
        <v>1</v>
      </c>
      <c r="V661" s="29">
        <f t="shared" si="129"/>
        <v>0</v>
      </c>
      <c r="W661" s="29" t="str">
        <f t="shared" si="130"/>
        <v/>
      </c>
    </row>
    <row r="662" spans="1:23" x14ac:dyDescent="0.25">
      <c r="A662" s="27" t="str">
        <f t="shared" si="120"/>
        <v/>
      </c>
      <c r="B662" s="25">
        <f t="shared" si="121"/>
        <v>0</v>
      </c>
      <c r="C662" s="25" t="str">
        <f t="shared" si="122"/>
        <v>INGRESO</v>
      </c>
      <c r="D662" s="28" t="str">
        <f t="shared" si="123"/>
        <v>0INGRESO</v>
      </c>
      <c r="E662" s="28" t="str">
        <f>D662&amp;COUNTIF(D$2:D662,D662)</f>
        <v>0INGRESO661</v>
      </c>
      <c r="F662" s="28" t="e">
        <f>VLOOKUP(L662,BASE!A:B,2,0)</f>
        <v>#N/A</v>
      </c>
      <c r="G662" s="26"/>
      <c r="H662" s="26"/>
      <c r="I662" s="34"/>
      <c r="J662" s="35"/>
      <c r="K662" s="26"/>
      <c r="L662" s="26"/>
      <c r="M662" s="26"/>
      <c r="N662" s="29">
        <f t="shared" si="124"/>
        <v>1</v>
      </c>
      <c r="O662" s="30" t="e">
        <f>VLOOKUP(E662,'LIBROS FNL '!E:N,2,0)</f>
        <v>#N/A</v>
      </c>
      <c r="P662" s="31">
        <f>IFERROR(VLOOKUP(E662,'LIBROS FNL '!E:Q,13,0),0)</f>
        <v>0</v>
      </c>
      <c r="Q662" s="31" t="e">
        <f>VLOOKUP(E662,'LIBROS FNL '!E:N,4,0)</f>
        <v>#N/A</v>
      </c>
      <c r="R662" s="31">
        <f t="shared" si="125"/>
        <v>0</v>
      </c>
      <c r="S662" s="32" t="str">
        <f t="shared" si="126"/>
        <v>OK CONCILIADO</v>
      </c>
      <c r="T662" s="29" t="str">
        <f t="shared" ca="1" si="127"/>
        <v>ok</v>
      </c>
      <c r="U662" s="29">
        <f t="shared" si="128"/>
        <v>1</v>
      </c>
      <c r="V662" s="29">
        <f t="shared" si="129"/>
        <v>0</v>
      </c>
      <c r="W662" s="29" t="str">
        <f t="shared" si="130"/>
        <v/>
      </c>
    </row>
    <row r="663" spans="1:23" x14ac:dyDescent="0.25">
      <c r="A663" s="27" t="str">
        <f t="shared" si="120"/>
        <v/>
      </c>
      <c r="B663" s="25">
        <f t="shared" si="121"/>
        <v>0</v>
      </c>
      <c r="C663" s="25" t="str">
        <f t="shared" si="122"/>
        <v>INGRESO</v>
      </c>
      <c r="D663" s="28" t="str">
        <f t="shared" si="123"/>
        <v>0INGRESO</v>
      </c>
      <c r="E663" s="28" t="str">
        <f>D663&amp;COUNTIF(D$2:D663,D663)</f>
        <v>0INGRESO662</v>
      </c>
      <c r="F663" s="28" t="e">
        <f>VLOOKUP(L663,BASE!A:B,2,0)</f>
        <v>#N/A</v>
      </c>
      <c r="G663" s="26"/>
      <c r="H663" s="26"/>
      <c r="I663" s="34"/>
      <c r="J663" s="35"/>
      <c r="K663" s="26"/>
      <c r="L663" s="26"/>
      <c r="M663" s="26"/>
      <c r="N663" s="29">
        <f t="shared" si="124"/>
        <v>1</v>
      </c>
      <c r="O663" s="30" t="e">
        <f>VLOOKUP(E663,'LIBROS FNL '!E:N,2,0)</f>
        <v>#N/A</v>
      </c>
      <c r="P663" s="31">
        <f>IFERROR(VLOOKUP(E663,'LIBROS FNL '!E:Q,13,0),0)</f>
        <v>0</v>
      </c>
      <c r="Q663" s="31" t="e">
        <f>VLOOKUP(E663,'LIBROS FNL '!E:N,4,0)</f>
        <v>#N/A</v>
      </c>
      <c r="R663" s="31">
        <f t="shared" si="125"/>
        <v>0</v>
      </c>
      <c r="S663" s="32" t="str">
        <f t="shared" si="126"/>
        <v>OK CONCILIADO</v>
      </c>
      <c r="T663" s="29" t="str">
        <f t="shared" ca="1" si="127"/>
        <v>ok</v>
      </c>
      <c r="U663" s="29">
        <f t="shared" si="128"/>
        <v>1</v>
      </c>
      <c r="V663" s="29">
        <f t="shared" si="129"/>
        <v>0</v>
      </c>
      <c r="W663" s="29" t="str">
        <f t="shared" si="130"/>
        <v/>
      </c>
    </row>
    <row r="664" spans="1:23" x14ac:dyDescent="0.25">
      <c r="A664" s="27" t="str">
        <f t="shared" si="120"/>
        <v/>
      </c>
      <c r="B664" s="25">
        <f t="shared" si="121"/>
        <v>0</v>
      </c>
      <c r="C664" s="25" t="str">
        <f t="shared" si="122"/>
        <v>INGRESO</v>
      </c>
      <c r="D664" s="28" t="str">
        <f t="shared" si="123"/>
        <v>0INGRESO</v>
      </c>
      <c r="E664" s="28" t="str">
        <f>D664&amp;COUNTIF(D$2:D664,D664)</f>
        <v>0INGRESO663</v>
      </c>
      <c r="F664" s="28" t="e">
        <f>VLOOKUP(L664,BASE!A:B,2,0)</f>
        <v>#N/A</v>
      </c>
      <c r="G664" s="26"/>
      <c r="H664" s="26"/>
      <c r="I664" s="34"/>
      <c r="J664" s="35"/>
      <c r="K664" s="26"/>
      <c r="L664" s="26"/>
      <c r="M664" s="26"/>
      <c r="N664" s="29">
        <f t="shared" si="124"/>
        <v>1</v>
      </c>
      <c r="O664" s="30" t="e">
        <f>VLOOKUP(E664,'LIBROS FNL '!E:N,2,0)</f>
        <v>#N/A</v>
      </c>
      <c r="P664" s="31">
        <f>IFERROR(VLOOKUP(E664,'LIBROS FNL '!E:Q,13,0),0)</f>
        <v>0</v>
      </c>
      <c r="Q664" s="31" t="e">
        <f>VLOOKUP(E664,'LIBROS FNL '!E:N,4,0)</f>
        <v>#N/A</v>
      </c>
      <c r="R664" s="31">
        <f t="shared" si="125"/>
        <v>0</v>
      </c>
      <c r="S664" s="32" t="str">
        <f t="shared" si="126"/>
        <v>OK CONCILIADO</v>
      </c>
      <c r="T664" s="29" t="str">
        <f t="shared" ca="1" si="127"/>
        <v>ok</v>
      </c>
      <c r="U664" s="29">
        <f t="shared" si="128"/>
        <v>1</v>
      </c>
      <c r="V664" s="29">
        <f t="shared" si="129"/>
        <v>0</v>
      </c>
      <c r="W664" s="29" t="str">
        <f t="shared" si="130"/>
        <v/>
      </c>
    </row>
    <row r="665" spans="1:23" x14ac:dyDescent="0.25">
      <c r="A665" s="27" t="str">
        <f t="shared" si="120"/>
        <v/>
      </c>
      <c r="B665" s="25">
        <f t="shared" si="121"/>
        <v>0</v>
      </c>
      <c r="C665" s="25" t="str">
        <f t="shared" si="122"/>
        <v>INGRESO</v>
      </c>
      <c r="D665" s="28" t="str">
        <f t="shared" si="123"/>
        <v>0INGRESO</v>
      </c>
      <c r="E665" s="28" t="str">
        <f>D665&amp;COUNTIF(D$2:D665,D665)</f>
        <v>0INGRESO664</v>
      </c>
      <c r="F665" s="28" t="e">
        <f>VLOOKUP(L665,BASE!A:B,2,0)</f>
        <v>#N/A</v>
      </c>
      <c r="G665" s="26"/>
      <c r="H665" s="26"/>
      <c r="I665" s="34"/>
      <c r="J665" s="35"/>
      <c r="K665" s="26"/>
      <c r="L665" s="26"/>
      <c r="M665" s="26"/>
      <c r="N665" s="29">
        <f t="shared" si="124"/>
        <v>1</v>
      </c>
      <c r="O665" s="30" t="e">
        <f>VLOOKUP(E665,'LIBROS FNL '!E:N,2,0)</f>
        <v>#N/A</v>
      </c>
      <c r="P665" s="31">
        <f>IFERROR(VLOOKUP(E665,'LIBROS FNL '!E:Q,13,0),0)</f>
        <v>0</v>
      </c>
      <c r="Q665" s="31" t="e">
        <f>VLOOKUP(E665,'LIBROS FNL '!E:N,4,0)</f>
        <v>#N/A</v>
      </c>
      <c r="R665" s="31">
        <f t="shared" si="125"/>
        <v>0</v>
      </c>
      <c r="S665" s="32" t="str">
        <f t="shared" si="126"/>
        <v>OK CONCILIADO</v>
      </c>
      <c r="T665" s="29" t="str">
        <f t="shared" ca="1" si="127"/>
        <v>ok</v>
      </c>
      <c r="U665" s="29">
        <f t="shared" si="128"/>
        <v>1</v>
      </c>
      <c r="V665" s="29">
        <f t="shared" si="129"/>
        <v>0</v>
      </c>
      <c r="W665" s="29" t="str">
        <f t="shared" si="130"/>
        <v/>
      </c>
    </row>
    <row r="666" spans="1:23" x14ac:dyDescent="0.25">
      <c r="A666" s="27" t="str">
        <f t="shared" si="120"/>
        <v/>
      </c>
      <c r="B666" s="25">
        <f t="shared" si="121"/>
        <v>0</v>
      </c>
      <c r="C666" s="25" t="str">
        <f t="shared" si="122"/>
        <v>INGRESO</v>
      </c>
      <c r="D666" s="28" t="str">
        <f t="shared" si="123"/>
        <v>0INGRESO</v>
      </c>
      <c r="E666" s="28" t="str">
        <f>D666&amp;COUNTIF(D$2:D666,D666)</f>
        <v>0INGRESO665</v>
      </c>
      <c r="F666" s="28" t="e">
        <f>VLOOKUP(L666,BASE!A:B,2,0)</f>
        <v>#N/A</v>
      </c>
      <c r="G666" s="26"/>
      <c r="H666" s="26"/>
      <c r="I666" s="34"/>
      <c r="J666" s="35"/>
      <c r="K666" s="26"/>
      <c r="L666" s="26"/>
      <c r="M666" s="26"/>
      <c r="N666" s="29">
        <f t="shared" si="124"/>
        <v>1</v>
      </c>
      <c r="O666" s="30" t="e">
        <f>VLOOKUP(E666,'LIBROS FNL '!E:N,2,0)</f>
        <v>#N/A</v>
      </c>
      <c r="P666" s="31">
        <f>IFERROR(VLOOKUP(E666,'LIBROS FNL '!E:Q,13,0),0)</f>
        <v>0</v>
      </c>
      <c r="Q666" s="31" t="e">
        <f>VLOOKUP(E666,'LIBROS FNL '!E:N,4,0)</f>
        <v>#N/A</v>
      </c>
      <c r="R666" s="31">
        <f t="shared" si="125"/>
        <v>0</v>
      </c>
      <c r="S666" s="32" t="str">
        <f t="shared" si="126"/>
        <v>OK CONCILIADO</v>
      </c>
      <c r="T666" s="29" t="str">
        <f t="shared" ca="1" si="127"/>
        <v>ok</v>
      </c>
      <c r="U666" s="29">
        <f t="shared" si="128"/>
        <v>1</v>
      </c>
      <c r="V666" s="29">
        <f t="shared" si="129"/>
        <v>0</v>
      </c>
      <c r="W666" s="29" t="str">
        <f t="shared" si="130"/>
        <v/>
      </c>
    </row>
    <row r="667" spans="1:23" x14ac:dyDescent="0.25">
      <c r="A667" s="27" t="str">
        <f t="shared" si="120"/>
        <v/>
      </c>
      <c r="B667" s="25">
        <f t="shared" si="121"/>
        <v>0</v>
      </c>
      <c r="C667" s="25" t="str">
        <f t="shared" si="122"/>
        <v>INGRESO</v>
      </c>
      <c r="D667" s="28" t="str">
        <f t="shared" si="123"/>
        <v>0INGRESO</v>
      </c>
      <c r="E667" s="28" t="str">
        <f>D667&amp;COUNTIF(D$2:D667,D667)</f>
        <v>0INGRESO666</v>
      </c>
      <c r="F667" s="28" t="e">
        <f>VLOOKUP(L667,BASE!A:B,2,0)</f>
        <v>#N/A</v>
      </c>
      <c r="G667" s="26"/>
      <c r="H667" s="26"/>
      <c r="I667" s="34"/>
      <c r="J667" s="35"/>
      <c r="K667" s="26"/>
      <c r="L667" s="26"/>
      <c r="M667" s="26"/>
      <c r="N667" s="29">
        <f t="shared" si="124"/>
        <v>1</v>
      </c>
      <c r="O667" s="30" t="e">
        <f>VLOOKUP(E667,'LIBROS FNL '!E:N,2,0)</f>
        <v>#N/A</v>
      </c>
      <c r="P667" s="31">
        <f>IFERROR(VLOOKUP(E667,'LIBROS FNL '!E:Q,13,0),0)</f>
        <v>0</v>
      </c>
      <c r="Q667" s="31" t="e">
        <f>VLOOKUP(E667,'LIBROS FNL '!E:N,4,0)</f>
        <v>#N/A</v>
      </c>
      <c r="R667" s="31">
        <f t="shared" si="125"/>
        <v>0</v>
      </c>
      <c r="S667" s="32" t="str">
        <f t="shared" si="126"/>
        <v>OK CONCILIADO</v>
      </c>
      <c r="T667" s="29" t="str">
        <f t="shared" ca="1" si="127"/>
        <v>ok</v>
      </c>
      <c r="U667" s="29">
        <f t="shared" si="128"/>
        <v>1</v>
      </c>
      <c r="V667" s="29">
        <f t="shared" si="129"/>
        <v>0</v>
      </c>
      <c r="W667" s="29" t="str">
        <f t="shared" si="130"/>
        <v/>
      </c>
    </row>
    <row r="668" spans="1:23" x14ac:dyDescent="0.25">
      <c r="A668" s="27" t="str">
        <f t="shared" si="120"/>
        <v/>
      </c>
      <c r="B668" s="25">
        <f t="shared" si="121"/>
        <v>0</v>
      </c>
      <c r="C668" s="25" t="str">
        <f t="shared" si="122"/>
        <v>INGRESO</v>
      </c>
      <c r="D668" s="28" t="str">
        <f t="shared" si="123"/>
        <v>0INGRESO</v>
      </c>
      <c r="E668" s="28" t="str">
        <f>D668&amp;COUNTIF(D$2:D668,D668)</f>
        <v>0INGRESO667</v>
      </c>
      <c r="F668" s="28" t="e">
        <f>VLOOKUP(L668,BASE!A:B,2,0)</f>
        <v>#N/A</v>
      </c>
      <c r="G668" s="26"/>
      <c r="H668" s="26"/>
      <c r="I668" s="34"/>
      <c r="J668" s="35"/>
      <c r="K668" s="26"/>
      <c r="L668" s="26"/>
      <c r="M668" s="26"/>
      <c r="N668" s="29">
        <f t="shared" si="124"/>
        <v>1</v>
      </c>
      <c r="O668" s="30" t="e">
        <f>VLOOKUP(E668,'LIBROS FNL '!E:N,2,0)</f>
        <v>#N/A</v>
      </c>
      <c r="P668" s="31">
        <f>IFERROR(VLOOKUP(E668,'LIBROS FNL '!E:Q,13,0),0)</f>
        <v>0</v>
      </c>
      <c r="Q668" s="31" t="e">
        <f>VLOOKUP(E668,'LIBROS FNL '!E:N,4,0)</f>
        <v>#N/A</v>
      </c>
      <c r="R668" s="31">
        <f t="shared" si="125"/>
        <v>0</v>
      </c>
      <c r="S668" s="32" t="str">
        <f t="shared" si="126"/>
        <v>OK CONCILIADO</v>
      </c>
      <c r="T668" s="29" t="str">
        <f t="shared" ca="1" si="127"/>
        <v>ok</v>
      </c>
      <c r="U668" s="29">
        <f t="shared" si="128"/>
        <v>1</v>
      </c>
      <c r="V668" s="29">
        <f t="shared" si="129"/>
        <v>0</v>
      </c>
      <c r="W668" s="29" t="str">
        <f t="shared" si="130"/>
        <v/>
      </c>
    </row>
    <row r="669" spans="1:23" x14ac:dyDescent="0.25">
      <c r="A669" s="27" t="str">
        <f t="shared" si="120"/>
        <v/>
      </c>
      <c r="B669" s="25">
        <f t="shared" si="121"/>
        <v>0</v>
      </c>
      <c r="C669" s="25" t="str">
        <f t="shared" si="122"/>
        <v>INGRESO</v>
      </c>
      <c r="D669" s="28" t="str">
        <f t="shared" si="123"/>
        <v>0INGRESO</v>
      </c>
      <c r="E669" s="28" t="str">
        <f>D669&amp;COUNTIF(D$2:D669,D669)</f>
        <v>0INGRESO668</v>
      </c>
      <c r="F669" s="28" t="e">
        <f>VLOOKUP(L669,BASE!A:B,2,0)</f>
        <v>#N/A</v>
      </c>
      <c r="G669" s="26"/>
      <c r="H669" s="26"/>
      <c r="I669" s="34"/>
      <c r="J669" s="35"/>
      <c r="K669" s="26"/>
      <c r="L669" s="26"/>
      <c r="M669" s="26"/>
      <c r="N669" s="29">
        <f t="shared" si="124"/>
        <v>1</v>
      </c>
      <c r="O669" s="30" t="e">
        <f>VLOOKUP(E669,'LIBROS FNL '!E:N,2,0)</f>
        <v>#N/A</v>
      </c>
      <c r="P669" s="31">
        <f>IFERROR(VLOOKUP(E669,'LIBROS FNL '!E:Q,13,0),0)</f>
        <v>0</v>
      </c>
      <c r="Q669" s="31" t="e">
        <f>VLOOKUP(E669,'LIBROS FNL '!E:N,4,0)</f>
        <v>#N/A</v>
      </c>
      <c r="R669" s="31">
        <f t="shared" si="125"/>
        <v>0</v>
      </c>
      <c r="S669" s="32" t="str">
        <f t="shared" si="126"/>
        <v>OK CONCILIADO</v>
      </c>
      <c r="T669" s="29" t="str">
        <f t="shared" ca="1" si="127"/>
        <v>ok</v>
      </c>
      <c r="U669" s="29">
        <f t="shared" si="128"/>
        <v>1</v>
      </c>
      <c r="V669" s="29">
        <f t="shared" si="129"/>
        <v>0</v>
      </c>
      <c r="W669" s="29" t="str">
        <f t="shared" si="130"/>
        <v/>
      </c>
    </row>
    <row r="670" spans="1:23" x14ac:dyDescent="0.25">
      <c r="A670" s="27" t="str">
        <f t="shared" si="120"/>
        <v/>
      </c>
      <c r="B670" s="25">
        <f t="shared" si="121"/>
        <v>0</v>
      </c>
      <c r="C670" s="25" t="str">
        <f t="shared" si="122"/>
        <v>INGRESO</v>
      </c>
      <c r="D670" s="28" t="str">
        <f t="shared" si="123"/>
        <v>0INGRESO</v>
      </c>
      <c r="E670" s="28" t="str">
        <f>D670&amp;COUNTIF(D$2:D670,D670)</f>
        <v>0INGRESO669</v>
      </c>
      <c r="F670" s="28" t="e">
        <f>VLOOKUP(L670,BASE!A:B,2,0)</f>
        <v>#N/A</v>
      </c>
      <c r="G670" s="26"/>
      <c r="H670" s="26"/>
      <c r="I670" s="34"/>
      <c r="J670" s="35"/>
      <c r="K670" s="26"/>
      <c r="L670" s="26"/>
      <c r="M670" s="26"/>
      <c r="N670" s="29">
        <f t="shared" si="124"/>
        <v>1</v>
      </c>
      <c r="O670" s="30" t="e">
        <f>VLOOKUP(E670,'LIBROS FNL '!E:N,2,0)</f>
        <v>#N/A</v>
      </c>
      <c r="P670" s="31">
        <f>IFERROR(VLOOKUP(E670,'LIBROS FNL '!E:Q,13,0),0)</f>
        <v>0</v>
      </c>
      <c r="Q670" s="31" t="e">
        <f>VLOOKUP(E670,'LIBROS FNL '!E:N,4,0)</f>
        <v>#N/A</v>
      </c>
      <c r="R670" s="31">
        <f t="shared" si="125"/>
        <v>0</v>
      </c>
      <c r="S670" s="32" t="str">
        <f t="shared" si="126"/>
        <v>OK CONCILIADO</v>
      </c>
      <c r="T670" s="29" t="str">
        <f t="shared" ca="1" si="127"/>
        <v>ok</v>
      </c>
      <c r="U670" s="29">
        <f t="shared" si="128"/>
        <v>1</v>
      </c>
      <c r="V670" s="29">
        <f t="shared" si="129"/>
        <v>0</v>
      </c>
      <c r="W670" s="29" t="str">
        <f t="shared" si="130"/>
        <v/>
      </c>
    </row>
    <row r="671" spans="1:23" x14ac:dyDescent="0.25">
      <c r="A671" s="27" t="str">
        <f t="shared" si="120"/>
        <v/>
      </c>
      <c r="B671" s="25">
        <f t="shared" si="121"/>
        <v>0</v>
      </c>
      <c r="C671" s="25" t="str">
        <f t="shared" si="122"/>
        <v>INGRESO</v>
      </c>
      <c r="D671" s="28" t="str">
        <f t="shared" si="123"/>
        <v>0INGRESO</v>
      </c>
      <c r="E671" s="28" t="str">
        <f>D671&amp;COUNTIF(D$2:D671,D671)</f>
        <v>0INGRESO670</v>
      </c>
      <c r="F671" s="28" t="e">
        <f>VLOOKUP(L671,BASE!A:B,2,0)</f>
        <v>#N/A</v>
      </c>
      <c r="G671" s="26"/>
      <c r="H671" s="26"/>
      <c r="I671" s="34"/>
      <c r="J671" s="71"/>
      <c r="K671" s="26"/>
      <c r="L671" s="26"/>
      <c r="M671" s="26"/>
      <c r="N671" s="29">
        <f t="shared" si="124"/>
        <v>1</v>
      </c>
      <c r="O671" s="30" t="e">
        <f>VLOOKUP(E671,'LIBROS FNL '!E:N,2,0)</f>
        <v>#N/A</v>
      </c>
      <c r="P671" s="31">
        <f>IFERROR(VLOOKUP(E671,'LIBROS FNL '!E:Q,13,0),0)</f>
        <v>0</v>
      </c>
      <c r="Q671" s="31" t="e">
        <f>VLOOKUP(E671,'LIBROS FNL '!E:N,4,0)</f>
        <v>#N/A</v>
      </c>
      <c r="R671" s="31">
        <f t="shared" si="125"/>
        <v>0</v>
      </c>
      <c r="S671" s="32" t="str">
        <f t="shared" si="126"/>
        <v>OK CONCILIADO</v>
      </c>
      <c r="T671" s="29" t="str">
        <f t="shared" ca="1" si="127"/>
        <v>ok</v>
      </c>
      <c r="U671" s="29">
        <f t="shared" si="128"/>
        <v>1</v>
      </c>
      <c r="V671" s="29">
        <f t="shared" si="129"/>
        <v>0</v>
      </c>
      <c r="W671" s="29" t="str">
        <f t="shared" si="130"/>
        <v/>
      </c>
    </row>
    <row r="672" spans="1:23" x14ac:dyDescent="0.25">
      <c r="A672" s="27" t="str">
        <f t="shared" ref="A672:A735" si="131">RIGHT(G672,4)</f>
        <v/>
      </c>
      <c r="B672" s="25">
        <f t="shared" ref="B672:B735" si="132">J672*1</f>
        <v>0</v>
      </c>
      <c r="C672" s="25" t="str">
        <f t="shared" ref="C672:C735" si="133">IF(J672&gt;=0,"INGRESO","EGRESO")</f>
        <v>INGRESO</v>
      </c>
      <c r="D672" s="28" t="str">
        <f t="shared" ref="D672:D735" si="134">+CONCATENATE(A672,B672,C672)</f>
        <v>0INGRESO</v>
      </c>
      <c r="E672" s="28" t="str">
        <f>D672&amp;COUNTIF(D$2:D672,D672)</f>
        <v>0INGRESO671</v>
      </c>
      <c r="F672" s="28" t="e">
        <f>VLOOKUP(L672,BASE!A:B,2,0)</f>
        <v>#N/A</v>
      </c>
      <c r="G672" s="26"/>
      <c r="H672" s="26"/>
      <c r="I672" s="34"/>
      <c r="J672" s="71"/>
      <c r="K672" s="26"/>
      <c r="L672" s="26"/>
      <c r="M672" s="26"/>
      <c r="N672" s="29">
        <f t="shared" ref="N672:N735" si="135">COUNTBLANK(M672)</f>
        <v>1</v>
      </c>
      <c r="O672" s="30" t="e">
        <f>VLOOKUP(E672,'LIBROS FNL '!E:N,2,0)</f>
        <v>#N/A</v>
      </c>
      <c r="P672" s="31">
        <f>IFERROR(VLOOKUP(E672,'LIBROS FNL '!E:Q,13,0),0)</f>
        <v>0</v>
      </c>
      <c r="Q672" s="31" t="e">
        <f>VLOOKUP(E672,'LIBROS FNL '!E:N,4,0)</f>
        <v>#N/A</v>
      </c>
      <c r="R672" s="31">
        <f t="shared" ref="R672:R735" si="136">P672-J672</f>
        <v>0</v>
      </c>
      <c r="S672" s="32" t="str">
        <f t="shared" ref="S672:S735" si="137">IF(AND(N672=0),"OK",IF(R672&lt;&gt;0,"SIN CONCILIAR","OK CONCILIADO"))</f>
        <v>OK CONCILIADO</v>
      </c>
      <c r="T672" s="29" t="str">
        <f t="shared" ref="T672:T735" ca="1" si="138">IF(S672="SIN CONCILIAR",+TODAY()-I672,"ok")</f>
        <v>ok</v>
      </c>
      <c r="U672" s="29">
        <f t="shared" ref="U672:U735" si="139">COUNTA(S672)</f>
        <v>1</v>
      </c>
      <c r="V672" s="29">
        <f t="shared" ref="V672:V735" si="140">WEEKNUM(I672)</f>
        <v>0</v>
      </c>
      <c r="W672" s="29" t="str">
        <f t="shared" ref="W672:W735" si="141">MID(L672,1,16)</f>
        <v/>
      </c>
    </row>
    <row r="673" spans="1:23" x14ac:dyDescent="0.25">
      <c r="A673" s="27" t="str">
        <f t="shared" si="131"/>
        <v/>
      </c>
      <c r="B673" s="25">
        <f t="shared" si="132"/>
        <v>0</v>
      </c>
      <c r="C673" s="25" t="str">
        <f t="shared" si="133"/>
        <v>INGRESO</v>
      </c>
      <c r="D673" s="28" t="str">
        <f t="shared" si="134"/>
        <v>0INGRESO</v>
      </c>
      <c r="E673" s="28" t="str">
        <f>D673&amp;COUNTIF(D$2:D673,D673)</f>
        <v>0INGRESO672</v>
      </c>
      <c r="F673" s="28" t="e">
        <f>VLOOKUP(L673,BASE!A:B,2,0)</f>
        <v>#N/A</v>
      </c>
      <c r="G673" s="26"/>
      <c r="H673" s="26"/>
      <c r="I673" s="34"/>
      <c r="J673" s="71"/>
      <c r="K673" s="26"/>
      <c r="L673" s="26"/>
      <c r="M673" s="26"/>
      <c r="N673" s="29">
        <f t="shared" si="135"/>
        <v>1</v>
      </c>
      <c r="O673" s="30" t="e">
        <f>VLOOKUP(E673,'LIBROS FNL '!E:N,2,0)</f>
        <v>#N/A</v>
      </c>
      <c r="P673" s="31">
        <f>IFERROR(VLOOKUP(E673,'LIBROS FNL '!E:Q,13,0),0)</f>
        <v>0</v>
      </c>
      <c r="Q673" s="31" t="e">
        <f>VLOOKUP(E673,'LIBROS FNL '!E:N,4,0)</f>
        <v>#N/A</v>
      </c>
      <c r="R673" s="31">
        <f t="shared" si="136"/>
        <v>0</v>
      </c>
      <c r="S673" s="32" t="str">
        <f t="shared" si="137"/>
        <v>OK CONCILIADO</v>
      </c>
      <c r="T673" s="29" t="str">
        <f t="shared" ca="1" si="138"/>
        <v>ok</v>
      </c>
      <c r="U673" s="29">
        <f t="shared" si="139"/>
        <v>1</v>
      </c>
      <c r="V673" s="29">
        <f t="shared" si="140"/>
        <v>0</v>
      </c>
      <c r="W673" s="29" t="str">
        <f t="shared" si="141"/>
        <v/>
      </c>
    </row>
    <row r="674" spans="1:23" x14ac:dyDescent="0.25">
      <c r="A674" s="27" t="str">
        <f t="shared" si="131"/>
        <v/>
      </c>
      <c r="B674" s="25">
        <f t="shared" si="132"/>
        <v>0</v>
      </c>
      <c r="C674" s="25" t="str">
        <f t="shared" si="133"/>
        <v>INGRESO</v>
      </c>
      <c r="D674" s="28" t="str">
        <f t="shared" si="134"/>
        <v>0INGRESO</v>
      </c>
      <c r="E674" s="28" t="str">
        <f>D674&amp;COUNTIF(D$2:D674,D674)</f>
        <v>0INGRESO673</v>
      </c>
      <c r="F674" s="28" t="e">
        <f>VLOOKUP(L674,BASE!A:B,2,0)</f>
        <v>#N/A</v>
      </c>
      <c r="G674" s="26"/>
      <c r="H674" s="26"/>
      <c r="I674" s="34"/>
      <c r="J674" s="71"/>
      <c r="K674" s="26"/>
      <c r="L674" s="26"/>
      <c r="M674" s="26"/>
      <c r="N674" s="29">
        <f t="shared" si="135"/>
        <v>1</v>
      </c>
      <c r="O674" s="30" t="e">
        <f>VLOOKUP(E674,'LIBROS FNL '!E:N,2,0)</f>
        <v>#N/A</v>
      </c>
      <c r="P674" s="31">
        <f>IFERROR(VLOOKUP(E674,'LIBROS FNL '!E:Q,13,0),0)</f>
        <v>0</v>
      </c>
      <c r="Q674" s="31" t="e">
        <f>VLOOKUP(E674,'LIBROS FNL '!E:N,4,0)</f>
        <v>#N/A</v>
      </c>
      <c r="R674" s="31">
        <f t="shared" si="136"/>
        <v>0</v>
      </c>
      <c r="S674" s="32" t="str">
        <f t="shared" si="137"/>
        <v>OK CONCILIADO</v>
      </c>
      <c r="T674" s="29" t="str">
        <f t="shared" ca="1" si="138"/>
        <v>ok</v>
      </c>
      <c r="U674" s="29">
        <f t="shared" si="139"/>
        <v>1</v>
      </c>
      <c r="V674" s="29">
        <f t="shared" si="140"/>
        <v>0</v>
      </c>
      <c r="W674" s="29" t="str">
        <f t="shared" si="141"/>
        <v/>
      </c>
    </row>
    <row r="675" spans="1:23" x14ac:dyDescent="0.25">
      <c r="A675" s="27" t="str">
        <f t="shared" si="131"/>
        <v/>
      </c>
      <c r="B675" s="25">
        <f t="shared" si="132"/>
        <v>0</v>
      </c>
      <c r="C675" s="25" t="str">
        <f t="shared" si="133"/>
        <v>INGRESO</v>
      </c>
      <c r="D675" s="28" t="str">
        <f t="shared" si="134"/>
        <v>0INGRESO</v>
      </c>
      <c r="E675" s="28" t="str">
        <f>D675&amp;COUNTIF(D$2:D675,D675)</f>
        <v>0INGRESO674</v>
      </c>
      <c r="F675" s="28" t="e">
        <f>VLOOKUP(L675,BASE!A:B,2,0)</f>
        <v>#N/A</v>
      </c>
      <c r="G675" s="26"/>
      <c r="H675" s="26"/>
      <c r="I675" s="34"/>
      <c r="J675" s="71"/>
      <c r="K675" s="26"/>
      <c r="L675" s="26"/>
      <c r="M675" s="26"/>
      <c r="N675" s="29">
        <f t="shared" si="135"/>
        <v>1</v>
      </c>
      <c r="O675" s="30" t="e">
        <f>VLOOKUP(E675,'LIBROS FNL '!E:N,2,0)</f>
        <v>#N/A</v>
      </c>
      <c r="P675" s="31">
        <f>IFERROR(VLOOKUP(E675,'LIBROS FNL '!E:Q,13,0),0)</f>
        <v>0</v>
      </c>
      <c r="Q675" s="31" t="e">
        <f>VLOOKUP(E675,'LIBROS FNL '!E:N,4,0)</f>
        <v>#N/A</v>
      </c>
      <c r="R675" s="31">
        <f t="shared" si="136"/>
        <v>0</v>
      </c>
      <c r="S675" s="32" t="str">
        <f t="shared" si="137"/>
        <v>OK CONCILIADO</v>
      </c>
      <c r="T675" s="29" t="str">
        <f t="shared" ca="1" si="138"/>
        <v>ok</v>
      </c>
      <c r="U675" s="29">
        <f t="shared" si="139"/>
        <v>1</v>
      </c>
      <c r="V675" s="29">
        <f t="shared" si="140"/>
        <v>0</v>
      </c>
      <c r="W675" s="29" t="str">
        <f t="shared" si="141"/>
        <v/>
      </c>
    </row>
    <row r="676" spans="1:23" x14ac:dyDescent="0.25">
      <c r="A676" s="27" t="str">
        <f t="shared" si="131"/>
        <v/>
      </c>
      <c r="B676" s="25">
        <f t="shared" si="132"/>
        <v>0</v>
      </c>
      <c r="C676" s="25" t="str">
        <f t="shared" si="133"/>
        <v>INGRESO</v>
      </c>
      <c r="D676" s="28" t="str">
        <f t="shared" si="134"/>
        <v>0INGRESO</v>
      </c>
      <c r="E676" s="28" t="str">
        <f>D676&amp;COUNTIF(D$2:D676,D676)</f>
        <v>0INGRESO675</v>
      </c>
      <c r="F676" s="28" t="e">
        <f>VLOOKUP(L676,BASE!A:B,2,0)</f>
        <v>#N/A</v>
      </c>
      <c r="G676" s="26"/>
      <c r="H676" s="26"/>
      <c r="I676" s="34"/>
      <c r="J676" s="71"/>
      <c r="K676" s="26"/>
      <c r="L676" s="26"/>
      <c r="M676" s="26"/>
      <c r="N676" s="29">
        <f t="shared" si="135"/>
        <v>1</v>
      </c>
      <c r="O676" s="30" t="e">
        <f>VLOOKUP(E676,'LIBROS FNL '!E:N,2,0)</f>
        <v>#N/A</v>
      </c>
      <c r="P676" s="31">
        <f>IFERROR(VLOOKUP(E676,'LIBROS FNL '!E:Q,13,0),0)</f>
        <v>0</v>
      </c>
      <c r="Q676" s="31" t="e">
        <f>VLOOKUP(E676,'LIBROS FNL '!E:N,4,0)</f>
        <v>#N/A</v>
      </c>
      <c r="R676" s="31">
        <f t="shared" si="136"/>
        <v>0</v>
      </c>
      <c r="S676" s="32" t="str">
        <f t="shared" si="137"/>
        <v>OK CONCILIADO</v>
      </c>
      <c r="T676" s="29" t="str">
        <f t="shared" ca="1" si="138"/>
        <v>ok</v>
      </c>
      <c r="U676" s="29">
        <f t="shared" si="139"/>
        <v>1</v>
      </c>
      <c r="V676" s="29">
        <f t="shared" si="140"/>
        <v>0</v>
      </c>
      <c r="W676" s="29" t="str">
        <f t="shared" si="141"/>
        <v/>
      </c>
    </row>
    <row r="677" spans="1:23" x14ac:dyDescent="0.25">
      <c r="A677" s="27" t="str">
        <f t="shared" si="131"/>
        <v/>
      </c>
      <c r="B677" s="25">
        <f t="shared" si="132"/>
        <v>0</v>
      </c>
      <c r="C677" s="25" t="str">
        <f t="shared" si="133"/>
        <v>INGRESO</v>
      </c>
      <c r="D677" s="28" t="str">
        <f t="shared" si="134"/>
        <v>0INGRESO</v>
      </c>
      <c r="E677" s="28" t="str">
        <f>D677&amp;COUNTIF(D$2:D677,D677)</f>
        <v>0INGRESO676</v>
      </c>
      <c r="F677" s="28" t="e">
        <f>VLOOKUP(L677,BASE!A:B,2,0)</f>
        <v>#N/A</v>
      </c>
      <c r="G677" s="26"/>
      <c r="H677" s="26"/>
      <c r="I677" s="34"/>
      <c r="J677" s="71"/>
      <c r="K677" s="26"/>
      <c r="L677" s="26"/>
      <c r="M677" s="26"/>
      <c r="N677" s="29">
        <f t="shared" si="135"/>
        <v>1</v>
      </c>
      <c r="O677" s="30" t="e">
        <f>VLOOKUP(E677,'LIBROS FNL '!E:N,2,0)</f>
        <v>#N/A</v>
      </c>
      <c r="P677" s="31">
        <f>IFERROR(VLOOKUP(E677,'LIBROS FNL '!E:Q,13,0),0)</f>
        <v>0</v>
      </c>
      <c r="Q677" s="31" t="e">
        <f>VLOOKUP(E677,'LIBROS FNL '!E:N,4,0)</f>
        <v>#N/A</v>
      </c>
      <c r="R677" s="31">
        <f t="shared" si="136"/>
        <v>0</v>
      </c>
      <c r="S677" s="32" t="str">
        <f t="shared" si="137"/>
        <v>OK CONCILIADO</v>
      </c>
      <c r="T677" s="29" t="str">
        <f t="shared" ca="1" si="138"/>
        <v>ok</v>
      </c>
      <c r="U677" s="29">
        <f t="shared" si="139"/>
        <v>1</v>
      </c>
      <c r="V677" s="29">
        <f t="shared" si="140"/>
        <v>0</v>
      </c>
      <c r="W677" s="29" t="str">
        <f t="shared" si="141"/>
        <v/>
      </c>
    </row>
    <row r="678" spans="1:23" x14ac:dyDescent="0.25">
      <c r="A678" s="27" t="str">
        <f t="shared" si="131"/>
        <v/>
      </c>
      <c r="B678" s="25">
        <f t="shared" si="132"/>
        <v>0</v>
      </c>
      <c r="C678" s="25" t="str">
        <f t="shared" si="133"/>
        <v>INGRESO</v>
      </c>
      <c r="D678" s="28" t="str">
        <f t="shared" si="134"/>
        <v>0INGRESO</v>
      </c>
      <c r="E678" s="28" t="str">
        <f>D678&amp;COUNTIF(D$2:D678,D678)</f>
        <v>0INGRESO677</v>
      </c>
      <c r="F678" s="28" t="e">
        <f>VLOOKUP(L678,BASE!A:B,2,0)</f>
        <v>#N/A</v>
      </c>
      <c r="G678" s="26"/>
      <c r="H678" s="26"/>
      <c r="I678" s="34"/>
      <c r="J678" s="71"/>
      <c r="K678" s="26"/>
      <c r="L678" s="26"/>
      <c r="M678" s="26"/>
      <c r="N678" s="29">
        <f t="shared" si="135"/>
        <v>1</v>
      </c>
      <c r="O678" s="30" t="e">
        <f>VLOOKUP(E678,'LIBROS FNL '!E:N,2,0)</f>
        <v>#N/A</v>
      </c>
      <c r="P678" s="31">
        <f>IFERROR(VLOOKUP(E678,'LIBROS FNL '!E:Q,13,0),0)</f>
        <v>0</v>
      </c>
      <c r="Q678" s="31" t="e">
        <f>VLOOKUP(E678,'LIBROS FNL '!E:N,4,0)</f>
        <v>#N/A</v>
      </c>
      <c r="R678" s="31">
        <f t="shared" si="136"/>
        <v>0</v>
      </c>
      <c r="S678" s="32" t="str">
        <f t="shared" si="137"/>
        <v>OK CONCILIADO</v>
      </c>
      <c r="T678" s="29" t="str">
        <f t="shared" ca="1" si="138"/>
        <v>ok</v>
      </c>
      <c r="U678" s="29">
        <f t="shared" si="139"/>
        <v>1</v>
      </c>
      <c r="V678" s="29">
        <f t="shared" si="140"/>
        <v>0</v>
      </c>
      <c r="W678" s="29" t="str">
        <f t="shared" si="141"/>
        <v/>
      </c>
    </row>
    <row r="679" spans="1:23" x14ac:dyDescent="0.25">
      <c r="A679" s="27" t="str">
        <f t="shared" si="131"/>
        <v/>
      </c>
      <c r="B679" s="25">
        <f t="shared" si="132"/>
        <v>0</v>
      </c>
      <c r="C679" s="25" t="str">
        <f t="shared" si="133"/>
        <v>INGRESO</v>
      </c>
      <c r="D679" s="28" t="str">
        <f t="shared" si="134"/>
        <v>0INGRESO</v>
      </c>
      <c r="E679" s="28" t="str">
        <f>D679&amp;COUNTIF(D$2:D679,D679)</f>
        <v>0INGRESO678</v>
      </c>
      <c r="F679" s="28" t="e">
        <f>VLOOKUP(L679,BASE!A:B,2,0)</f>
        <v>#N/A</v>
      </c>
      <c r="G679" s="26"/>
      <c r="H679" s="26"/>
      <c r="I679" s="34"/>
      <c r="J679" s="71"/>
      <c r="K679" s="26"/>
      <c r="L679" s="26"/>
      <c r="M679" s="26"/>
      <c r="N679" s="29">
        <f t="shared" si="135"/>
        <v>1</v>
      </c>
      <c r="O679" s="30" t="e">
        <f>VLOOKUP(E679,'LIBROS FNL '!E:N,2,0)</f>
        <v>#N/A</v>
      </c>
      <c r="P679" s="31">
        <f>IFERROR(VLOOKUP(E679,'LIBROS FNL '!E:Q,13,0),0)</f>
        <v>0</v>
      </c>
      <c r="Q679" s="31" t="e">
        <f>VLOOKUP(E679,'LIBROS FNL '!E:N,4,0)</f>
        <v>#N/A</v>
      </c>
      <c r="R679" s="31">
        <f t="shared" si="136"/>
        <v>0</v>
      </c>
      <c r="S679" s="32" t="str">
        <f t="shared" si="137"/>
        <v>OK CONCILIADO</v>
      </c>
      <c r="T679" s="29" t="str">
        <f t="shared" ca="1" si="138"/>
        <v>ok</v>
      </c>
      <c r="U679" s="29">
        <f t="shared" si="139"/>
        <v>1</v>
      </c>
      <c r="V679" s="29">
        <f t="shared" si="140"/>
        <v>0</v>
      </c>
      <c r="W679" s="29" t="str">
        <f t="shared" si="141"/>
        <v/>
      </c>
    </row>
    <row r="680" spans="1:23" x14ac:dyDescent="0.25">
      <c r="A680" s="27" t="str">
        <f t="shared" si="131"/>
        <v/>
      </c>
      <c r="B680" s="25">
        <f t="shared" si="132"/>
        <v>0</v>
      </c>
      <c r="C680" s="25" t="str">
        <f t="shared" si="133"/>
        <v>INGRESO</v>
      </c>
      <c r="D680" s="28" t="str">
        <f t="shared" si="134"/>
        <v>0INGRESO</v>
      </c>
      <c r="E680" s="28" t="str">
        <f>D680&amp;COUNTIF(D$2:D680,D680)</f>
        <v>0INGRESO679</v>
      </c>
      <c r="F680" s="28" t="e">
        <f>VLOOKUP(L680,BASE!A:B,2,0)</f>
        <v>#N/A</v>
      </c>
      <c r="G680" s="26"/>
      <c r="H680" s="26"/>
      <c r="I680" s="34"/>
      <c r="J680" s="71"/>
      <c r="K680" s="26"/>
      <c r="L680" s="26"/>
      <c r="M680" s="26"/>
      <c r="N680" s="29">
        <f t="shared" si="135"/>
        <v>1</v>
      </c>
      <c r="O680" s="30" t="e">
        <f>VLOOKUP(E680,'LIBROS FNL '!E:N,2,0)</f>
        <v>#N/A</v>
      </c>
      <c r="P680" s="31">
        <f>IFERROR(VLOOKUP(E680,'LIBROS FNL '!E:Q,13,0),0)</f>
        <v>0</v>
      </c>
      <c r="Q680" s="31" t="e">
        <f>VLOOKUP(E680,'LIBROS FNL '!E:N,4,0)</f>
        <v>#N/A</v>
      </c>
      <c r="R680" s="31">
        <f t="shared" si="136"/>
        <v>0</v>
      </c>
      <c r="S680" s="32" t="str">
        <f t="shared" si="137"/>
        <v>OK CONCILIADO</v>
      </c>
      <c r="T680" s="29" t="str">
        <f t="shared" ca="1" si="138"/>
        <v>ok</v>
      </c>
      <c r="U680" s="29">
        <f t="shared" si="139"/>
        <v>1</v>
      </c>
      <c r="V680" s="29">
        <f t="shared" si="140"/>
        <v>0</v>
      </c>
      <c r="W680" s="29" t="str">
        <f t="shared" si="141"/>
        <v/>
      </c>
    </row>
    <row r="681" spans="1:23" x14ac:dyDescent="0.25">
      <c r="A681" s="27" t="str">
        <f t="shared" si="131"/>
        <v/>
      </c>
      <c r="B681" s="25">
        <f t="shared" si="132"/>
        <v>0</v>
      </c>
      <c r="C681" s="25" t="str">
        <f t="shared" si="133"/>
        <v>INGRESO</v>
      </c>
      <c r="D681" s="28" t="str">
        <f t="shared" si="134"/>
        <v>0INGRESO</v>
      </c>
      <c r="E681" s="28" t="str">
        <f>D681&amp;COUNTIF(D$2:D681,D681)</f>
        <v>0INGRESO680</v>
      </c>
      <c r="F681" s="28" t="e">
        <f>VLOOKUP(L681,BASE!A:B,2,0)</f>
        <v>#N/A</v>
      </c>
      <c r="G681" s="26"/>
      <c r="H681" s="26"/>
      <c r="I681" s="34"/>
      <c r="J681" s="71"/>
      <c r="K681" s="26"/>
      <c r="L681" s="26"/>
      <c r="M681" s="26"/>
      <c r="N681" s="29">
        <f t="shared" si="135"/>
        <v>1</v>
      </c>
      <c r="O681" s="30" t="e">
        <f>VLOOKUP(E681,'LIBROS FNL '!E:N,2,0)</f>
        <v>#N/A</v>
      </c>
      <c r="P681" s="31">
        <f>IFERROR(VLOOKUP(E681,'LIBROS FNL '!E:Q,13,0),0)</f>
        <v>0</v>
      </c>
      <c r="Q681" s="31" t="e">
        <f>VLOOKUP(E681,'LIBROS FNL '!E:N,4,0)</f>
        <v>#N/A</v>
      </c>
      <c r="R681" s="31">
        <f t="shared" si="136"/>
        <v>0</v>
      </c>
      <c r="S681" s="32" t="str">
        <f t="shared" si="137"/>
        <v>OK CONCILIADO</v>
      </c>
      <c r="T681" s="29" t="str">
        <f t="shared" ca="1" si="138"/>
        <v>ok</v>
      </c>
      <c r="U681" s="29">
        <f t="shared" si="139"/>
        <v>1</v>
      </c>
      <c r="V681" s="29">
        <f t="shared" si="140"/>
        <v>0</v>
      </c>
      <c r="W681" s="29" t="str">
        <f t="shared" si="141"/>
        <v/>
      </c>
    </row>
    <row r="682" spans="1:23" x14ac:dyDescent="0.25">
      <c r="A682" s="27" t="str">
        <f t="shared" si="131"/>
        <v/>
      </c>
      <c r="B682" s="25">
        <f t="shared" si="132"/>
        <v>0</v>
      </c>
      <c r="C682" s="25" t="str">
        <f t="shared" si="133"/>
        <v>INGRESO</v>
      </c>
      <c r="D682" s="28" t="str">
        <f t="shared" si="134"/>
        <v>0INGRESO</v>
      </c>
      <c r="E682" s="28" t="str">
        <f>D682&amp;COUNTIF(D$2:D682,D682)</f>
        <v>0INGRESO681</v>
      </c>
      <c r="F682" s="28" t="e">
        <f>VLOOKUP(L682,BASE!A:B,2,0)</f>
        <v>#N/A</v>
      </c>
      <c r="G682" s="26"/>
      <c r="H682" s="26"/>
      <c r="I682" s="34"/>
      <c r="J682" s="71"/>
      <c r="K682" s="26"/>
      <c r="L682" s="26"/>
      <c r="M682" s="26"/>
      <c r="N682" s="29">
        <f t="shared" si="135"/>
        <v>1</v>
      </c>
      <c r="O682" s="30" t="e">
        <f>VLOOKUP(E682,'LIBROS FNL '!E:N,2,0)</f>
        <v>#N/A</v>
      </c>
      <c r="P682" s="31">
        <f>IFERROR(VLOOKUP(E682,'LIBROS FNL '!E:Q,13,0),0)</f>
        <v>0</v>
      </c>
      <c r="Q682" s="31" t="e">
        <f>VLOOKUP(E682,'LIBROS FNL '!E:N,4,0)</f>
        <v>#N/A</v>
      </c>
      <c r="R682" s="31">
        <f t="shared" si="136"/>
        <v>0</v>
      </c>
      <c r="S682" s="32" t="str">
        <f t="shared" si="137"/>
        <v>OK CONCILIADO</v>
      </c>
      <c r="T682" s="29" t="str">
        <f t="shared" ca="1" si="138"/>
        <v>ok</v>
      </c>
      <c r="U682" s="29">
        <f t="shared" si="139"/>
        <v>1</v>
      </c>
      <c r="V682" s="29">
        <f t="shared" si="140"/>
        <v>0</v>
      </c>
      <c r="W682" s="29" t="str">
        <f t="shared" si="141"/>
        <v/>
      </c>
    </row>
    <row r="683" spans="1:23" x14ac:dyDescent="0.25">
      <c r="A683" s="27" t="str">
        <f t="shared" si="131"/>
        <v/>
      </c>
      <c r="B683" s="25">
        <f t="shared" si="132"/>
        <v>0</v>
      </c>
      <c r="C683" s="25" t="str">
        <f t="shared" si="133"/>
        <v>INGRESO</v>
      </c>
      <c r="D683" s="28" t="str">
        <f t="shared" si="134"/>
        <v>0INGRESO</v>
      </c>
      <c r="E683" s="28" t="str">
        <f>D683&amp;COUNTIF(D$2:D683,D683)</f>
        <v>0INGRESO682</v>
      </c>
      <c r="F683" s="28" t="e">
        <f>VLOOKUP(L683,BASE!A:B,2,0)</f>
        <v>#N/A</v>
      </c>
      <c r="G683" s="26"/>
      <c r="H683" s="26"/>
      <c r="I683" s="34"/>
      <c r="J683" s="71"/>
      <c r="K683" s="26"/>
      <c r="L683" s="26"/>
      <c r="M683" s="26"/>
      <c r="N683" s="29">
        <f t="shared" si="135"/>
        <v>1</v>
      </c>
      <c r="O683" s="30" t="e">
        <f>VLOOKUP(E683,'LIBROS FNL '!E:N,2,0)</f>
        <v>#N/A</v>
      </c>
      <c r="P683" s="31">
        <f>IFERROR(VLOOKUP(E683,'LIBROS FNL '!E:Q,13,0),0)</f>
        <v>0</v>
      </c>
      <c r="Q683" s="31" t="e">
        <f>VLOOKUP(E683,'LIBROS FNL '!E:N,4,0)</f>
        <v>#N/A</v>
      </c>
      <c r="R683" s="31">
        <f t="shared" si="136"/>
        <v>0</v>
      </c>
      <c r="S683" s="32" t="str">
        <f t="shared" si="137"/>
        <v>OK CONCILIADO</v>
      </c>
      <c r="T683" s="29" t="str">
        <f t="shared" ca="1" si="138"/>
        <v>ok</v>
      </c>
      <c r="U683" s="29">
        <f t="shared" si="139"/>
        <v>1</v>
      </c>
      <c r="V683" s="29">
        <f t="shared" si="140"/>
        <v>0</v>
      </c>
      <c r="W683" s="29" t="str">
        <f t="shared" si="141"/>
        <v/>
      </c>
    </row>
    <row r="684" spans="1:23" x14ac:dyDescent="0.25">
      <c r="A684" s="27" t="str">
        <f t="shared" si="131"/>
        <v/>
      </c>
      <c r="B684" s="25">
        <f t="shared" si="132"/>
        <v>0</v>
      </c>
      <c r="C684" s="25" t="str">
        <f t="shared" si="133"/>
        <v>INGRESO</v>
      </c>
      <c r="D684" s="28" t="str">
        <f t="shared" si="134"/>
        <v>0INGRESO</v>
      </c>
      <c r="E684" s="28" t="str">
        <f>D684&amp;COUNTIF(D$2:D684,D684)</f>
        <v>0INGRESO683</v>
      </c>
      <c r="F684" s="28" t="e">
        <f>VLOOKUP(L684,BASE!A:B,2,0)</f>
        <v>#N/A</v>
      </c>
      <c r="G684" s="26"/>
      <c r="H684" s="26"/>
      <c r="I684" s="34"/>
      <c r="J684" s="71"/>
      <c r="K684" s="26"/>
      <c r="L684" s="26"/>
      <c r="M684" s="26"/>
      <c r="N684" s="29">
        <f t="shared" si="135"/>
        <v>1</v>
      </c>
      <c r="O684" s="30" t="e">
        <f>VLOOKUP(E684,'LIBROS FNL '!E:N,2,0)</f>
        <v>#N/A</v>
      </c>
      <c r="P684" s="31">
        <f>IFERROR(VLOOKUP(E684,'LIBROS FNL '!E:Q,13,0),0)</f>
        <v>0</v>
      </c>
      <c r="Q684" s="31" t="e">
        <f>VLOOKUP(E684,'LIBROS FNL '!E:N,4,0)</f>
        <v>#N/A</v>
      </c>
      <c r="R684" s="31">
        <f t="shared" si="136"/>
        <v>0</v>
      </c>
      <c r="S684" s="32" t="str">
        <f t="shared" si="137"/>
        <v>OK CONCILIADO</v>
      </c>
      <c r="T684" s="29" t="str">
        <f t="shared" ca="1" si="138"/>
        <v>ok</v>
      </c>
      <c r="U684" s="29">
        <f t="shared" si="139"/>
        <v>1</v>
      </c>
      <c r="V684" s="29">
        <f t="shared" si="140"/>
        <v>0</v>
      </c>
      <c r="W684" s="29" t="str">
        <f t="shared" si="141"/>
        <v/>
      </c>
    </row>
    <row r="685" spans="1:23" x14ac:dyDescent="0.25">
      <c r="A685" s="27" t="str">
        <f t="shared" si="131"/>
        <v/>
      </c>
      <c r="B685" s="25">
        <f t="shared" si="132"/>
        <v>0</v>
      </c>
      <c r="C685" s="25" t="str">
        <f t="shared" si="133"/>
        <v>INGRESO</v>
      </c>
      <c r="D685" s="28" t="str">
        <f t="shared" si="134"/>
        <v>0INGRESO</v>
      </c>
      <c r="E685" s="28" t="str">
        <f>D685&amp;COUNTIF(D$2:D685,D685)</f>
        <v>0INGRESO684</v>
      </c>
      <c r="F685" s="28" t="e">
        <f>VLOOKUP(L685,BASE!A:B,2,0)</f>
        <v>#N/A</v>
      </c>
      <c r="G685" s="26"/>
      <c r="H685" s="26"/>
      <c r="I685" s="34"/>
      <c r="J685" s="71"/>
      <c r="K685" s="26"/>
      <c r="L685" s="26"/>
      <c r="M685" s="26"/>
      <c r="N685" s="29">
        <f t="shared" si="135"/>
        <v>1</v>
      </c>
      <c r="O685" s="30" t="e">
        <f>VLOOKUP(E685,'LIBROS FNL '!E:N,2,0)</f>
        <v>#N/A</v>
      </c>
      <c r="P685" s="31">
        <f>IFERROR(VLOOKUP(E685,'LIBROS FNL '!E:Q,13,0),0)</f>
        <v>0</v>
      </c>
      <c r="Q685" s="31" t="e">
        <f>VLOOKUP(E685,'LIBROS FNL '!E:N,4,0)</f>
        <v>#N/A</v>
      </c>
      <c r="R685" s="31">
        <f t="shared" si="136"/>
        <v>0</v>
      </c>
      <c r="S685" s="32" t="str">
        <f t="shared" si="137"/>
        <v>OK CONCILIADO</v>
      </c>
      <c r="T685" s="29" t="str">
        <f t="shared" ca="1" si="138"/>
        <v>ok</v>
      </c>
      <c r="U685" s="29">
        <f t="shared" si="139"/>
        <v>1</v>
      </c>
      <c r="V685" s="29">
        <f t="shared" si="140"/>
        <v>0</v>
      </c>
      <c r="W685" s="29" t="str">
        <f t="shared" si="141"/>
        <v/>
      </c>
    </row>
    <row r="686" spans="1:23" x14ac:dyDescent="0.25">
      <c r="A686" s="27" t="str">
        <f t="shared" si="131"/>
        <v/>
      </c>
      <c r="B686" s="25">
        <f t="shared" si="132"/>
        <v>0</v>
      </c>
      <c r="C686" s="25" t="str">
        <f t="shared" si="133"/>
        <v>INGRESO</v>
      </c>
      <c r="D686" s="28" t="str">
        <f t="shared" si="134"/>
        <v>0INGRESO</v>
      </c>
      <c r="E686" s="28" t="str">
        <f>D686&amp;COUNTIF(D$2:D686,D686)</f>
        <v>0INGRESO685</v>
      </c>
      <c r="F686" s="28" t="e">
        <f>VLOOKUP(L686,BASE!A:B,2,0)</f>
        <v>#N/A</v>
      </c>
      <c r="G686" s="26"/>
      <c r="H686" s="26"/>
      <c r="I686" s="34"/>
      <c r="J686" s="35"/>
      <c r="K686" s="26"/>
      <c r="L686" s="26"/>
      <c r="M686" s="26"/>
      <c r="N686" s="29">
        <f t="shared" si="135"/>
        <v>1</v>
      </c>
      <c r="O686" s="30" t="e">
        <f>VLOOKUP(E686,'LIBROS FNL '!E:N,2,0)</f>
        <v>#N/A</v>
      </c>
      <c r="P686" s="31">
        <f>IFERROR(VLOOKUP(E686,'LIBROS FNL '!E:Q,13,0),0)</f>
        <v>0</v>
      </c>
      <c r="Q686" s="31" t="e">
        <f>VLOOKUP(E686,'LIBROS FNL '!E:N,4,0)</f>
        <v>#N/A</v>
      </c>
      <c r="R686" s="31">
        <f t="shared" si="136"/>
        <v>0</v>
      </c>
      <c r="S686" s="32" t="str">
        <f t="shared" si="137"/>
        <v>OK CONCILIADO</v>
      </c>
      <c r="T686" s="29" t="str">
        <f t="shared" ca="1" si="138"/>
        <v>ok</v>
      </c>
      <c r="U686" s="29">
        <f t="shared" si="139"/>
        <v>1</v>
      </c>
      <c r="V686" s="29">
        <f t="shared" si="140"/>
        <v>0</v>
      </c>
      <c r="W686" s="29" t="str">
        <f t="shared" si="141"/>
        <v/>
      </c>
    </row>
    <row r="687" spans="1:23" x14ac:dyDescent="0.25">
      <c r="A687" s="27" t="str">
        <f t="shared" si="131"/>
        <v/>
      </c>
      <c r="B687" s="25">
        <f t="shared" si="132"/>
        <v>0</v>
      </c>
      <c r="C687" s="25" t="str">
        <f t="shared" si="133"/>
        <v>INGRESO</v>
      </c>
      <c r="D687" s="28" t="str">
        <f t="shared" si="134"/>
        <v>0INGRESO</v>
      </c>
      <c r="E687" s="28" t="str">
        <f>D687&amp;COUNTIF(D$2:D687,D687)</f>
        <v>0INGRESO686</v>
      </c>
      <c r="F687" s="28" t="e">
        <f>VLOOKUP(L687,BASE!A:B,2,0)</f>
        <v>#N/A</v>
      </c>
      <c r="G687" s="26"/>
      <c r="H687" s="26"/>
      <c r="I687" s="34"/>
      <c r="J687" s="71"/>
      <c r="K687" s="26"/>
      <c r="L687" s="26"/>
      <c r="M687" s="26"/>
      <c r="N687" s="29">
        <f t="shared" si="135"/>
        <v>1</v>
      </c>
      <c r="O687" s="30" t="e">
        <f>VLOOKUP(E687,'LIBROS FNL '!E:N,2,0)</f>
        <v>#N/A</v>
      </c>
      <c r="P687" s="31">
        <f>IFERROR(VLOOKUP(E687,'LIBROS FNL '!E:Q,13,0),0)</f>
        <v>0</v>
      </c>
      <c r="Q687" s="31" t="e">
        <f>VLOOKUP(E687,'LIBROS FNL '!E:N,4,0)</f>
        <v>#N/A</v>
      </c>
      <c r="R687" s="31">
        <f t="shared" si="136"/>
        <v>0</v>
      </c>
      <c r="S687" s="32" t="str">
        <f t="shared" si="137"/>
        <v>OK CONCILIADO</v>
      </c>
      <c r="T687" s="29" t="str">
        <f t="shared" ca="1" si="138"/>
        <v>ok</v>
      </c>
      <c r="U687" s="29">
        <f t="shared" si="139"/>
        <v>1</v>
      </c>
      <c r="V687" s="29">
        <f t="shared" si="140"/>
        <v>0</v>
      </c>
      <c r="W687" s="29" t="str">
        <f t="shared" si="141"/>
        <v/>
      </c>
    </row>
    <row r="688" spans="1:23" x14ac:dyDescent="0.25">
      <c r="A688" s="27" t="str">
        <f t="shared" si="131"/>
        <v/>
      </c>
      <c r="B688" s="25">
        <f t="shared" si="132"/>
        <v>0</v>
      </c>
      <c r="C688" s="25" t="str">
        <f t="shared" si="133"/>
        <v>INGRESO</v>
      </c>
      <c r="D688" s="28" t="str">
        <f t="shared" si="134"/>
        <v>0INGRESO</v>
      </c>
      <c r="E688" s="28" t="str">
        <f>D688&amp;COUNTIF(D$2:D688,D688)</f>
        <v>0INGRESO687</v>
      </c>
      <c r="F688" s="28" t="e">
        <f>VLOOKUP(L688,BASE!A:B,2,0)</f>
        <v>#N/A</v>
      </c>
      <c r="G688" s="26"/>
      <c r="H688" s="26"/>
      <c r="I688" s="34"/>
      <c r="J688" s="71"/>
      <c r="K688" s="26"/>
      <c r="L688" s="26"/>
      <c r="M688" s="26"/>
      <c r="N688" s="29">
        <f t="shared" si="135"/>
        <v>1</v>
      </c>
      <c r="O688" s="30" t="e">
        <f>VLOOKUP(E688,'LIBROS FNL '!E:N,2,0)</f>
        <v>#N/A</v>
      </c>
      <c r="P688" s="31">
        <f>IFERROR(VLOOKUP(E688,'LIBROS FNL '!E:Q,13,0),0)</f>
        <v>0</v>
      </c>
      <c r="Q688" s="31" t="e">
        <f>VLOOKUP(E688,'LIBROS FNL '!E:N,4,0)</f>
        <v>#N/A</v>
      </c>
      <c r="R688" s="31">
        <f t="shared" si="136"/>
        <v>0</v>
      </c>
      <c r="S688" s="32" t="str">
        <f t="shared" si="137"/>
        <v>OK CONCILIADO</v>
      </c>
      <c r="T688" s="29" t="str">
        <f t="shared" ca="1" si="138"/>
        <v>ok</v>
      </c>
      <c r="U688" s="29">
        <f t="shared" si="139"/>
        <v>1</v>
      </c>
      <c r="V688" s="29">
        <f t="shared" si="140"/>
        <v>0</v>
      </c>
      <c r="W688" s="29" t="str">
        <f t="shared" si="141"/>
        <v/>
      </c>
    </row>
    <row r="689" spans="1:23" x14ac:dyDescent="0.25">
      <c r="A689" s="27" t="str">
        <f t="shared" si="131"/>
        <v/>
      </c>
      <c r="B689" s="25">
        <f t="shared" si="132"/>
        <v>0</v>
      </c>
      <c r="C689" s="25" t="str">
        <f t="shared" si="133"/>
        <v>INGRESO</v>
      </c>
      <c r="D689" s="28" t="str">
        <f t="shared" si="134"/>
        <v>0INGRESO</v>
      </c>
      <c r="E689" s="28" t="str">
        <f>D689&amp;COUNTIF(D$2:D689,D689)</f>
        <v>0INGRESO688</v>
      </c>
      <c r="F689" s="28" t="e">
        <f>VLOOKUP(L689,BASE!A:B,2,0)</f>
        <v>#N/A</v>
      </c>
      <c r="G689" s="26"/>
      <c r="H689" s="26"/>
      <c r="I689" s="34"/>
      <c r="J689" s="35"/>
      <c r="K689" s="26"/>
      <c r="L689" s="26"/>
      <c r="M689" s="26"/>
      <c r="N689" s="29">
        <f t="shared" si="135"/>
        <v>1</v>
      </c>
      <c r="O689" s="30" t="e">
        <f>VLOOKUP(E689,'LIBROS FNL '!E:N,2,0)</f>
        <v>#N/A</v>
      </c>
      <c r="P689" s="31">
        <f>IFERROR(VLOOKUP(E689,'LIBROS FNL '!E:Q,13,0),0)</f>
        <v>0</v>
      </c>
      <c r="Q689" s="31" t="e">
        <f>VLOOKUP(E689,'LIBROS FNL '!E:N,4,0)</f>
        <v>#N/A</v>
      </c>
      <c r="R689" s="31">
        <f t="shared" si="136"/>
        <v>0</v>
      </c>
      <c r="S689" s="32" t="str">
        <f t="shared" si="137"/>
        <v>OK CONCILIADO</v>
      </c>
      <c r="T689" s="29" t="str">
        <f t="shared" ca="1" si="138"/>
        <v>ok</v>
      </c>
      <c r="U689" s="29">
        <f t="shared" si="139"/>
        <v>1</v>
      </c>
      <c r="V689" s="29">
        <f t="shared" si="140"/>
        <v>0</v>
      </c>
      <c r="W689" s="29" t="str">
        <f t="shared" si="141"/>
        <v/>
      </c>
    </row>
    <row r="690" spans="1:23" x14ac:dyDescent="0.25">
      <c r="A690" s="27" t="str">
        <f t="shared" si="131"/>
        <v/>
      </c>
      <c r="B690" s="25">
        <f t="shared" si="132"/>
        <v>0</v>
      </c>
      <c r="C690" s="25" t="str">
        <f t="shared" si="133"/>
        <v>INGRESO</v>
      </c>
      <c r="D690" s="28" t="str">
        <f t="shared" si="134"/>
        <v>0INGRESO</v>
      </c>
      <c r="E690" s="28" t="str">
        <f>D690&amp;COUNTIF(D$2:D690,D690)</f>
        <v>0INGRESO689</v>
      </c>
      <c r="F690" s="28" t="e">
        <f>VLOOKUP(L690,BASE!A:B,2,0)</f>
        <v>#N/A</v>
      </c>
      <c r="G690" s="26"/>
      <c r="H690" s="26"/>
      <c r="I690" s="34"/>
      <c r="J690" s="35"/>
      <c r="K690" s="26"/>
      <c r="L690" s="26"/>
      <c r="M690" s="26"/>
      <c r="N690" s="29">
        <f t="shared" si="135"/>
        <v>1</v>
      </c>
      <c r="O690" s="30" t="e">
        <f>VLOOKUP(E690,'LIBROS FNL '!E:N,2,0)</f>
        <v>#N/A</v>
      </c>
      <c r="P690" s="31">
        <f>IFERROR(VLOOKUP(E690,'LIBROS FNL '!E:Q,13,0),0)</f>
        <v>0</v>
      </c>
      <c r="Q690" s="31" t="e">
        <f>VLOOKUP(E690,'LIBROS FNL '!E:N,4,0)</f>
        <v>#N/A</v>
      </c>
      <c r="R690" s="31">
        <f t="shared" si="136"/>
        <v>0</v>
      </c>
      <c r="S690" s="32" t="str">
        <f t="shared" si="137"/>
        <v>OK CONCILIADO</v>
      </c>
      <c r="T690" s="29" t="str">
        <f t="shared" ca="1" si="138"/>
        <v>ok</v>
      </c>
      <c r="U690" s="29">
        <f t="shared" si="139"/>
        <v>1</v>
      </c>
      <c r="V690" s="29">
        <f t="shared" si="140"/>
        <v>0</v>
      </c>
      <c r="W690" s="29" t="str">
        <f t="shared" si="141"/>
        <v/>
      </c>
    </row>
    <row r="691" spans="1:23" x14ac:dyDescent="0.25">
      <c r="A691" s="27" t="str">
        <f t="shared" si="131"/>
        <v/>
      </c>
      <c r="B691" s="25">
        <f t="shared" si="132"/>
        <v>0</v>
      </c>
      <c r="C691" s="25" t="str">
        <f t="shared" si="133"/>
        <v>INGRESO</v>
      </c>
      <c r="D691" s="28" t="str">
        <f t="shared" si="134"/>
        <v>0INGRESO</v>
      </c>
      <c r="E691" s="28" t="str">
        <f>D691&amp;COUNTIF(D$2:D691,D691)</f>
        <v>0INGRESO690</v>
      </c>
      <c r="F691" s="28" t="e">
        <f>VLOOKUP(L691,BASE!A:B,2,0)</f>
        <v>#N/A</v>
      </c>
      <c r="G691" s="26"/>
      <c r="H691" s="26"/>
      <c r="I691" s="34"/>
      <c r="J691" s="35"/>
      <c r="K691" s="26"/>
      <c r="L691" s="26"/>
      <c r="M691" s="26"/>
      <c r="N691" s="29">
        <f t="shared" si="135"/>
        <v>1</v>
      </c>
      <c r="O691" s="30" t="e">
        <f>VLOOKUP(E691,'LIBROS FNL '!E:N,2,0)</f>
        <v>#N/A</v>
      </c>
      <c r="P691" s="31">
        <f>IFERROR(VLOOKUP(E691,'LIBROS FNL '!E:Q,13,0),0)</f>
        <v>0</v>
      </c>
      <c r="Q691" s="31" t="e">
        <f>VLOOKUP(E691,'LIBROS FNL '!E:N,4,0)</f>
        <v>#N/A</v>
      </c>
      <c r="R691" s="31">
        <f t="shared" si="136"/>
        <v>0</v>
      </c>
      <c r="S691" s="32" t="str">
        <f t="shared" si="137"/>
        <v>OK CONCILIADO</v>
      </c>
      <c r="T691" s="29" t="str">
        <f t="shared" ca="1" si="138"/>
        <v>ok</v>
      </c>
      <c r="U691" s="29">
        <f t="shared" si="139"/>
        <v>1</v>
      </c>
      <c r="V691" s="29">
        <f t="shared" si="140"/>
        <v>0</v>
      </c>
      <c r="W691" s="29" t="str">
        <f t="shared" si="141"/>
        <v/>
      </c>
    </row>
    <row r="692" spans="1:23" x14ac:dyDescent="0.25">
      <c r="A692" s="27" t="str">
        <f t="shared" si="131"/>
        <v/>
      </c>
      <c r="B692" s="25">
        <f t="shared" si="132"/>
        <v>0</v>
      </c>
      <c r="C692" s="25" t="str">
        <f t="shared" si="133"/>
        <v>INGRESO</v>
      </c>
      <c r="D692" s="28" t="str">
        <f t="shared" si="134"/>
        <v>0INGRESO</v>
      </c>
      <c r="E692" s="28" t="str">
        <f>D692&amp;COUNTIF(D$2:D692,D692)</f>
        <v>0INGRESO691</v>
      </c>
      <c r="F692" s="28" t="e">
        <f>VLOOKUP(L692,BASE!A:B,2,0)</f>
        <v>#N/A</v>
      </c>
      <c r="G692" s="26"/>
      <c r="H692" s="26"/>
      <c r="I692" s="34"/>
      <c r="J692" s="35"/>
      <c r="K692" s="26"/>
      <c r="L692" s="26"/>
      <c r="M692" s="26"/>
      <c r="N692" s="29">
        <f t="shared" si="135"/>
        <v>1</v>
      </c>
      <c r="O692" s="30" t="e">
        <f>VLOOKUP(E692,'LIBROS FNL '!E:N,2,0)</f>
        <v>#N/A</v>
      </c>
      <c r="P692" s="31">
        <f>IFERROR(VLOOKUP(E692,'LIBROS FNL '!E:Q,13,0),0)</f>
        <v>0</v>
      </c>
      <c r="Q692" s="31" t="e">
        <f>VLOOKUP(E692,'LIBROS FNL '!E:N,4,0)</f>
        <v>#N/A</v>
      </c>
      <c r="R692" s="31">
        <f t="shared" si="136"/>
        <v>0</v>
      </c>
      <c r="S692" s="32" t="str">
        <f t="shared" si="137"/>
        <v>OK CONCILIADO</v>
      </c>
      <c r="T692" s="29" t="str">
        <f t="shared" ca="1" si="138"/>
        <v>ok</v>
      </c>
      <c r="U692" s="29">
        <f t="shared" si="139"/>
        <v>1</v>
      </c>
      <c r="V692" s="29">
        <f t="shared" si="140"/>
        <v>0</v>
      </c>
      <c r="W692" s="29" t="str">
        <f t="shared" si="141"/>
        <v/>
      </c>
    </row>
    <row r="693" spans="1:23" x14ac:dyDescent="0.25">
      <c r="A693" s="27" t="str">
        <f t="shared" si="131"/>
        <v/>
      </c>
      <c r="B693" s="25">
        <f t="shared" si="132"/>
        <v>0</v>
      </c>
      <c r="C693" s="25" t="str">
        <f t="shared" si="133"/>
        <v>INGRESO</v>
      </c>
      <c r="D693" s="28" t="str">
        <f t="shared" si="134"/>
        <v>0INGRESO</v>
      </c>
      <c r="E693" s="28" t="str">
        <f>D693&amp;COUNTIF(D$2:D693,D693)</f>
        <v>0INGRESO692</v>
      </c>
      <c r="F693" s="28" t="e">
        <f>VLOOKUP(L693,BASE!A:B,2,0)</f>
        <v>#N/A</v>
      </c>
      <c r="G693" s="26"/>
      <c r="H693" s="26"/>
      <c r="I693" s="34"/>
      <c r="J693" s="35"/>
      <c r="K693" s="26"/>
      <c r="L693" s="26"/>
      <c r="M693" s="26"/>
      <c r="N693" s="29">
        <f t="shared" si="135"/>
        <v>1</v>
      </c>
      <c r="O693" s="30" t="e">
        <f>VLOOKUP(E693,'LIBROS FNL '!E:N,2,0)</f>
        <v>#N/A</v>
      </c>
      <c r="P693" s="31">
        <f>IFERROR(VLOOKUP(E693,'LIBROS FNL '!E:Q,13,0),0)</f>
        <v>0</v>
      </c>
      <c r="Q693" s="31" t="e">
        <f>VLOOKUP(E693,'LIBROS FNL '!E:N,4,0)</f>
        <v>#N/A</v>
      </c>
      <c r="R693" s="31">
        <f t="shared" si="136"/>
        <v>0</v>
      </c>
      <c r="S693" s="32" t="str">
        <f t="shared" si="137"/>
        <v>OK CONCILIADO</v>
      </c>
      <c r="T693" s="29" t="str">
        <f t="shared" ca="1" si="138"/>
        <v>ok</v>
      </c>
      <c r="U693" s="29">
        <f t="shared" si="139"/>
        <v>1</v>
      </c>
      <c r="V693" s="29">
        <f t="shared" si="140"/>
        <v>0</v>
      </c>
      <c r="W693" s="29" t="str">
        <f t="shared" si="141"/>
        <v/>
      </c>
    </row>
    <row r="694" spans="1:23" x14ac:dyDescent="0.25">
      <c r="A694" s="27" t="str">
        <f t="shared" si="131"/>
        <v/>
      </c>
      <c r="B694" s="25">
        <f t="shared" si="132"/>
        <v>0</v>
      </c>
      <c r="C694" s="25" t="str">
        <f t="shared" si="133"/>
        <v>INGRESO</v>
      </c>
      <c r="D694" s="28" t="str">
        <f t="shared" si="134"/>
        <v>0INGRESO</v>
      </c>
      <c r="E694" s="28" t="str">
        <f>D694&amp;COUNTIF(D$2:D694,D694)</f>
        <v>0INGRESO693</v>
      </c>
      <c r="F694" s="28" t="e">
        <f>VLOOKUP(L694,BASE!A:B,2,0)</f>
        <v>#N/A</v>
      </c>
      <c r="G694" s="26"/>
      <c r="H694" s="26"/>
      <c r="I694" s="34"/>
      <c r="J694" s="35"/>
      <c r="K694" s="26"/>
      <c r="L694" s="26"/>
      <c r="M694" s="26"/>
      <c r="N694" s="29">
        <f t="shared" si="135"/>
        <v>1</v>
      </c>
      <c r="O694" s="30" t="e">
        <f>VLOOKUP(E694,'LIBROS FNL '!E:N,2,0)</f>
        <v>#N/A</v>
      </c>
      <c r="P694" s="31">
        <f>IFERROR(VLOOKUP(E694,'LIBROS FNL '!E:Q,13,0),0)</f>
        <v>0</v>
      </c>
      <c r="Q694" s="31" t="e">
        <f>VLOOKUP(E694,'LIBROS FNL '!E:N,4,0)</f>
        <v>#N/A</v>
      </c>
      <c r="R694" s="31">
        <f t="shared" si="136"/>
        <v>0</v>
      </c>
      <c r="S694" s="32" t="str">
        <f t="shared" si="137"/>
        <v>OK CONCILIADO</v>
      </c>
      <c r="T694" s="29" t="str">
        <f t="shared" ca="1" si="138"/>
        <v>ok</v>
      </c>
      <c r="U694" s="29">
        <f t="shared" si="139"/>
        <v>1</v>
      </c>
      <c r="V694" s="29">
        <f t="shared" si="140"/>
        <v>0</v>
      </c>
      <c r="W694" s="29" t="str">
        <f t="shared" si="141"/>
        <v/>
      </c>
    </row>
    <row r="695" spans="1:23" x14ac:dyDescent="0.25">
      <c r="A695" s="27" t="str">
        <f t="shared" si="131"/>
        <v/>
      </c>
      <c r="B695" s="25">
        <f t="shared" si="132"/>
        <v>0</v>
      </c>
      <c r="C695" s="25" t="str">
        <f t="shared" si="133"/>
        <v>INGRESO</v>
      </c>
      <c r="D695" s="28" t="str">
        <f t="shared" si="134"/>
        <v>0INGRESO</v>
      </c>
      <c r="E695" s="28" t="str">
        <f>D695&amp;COUNTIF(D$2:D695,D695)</f>
        <v>0INGRESO694</v>
      </c>
      <c r="F695" s="28" t="e">
        <f>VLOOKUP(L695,BASE!A:B,2,0)</f>
        <v>#N/A</v>
      </c>
      <c r="G695" s="26"/>
      <c r="H695" s="26"/>
      <c r="I695" s="34"/>
      <c r="J695" s="35"/>
      <c r="K695" s="26"/>
      <c r="L695" s="26"/>
      <c r="M695" s="26"/>
      <c r="N695" s="29">
        <f t="shared" si="135"/>
        <v>1</v>
      </c>
      <c r="O695" s="30" t="e">
        <f>VLOOKUP(E695,'LIBROS FNL '!E:N,2,0)</f>
        <v>#N/A</v>
      </c>
      <c r="P695" s="31">
        <f>IFERROR(VLOOKUP(E695,'LIBROS FNL '!E:Q,13,0),0)</f>
        <v>0</v>
      </c>
      <c r="Q695" s="31" t="e">
        <f>VLOOKUP(E695,'LIBROS FNL '!E:N,4,0)</f>
        <v>#N/A</v>
      </c>
      <c r="R695" s="31">
        <f t="shared" si="136"/>
        <v>0</v>
      </c>
      <c r="S695" s="32" t="str">
        <f t="shared" si="137"/>
        <v>OK CONCILIADO</v>
      </c>
      <c r="T695" s="29" t="str">
        <f t="shared" ca="1" si="138"/>
        <v>ok</v>
      </c>
      <c r="U695" s="29">
        <f t="shared" si="139"/>
        <v>1</v>
      </c>
      <c r="V695" s="29">
        <f t="shared" si="140"/>
        <v>0</v>
      </c>
      <c r="W695" s="29" t="str">
        <f t="shared" si="141"/>
        <v/>
      </c>
    </row>
    <row r="696" spans="1:23" x14ac:dyDescent="0.25">
      <c r="A696" s="27" t="str">
        <f t="shared" si="131"/>
        <v/>
      </c>
      <c r="B696" s="25">
        <f t="shared" si="132"/>
        <v>0</v>
      </c>
      <c r="C696" s="25" t="str">
        <f t="shared" si="133"/>
        <v>INGRESO</v>
      </c>
      <c r="D696" s="28" t="str">
        <f t="shared" si="134"/>
        <v>0INGRESO</v>
      </c>
      <c r="E696" s="28" t="str">
        <f>D696&amp;COUNTIF(D$2:D696,D696)</f>
        <v>0INGRESO695</v>
      </c>
      <c r="F696" s="28" t="e">
        <f>VLOOKUP(L696,BASE!A:B,2,0)</f>
        <v>#N/A</v>
      </c>
      <c r="G696" s="26"/>
      <c r="H696" s="26"/>
      <c r="I696" s="34"/>
      <c r="J696" s="35"/>
      <c r="K696" s="26"/>
      <c r="L696" s="26"/>
      <c r="M696" s="26"/>
      <c r="N696" s="29">
        <f t="shared" si="135"/>
        <v>1</v>
      </c>
      <c r="O696" s="30" t="e">
        <f>VLOOKUP(E696,'LIBROS FNL '!E:N,2,0)</f>
        <v>#N/A</v>
      </c>
      <c r="P696" s="31">
        <f>IFERROR(VLOOKUP(E696,'LIBROS FNL '!E:Q,13,0),0)</f>
        <v>0</v>
      </c>
      <c r="Q696" s="31" t="e">
        <f>VLOOKUP(E696,'LIBROS FNL '!E:N,4,0)</f>
        <v>#N/A</v>
      </c>
      <c r="R696" s="31">
        <f t="shared" si="136"/>
        <v>0</v>
      </c>
      <c r="S696" s="32" t="str">
        <f t="shared" si="137"/>
        <v>OK CONCILIADO</v>
      </c>
      <c r="T696" s="29" t="str">
        <f t="shared" ca="1" si="138"/>
        <v>ok</v>
      </c>
      <c r="U696" s="29">
        <f t="shared" si="139"/>
        <v>1</v>
      </c>
      <c r="V696" s="29">
        <f t="shared" si="140"/>
        <v>0</v>
      </c>
      <c r="W696" s="29" t="str">
        <f t="shared" si="141"/>
        <v/>
      </c>
    </row>
    <row r="697" spans="1:23" x14ac:dyDescent="0.25">
      <c r="A697" s="27" t="str">
        <f t="shared" si="131"/>
        <v/>
      </c>
      <c r="B697" s="25">
        <f t="shared" si="132"/>
        <v>0</v>
      </c>
      <c r="C697" s="25" t="str">
        <f t="shared" si="133"/>
        <v>INGRESO</v>
      </c>
      <c r="D697" s="28" t="str">
        <f t="shared" si="134"/>
        <v>0INGRESO</v>
      </c>
      <c r="E697" s="28" t="str">
        <f>D697&amp;COUNTIF(D$2:D697,D697)</f>
        <v>0INGRESO696</v>
      </c>
      <c r="F697" s="28" t="e">
        <f>VLOOKUP(L697,BASE!A:B,2,0)</f>
        <v>#N/A</v>
      </c>
      <c r="G697" s="26"/>
      <c r="H697" s="26"/>
      <c r="I697" s="34"/>
      <c r="J697" s="35"/>
      <c r="K697" s="26"/>
      <c r="L697" s="26"/>
      <c r="M697" s="26"/>
      <c r="N697" s="29">
        <f t="shared" si="135"/>
        <v>1</v>
      </c>
      <c r="O697" s="30" t="e">
        <f>VLOOKUP(E697,'LIBROS FNL '!E:N,2,0)</f>
        <v>#N/A</v>
      </c>
      <c r="P697" s="31">
        <f>IFERROR(VLOOKUP(E697,'LIBROS FNL '!E:Q,13,0),0)</f>
        <v>0</v>
      </c>
      <c r="Q697" s="31" t="e">
        <f>VLOOKUP(E697,'LIBROS FNL '!E:N,4,0)</f>
        <v>#N/A</v>
      </c>
      <c r="R697" s="31">
        <f t="shared" si="136"/>
        <v>0</v>
      </c>
      <c r="S697" s="32" t="str">
        <f t="shared" si="137"/>
        <v>OK CONCILIADO</v>
      </c>
      <c r="T697" s="29" t="str">
        <f t="shared" ca="1" si="138"/>
        <v>ok</v>
      </c>
      <c r="U697" s="29">
        <f t="shared" si="139"/>
        <v>1</v>
      </c>
      <c r="V697" s="29">
        <f t="shared" si="140"/>
        <v>0</v>
      </c>
      <c r="W697" s="29" t="str">
        <f t="shared" si="141"/>
        <v/>
      </c>
    </row>
    <row r="698" spans="1:23" x14ac:dyDescent="0.25">
      <c r="A698" s="27" t="str">
        <f t="shared" si="131"/>
        <v/>
      </c>
      <c r="B698" s="25">
        <f t="shared" si="132"/>
        <v>0</v>
      </c>
      <c r="C698" s="25" t="str">
        <f t="shared" si="133"/>
        <v>INGRESO</v>
      </c>
      <c r="D698" s="28" t="str">
        <f t="shared" si="134"/>
        <v>0INGRESO</v>
      </c>
      <c r="E698" s="28" t="str">
        <f>D698&amp;COUNTIF(D$2:D698,D698)</f>
        <v>0INGRESO697</v>
      </c>
      <c r="F698" s="28" t="e">
        <f>VLOOKUP(L698,BASE!A:B,2,0)</f>
        <v>#N/A</v>
      </c>
      <c r="G698" s="26"/>
      <c r="H698" s="26"/>
      <c r="I698" s="34"/>
      <c r="J698" s="35"/>
      <c r="K698" s="26"/>
      <c r="L698" s="26"/>
      <c r="M698" s="26"/>
      <c r="N698" s="29">
        <f t="shared" si="135"/>
        <v>1</v>
      </c>
      <c r="O698" s="30" t="e">
        <f>VLOOKUP(E698,'LIBROS FNL '!E:N,2,0)</f>
        <v>#N/A</v>
      </c>
      <c r="P698" s="31">
        <f>IFERROR(VLOOKUP(E698,'LIBROS FNL '!E:Q,13,0),0)</f>
        <v>0</v>
      </c>
      <c r="Q698" s="31" t="e">
        <f>VLOOKUP(E698,'LIBROS FNL '!E:N,4,0)</f>
        <v>#N/A</v>
      </c>
      <c r="R698" s="31">
        <f t="shared" si="136"/>
        <v>0</v>
      </c>
      <c r="S698" s="32" t="str">
        <f t="shared" si="137"/>
        <v>OK CONCILIADO</v>
      </c>
      <c r="T698" s="29" t="str">
        <f t="shared" ca="1" si="138"/>
        <v>ok</v>
      </c>
      <c r="U698" s="29">
        <f t="shared" si="139"/>
        <v>1</v>
      </c>
      <c r="V698" s="29">
        <f t="shared" si="140"/>
        <v>0</v>
      </c>
      <c r="W698" s="29" t="str">
        <f t="shared" si="141"/>
        <v/>
      </c>
    </row>
    <row r="699" spans="1:23" x14ac:dyDescent="0.25">
      <c r="A699" s="27" t="str">
        <f t="shared" si="131"/>
        <v/>
      </c>
      <c r="B699" s="25">
        <f t="shared" si="132"/>
        <v>0</v>
      </c>
      <c r="C699" s="25" t="str">
        <f t="shared" si="133"/>
        <v>INGRESO</v>
      </c>
      <c r="D699" s="28" t="str">
        <f t="shared" si="134"/>
        <v>0INGRESO</v>
      </c>
      <c r="E699" s="28" t="str">
        <f>D699&amp;COUNTIF(D$2:D699,D699)</f>
        <v>0INGRESO698</v>
      </c>
      <c r="F699" s="28" t="e">
        <f>VLOOKUP(L699,BASE!A:B,2,0)</f>
        <v>#N/A</v>
      </c>
      <c r="G699" s="26"/>
      <c r="H699" s="26"/>
      <c r="I699" s="34"/>
      <c r="J699" s="35"/>
      <c r="K699" s="26"/>
      <c r="L699" s="26"/>
      <c r="M699" s="26"/>
      <c r="N699" s="29">
        <f t="shared" si="135"/>
        <v>1</v>
      </c>
      <c r="O699" s="30" t="e">
        <f>VLOOKUP(E699,'LIBROS FNL '!E:N,2,0)</f>
        <v>#N/A</v>
      </c>
      <c r="P699" s="31">
        <f>IFERROR(VLOOKUP(E699,'LIBROS FNL '!E:Q,13,0),0)</f>
        <v>0</v>
      </c>
      <c r="Q699" s="31" t="e">
        <f>VLOOKUP(E699,'LIBROS FNL '!E:N,4,0)</f>
        <v>#N/A</v>
      </c>
      <c r="R699" s="31">
        <f t="shared" si="136"/>
        <v>0</v>
      </c>
      <c r="S699" s="32" t="str">
        <f t="shared" si="137"/>
        <v>OK CONCILIADO</v>
      </c>
      <c r="T699" s="29" t="str">
        <f t="shared" ca="1" si="138"/>
        <v>ok</v>
      </c>
      <c r="U699" s="29">
        <f t="shared" si="139"/>
        <v>1</v>
      </c>
      <c r="V699" s="29">
        <f t="shared" si="140"/>
        <v>0</v>
      </c>
      <c r="W699" s="29" t="str">
        <f t="shared" si="141"/>
        <v/>
      </c>
    </row>
    <row r="700" spans="1:23" x14ac:dyDescent="0.25">
      <c r="A700" s="27" t="str">
        <f t="shared" si="131"/>
        <v/>
      </c>
      <c r="B700" s="25">
        <f t="shared" si="132"/>
        <v>0</v>
      </c>
      <c r="C700" s="25" t="str">
        <f t="shared" si="133"/>
        <v>INGRESO</v>
      </c>
      <c r="D700" s="28" t="str">
        <f t="shared" si="134"/>
        <v>0INGRESO</v>
      </c>
      <c r="E700" s="28" t="str">
        <f>D700&amp;COUNTIF(D$2:D700,D700)</f>
        <v>0INGRESO699</v>
      </c>
      <c r="F700" s="28" t="e">
        <f>VLOOKUP(L700,BASE!A:B,2,0)</f>
        <v>#N/A</v>
      </c>
      <c r="G700" s="26"/>
      <c r="H700" s="26"/>
      <c r="I700" s="34"/>
      <c r="J700" s="35"/>
      <c r="K700" s="26"/>
      <c r="L700" s="26"/>
      <c r="M700" s="26"/>
      <c r="N700" s="29">
        <f t="shared" si="135"/>
        <v>1</v>
      </c>
      <c r="O700" s="30" t="e">
        <f>VLOOKUP(E700,'LIBROS FNL '!E:N,2,0)</f>
        <v>#N/A</v>
      </c>
      <c r="P700" s="31">
        <f>IFERROR(VLOOKUP(E700,'LIBROS FNL '!E:Q,13,0),0)</f>
        <v>0</v>
      </c>
      <c r="Q700" s="31" t="e">
        <f>VLOOKUP(E700,'LIBROS FNL '!E:N,4,0)</f>
        <v>#N/A</v>
      </c>
      <c r="R700" s="31">
        <f t="shared" si="136"/>
        <v>0</v>
      </c>
      <c r="S700" s="32" t="str">
        <f t="shared" si="137"/>
        <v>OK CONCILIADO</v>
      </c>
      <c r="T700" s="29" t="str">
        <f t="shared" ca="1" si="138"/>
        <v>ok</v>
      </c>
      <c r="U700" s="29">
        <f t="shared" si="139"/>
        <v>1</v>
      </c>
      <c r="V700" s="29">
        <f t="shared" si="140"/>
        <v>0</v>
      </c>
      <c r="W700" s="29" t="str">
        <f t="shared" si="141"/>
        <v/>
      </c>
    </row>
    <row r="701" spans="1:23" x14ac:dyDescent="0.25">
      <c r="A701" s="27" t="str">
        <f t="shared" si="131"/>
        <v/>
      </c>
      <c r="B701" s="25">
        <f t="shared" si="132"/>
        <v>0</v>
      </c>
      <c r="C701" s="25" t="str">
        <f t="shared" si="133"/>
        <v>INGRESO</v>
      </c>
      <c r="D701" s="28" t="str">
        <f t="shared" si="134"/>
        <v>0INGRESO</v>
      </c>
      <c r="E701" s="28" t="str">
        <f>D701&amp;COUNTIF(D$2:D701,D701)</f>
        <v>0INGRESO700</v>
      </c>
      <c r="F701" s="28" t="e">
        <f>VLOOKUP(L701,BASE!A:B,2,0)</f>
        <v>#N/A</v>
      </c>
      <c r="G701" s="26"/>
      <c r="H701" s="26"/>
      <c r="I701" s="34"/>
      <c r="J701" s="35"/>
      <c r="K701" s="26"/>
      <c r="L701" s="26"/>
      <c r="M701" s="26"/>
      <c r="N701" s="29">
        <f t="shared" si="135"/>
        <v>1</v>
      </c>
      <c r="O701" s="30" t="e">
        <f>VLOOKUP(E701,'LIBROS FNL '!E:N,2,0)</f>
        <v>#N/A</v>
      </c>
      <c r="P701" s="31">
        <f>IFERROR(VLOOKUP(E701,'LIBROS FNL '!E:Q,13,0),0)</f>
        <v>0</v>
      </c>
      <c r="Q701" s="31" t="e">
        <f>VLOOKUP(E701,'LIBROS FNL '!E:N,4,0)</f>
        <v>#N/A</v>
      </c>
      <c r="R701" s="31">
        <f t="shared" si="136"/>
        <v>0</v>
      </c>
      <c r="S701" s="32" t="str">
        <f t="shared" si="137"/>
        <v>OK CONCILIADO</v>
      </c>
      <c r="T701" s="29" t="str">
        <f t="shared" ca="1" si="138"/>
        <v>ok</v>
      </c>
      <c r="U701" s="29">
        <f t="shared" si="139"/>
        <v>1</v>
      </c>
      <c r="V701" s="29">
        <f t="shared" si="140"/>
        <v>0</v>
      </c>
      <c r="W701" s="29" t="str">
        <f t="shared" si="141"/>
        <v/>
      </c>
    </row>
    <row r="702" spans="1:23" x14ac:dyDescent="0.25">
      <c r="A702" s="27" t="str">
        <f t="shared" si="131"/>
        <v/>
      </c>
      <c r="B702" s="25">
        <f t="shared" si="132"/>
        <v>0</v>
      </c>
      <c r="C702" s="25" t="str">
        <f t="shared" si="133"/>
        <v>INGRESO</v>
      </c>
      <c r="D702" s="28" t="str">
        <f t="shared" si="134"/>
        <v>0INGRESO</v>
      </c>
      <c r="E702" s="28" t="str">
        <f>D702&amp;COUNTIF(D$2:D702,D702)</f>
        <v>0INGRESO701</v>
      </c>
      <c r="F702" s="28" t="e">
        <f>VLOOKUP(L702,BASE!A:B,2,0)</f>
        <v>#N/A</v>
      </c>
      <c r="G702" s="26"/>
      <c r="H702" s="26"/>
      <c r="I702" s="34"/>
      <c r="J702" s="35"/>
      <c r="K702" s="26"/>
      <c r="L702" s="26"/>
      <c r="M702" s="26"/>
      <c r="N702" s="29">
        <f t="shared" si="135"/>
        <v>1</v>
      </c>
      <c r="O702" s="30" t="e">
        <f>VLOOKUP(E702,'LIBROS FNL '!E:N,2,0)</f>
        <v>#N/A</v>
      </c>
      <c r="P702" s="31">
        <f>IFERROR(VLOOKUP(E702,'LIBROS FNL '!E:Q,13,0),0)</f>
        <v>0</v>
      </c>
      <c r="Q702" s="31" t="e">
        <f>VLOOKUP(E702,'LIBROS FNL '!E:N,4,0)</f>
        <v>#N/A</v>
      </c>
      <c r="R702" s="31">
        <f t="shared" si="136"/>
        <v>0</v>
      </c>
      <c r="S702" s="32" t="str">
        <f t="shared" si="137"/>
        <v>OK CONCILIADO</v>
      </c>
      <c r="T702" s="29" t="str">
        <f t="shared" ca="1" si="138"/>
        <v>ok</v>
      </c>
      <c r="U702" s="29">
        <f t="shared" si="139"/>
        <v>1</v>
      </c>
      <c r="V702" s="29">
        <f t="shared" si="140"/>
        <v>0</v>
      </c>
      <c r="W702" s="29" t="str">
        <f t="shared" si="141"/>
        <v/>
      </c>
    </row>
    <row r="703" spans="1:23" x14ac:dyDescent="0.25">
      <c r="A703" s="27" t="str">
        <f t="shared" si="131"/>
        <v/>
      </c>
      <c r="B703" s="25">
        <f t="shared" si="132"/>
        <v>0</v>
      </c>
      <c r="C703" s="25" t="str">
        <f t="shared" si="133"/>
        <v>INGRESO</v>
      </c>
      <c r="D703" s="28" t="str">
        <f t="shared" si="134"/>
        <v>0INGRESO</v>
      </c>
      <c r="E703" s="28" t="str">
        <f>D703&amp;COUNTIF(D$2:D703,D703)</f>
        <v>0INGRESO702</v>
      </c>
      <c r="F703" s="28" t="e">
        <f>VLOOKUP(L703,BASE!A:B,2,0)</f>
        <v>#N/A</v>
      </c>
      <c r="G703" s="26"/>
      <c r="H703" s="26"/>
      <c r="I703" s="34"/>
      <c r="J703" s="35"/>
      <c r="K703" s="26"/>
      <c r="L703" s="26"/>
      <c r="M703" s="26"/>
      <c r="N703" s="29">
        <f t="shared" si="135"/>
        <v>1</v>
      </c>
      <c r="O703" s="30" t="e">
        <f>VLOOKUP(E703,'LIBROS FNL '!E:N,2,0)</f>
        <v>#N/A</v>
      </c>
      <c r="P703" s="31">
        <f>IFERROR(VLOOKUP(E703,'LIBROS FNL '!E:Q,13,0),0)</f>
        <v>0</v>
      </c>
      <c r="Q703" s="31" t="e">
        <f>VLOOKUP(E703,'LIBROS FNL '!E:N,4,0)</f>
        <v>#N/A</v>
      </c>
      <c r="R703" s="31">
        <f t="shared" si="136"/>
        <v>0</v>
      </c>
      <c r="S703" s="32" t="str">
        <f t="shared" si="137"/>
        <v>OK CONCILIADO</v>
      </c>
      <c r="T703" s="29" t="str">
        <f t="shared" ca="1" si="138"/>
        <v>ok</v>
      </c>
      <c r="U703" s="29">
        <f t="shared" si="139"/>
        <v>1</v>
      </c>
      <c r="V703" s="29">
        <f t="shared" si="140"/>
        <v>0</v>
      </c>
      <c r="W703" s="29" t="str">
        <f t="shared" si="141"/>
        <v/>
      </c>
    </row>
    <row r="704" spans="1:23" x14ac:dyDescent="0.25">
      <c r="A704" s="27" t="str">
        <f t="shared" si="131"/>
        <v/>
      </c>
      <c r="B704" s="25">
        <f t="shared" si="132"/>
        <v>0</v>
      </c>
      <c r="C704" s="25" t="str">
        <f t="shared" si="133"/>
        <v>INGRESO</v>
      </c>
      <c r="D704" s="28" t="str">
        <f t="shared" si="134"/>
        <v>0INGRESO</v>
      </c>
      <c r="E704" s="28" t="str">
        <f>D704&amp;COUNTIF(D$2:D704,D704)</f>
        <v>0INGRESO703</v>
      </c>
      <c r="F704" s="28" t="e">
        <f>VLOOKUP(L704,BASE!A:B,2,0)</f>
        <v>#N/A</v>
      </c>
      <c r="G704" s="26"/>
      <c r="H704" s="26"/>
      <c r="I704" s="34"/>
      <c r="J704" s="35"/>
      <c r="K704" s="26"/>
      <c r="L704" s="26"/>
      <c r="M704" s="26"/>
      <c r="N704" s="29">
        <f t="shared" si="135"/>
        <v>1</v>
      </c>
      <c r="O704" s="30" t="e">
        <f>VLOOKUP(E704,'LIBROS FNL '!E:N,2,0)</f>
        <v>#N/A</v>
      </c>
      <c r="P704" s="31">
        <f>IFERROR(VLOOKUP(E704,'LIBROS FNL '!E:Q,13,0),0)</f>
        <v>0</v>
      </c>
      <c r="Q704" s="31" t="e">
        <f>VLOOKUP(E704,'LIBROS FNL '!E:N,4,0)</f>
        <v>#N/A</v>
      </c>
      <c r="R704" s="31">
        <f t="shared" si="136"/>
        <v>0</v>
      </c>
      <c r="S704" s="32" t="str">
        <f t="shared" si="137"/>
        <v>OK CONCILIADO</v>
      </c>
      <c r="T704" s="29" t="str">
        <f t="shared" ca="1" si="138"/>
        <v>ok</v>
      </c>
      <c r="U704" s="29">
        <f t="shared" si="139"/>
        <v>1</v>
      </c>
      <c r="V704" s="29">
        <f t="shared" si="140"/>
        <v>0</v>
      </c>
      <c r="W704" s="29" t="str">
        <f t="shared" si="141"/>
        <v/>
      </c>
    </row>
    <row r="705" spans="1:23" x14ac:dyDescent="0.25">
      <c r="A705" s="27" t="str">
        <f t="shared" si="131"/>
        <v/>
      </c>
      <c r="B705" s="25">
        <f t="shared" si="132"/>
        <v>0</v>
      </c>
      <c r="C705" s="25" t="str">
        <f t="shared" si="133"/>
        <v>INGRESO</v>
      </c>
      <c r="D705" s="28" t="str">
        <f t="shared" si="134"/>
        <v>0INGRESO</v>
      </c>
      <c r="E705" s="28" t="str">
        <f>D705&amp;COUNTIF(D$2:D705,D705)</f>
        <v>0INGRESO704</v>
      </c>
      <c r="F705" s="28" t="e">
        <f>VLOOKUP(L705,BASE!A:B,2,0)</f>
        <v>#N/A</v>
      </c>
      <c r="G705" s="26"/>
      <c r="H705" s="26"/>
      <c r="I705" s="34"/>
      <c r="J705" s="35"/>
      <c r="K705" s="26"/>
      <c r="L705" s="26"/>
      <c r="M705" s="26"/>
      <c r="N705" s="29">
        <f t="shared" si="135"/>
        <v>1</v>
      </c>
      <c r="O705" s="30" t="e">
        <f>VLOOKUP(E705,'LIBROS FNL '!E:N,2,0)</f>
        <v>#N/A</v>
      </c>
      <c r="P705" s="31">
        <f>IFERROR(VLOOKUP(E705,'LIBROS FNL '!E:Q,13,0),0)</f>
        <v>0</v>
      </c>
      <c r="Q705" s="31" t="e">
        <f>VLOOKUP(E705,'LIBROS FNL '!E:N,4,0)</f>
        <v>#N/A</v>
      </c>
      <c r="R705" s="31">
        <f t="shared" si="136"/>
        <v>0</v>
      </c>
      <c r="S705" s="32" t="str">
        <f t="shared" si="137"/>
        <v>OK CONCILIADO</v>
      </c>
      <c r="T705" s="29" t="str">
        <f t="shared" ca="1" si="138"/>
        <v>ok</v>
      </c>
      <c r="U705" s="29">
        <f t="shared" si="139"/>
        <v>1</v>
      </c>
      <c r="V705" s="29">
        <f t="shared" si="140"/>
        <v>0</v>
      </c>
      <c r="W705" s="29" t="str">
        <f t="shared" si="141"/>
        <v/>
      </c>
    </row>
    <row r="706" spans="1:23" x14ac:dyDescent="0.25">
      <c r="A706" s="27" t="str">
        <f t="shared" si="131"/>
        <v/>
      </c>
      <c r="B706" s="25">
        <f t="shared" si="132"/>
        <v>0</v>
      </c>
      <c r="C706" s="25" t="str">
        <f t="shared" si="133"/>
        <v>INGRESO</v>
      </c>
      <c r="D706" s="28" t="str">
        <f t="shared" si="134"/>
        <v>0INGRESO</v>
      </c>
      <c r="E706" s="28" t="str">
        <f>D706&amp;COUNTIF(D$2:D706,D706)</f>
        <v>0INGRESO705</v>
      </c>
      <c r="F706" s="28" t="e">
        <f>VLOOKUP(L706,BASE!A:B,2,0)</f>
        <v>#N/A</v>
      </c>
      <c r="G706" s="26"/>
      <c r="H706" s="26"/>
      <c r="I706" s="34"/>
      <c r="J706" s="35"/>
      <c r="K706" s="26"/>
      <c r="L706" s="26"/>
      <c r="M706" s="26"/>
      <c r="N706" s="29">
        <f t="shared" si="135"/>
        <v>1</v>
      </c>
      <c r="O706" s="30" t="e">
        <f>VLOOKUP(E706,'LIBROS FNL '!E:N,2,0)</f>
        <v>#N/A</v>
      </c>
      <c r="P706" s="31">
        <f>IFERROR(VLOOKUP(E706,'LIBROS FNL '!E:Q,13,0),0)</f>
        <v>0</v>
      </c>
      <c r="Q706" s="31" t="e">
        <f>VLOOKUP(E706,'LIBROS FNL '!E:N,4,0)</f>
        <v>#N/A</v>
      </c>
      <c r="R706" s="31">
        <f t="shared" si="136"/>
        <v>0</v>
      </c>
      <c r="S706" s="32" t="str">
        <f t="shared" si="137"/>
        <v>OK CONCILIADO</v>
      </c>
      <c r="T706" s="29" t="str">
        <f t="shared" ca="1" si="138"/>
        <v>ok</v>
      </c>
      <c r="U706" s="29">
        <f t="shared" si="139"/>
        <v>1</v>
      </c>
      <c r="V706" s="29">
        <f t="shared" si="140"/>
        <v>0</v>
      </c>
      <c r="W706" s="29" t="str">
        <f t="shared" si="141"/>
        <v/>
      </c>
    </row>
    <row r="707" spans="1:23" x14ac:dyDescent="0.25">
      <c r="A707" s="27" t="str">
        <f t="shared" si="131"/>
        <v/>
      </c>
      <c r="B707" s="25">
        <f t="shared" si="132"/>
        <v>0</v>
      </c>
      <c r="C707" s="25" t="str">
        <f t="shared" si="133"/>
        <v>INGRESO</v>
      </c>
      <c r="D707" s="28" t="str">
        <f t="shared" si="134"/>
        <v>0INGRESO</v>
      </c>
      <c r="E707" s="28" t="str">
        <f>D707&amp;COUNTIF(D$2:D707,D707)</f>
        <v>0INGRESO706</v>
      </c>
      <c r="F707" s="28" t="e">
        <f>VLOOKUP(L707,BASE!A:B,2,0)</f>
        <v>#N/A</v>
      </c>
      <c r="G707" s="26"/>
      <c r="H707" s="26"/>
      <c r="I707" s="34"/>
      <c r="J707" s="35"/>
      <c r="K707" s="26"/>
      <c r="L707" s="26"/>
      <c r="M707" s="26"/>
      <c r="N707" s="29">
        <f t="shared" si="135"/>
        <v>1</v>
      </c>
      <c r="O707" s="30" t="e">
        <f>VLOOKUP(E707,'LIBROS FNL '!E:N,2,0)</f>
        <v>#N/A</v>
      </c>
      <c r="P707" s="31">
        <f>IFERROR(VLOOKUP(E707,'LIBROS FNL '!E:Q,13,0),0)</f>
        <v>0</v>
      </c>
      <c r="Q707" s="31" t="e">
        <f>VLOOKUP(E707,'LIBROS FNL '!E:N,4,0)</f>
        <v>#N/A</v>
      </c>
      <c r="R707" s="31">
        <f t="shared" si="136"/>
        <v>0</v>
      </c>
      <c r="S707" s="32" t="str">
        <f t="shared" si="137"/>
        <v>OK CONCILIADO</v>
      </c>
      <c r="T707" s="29" t="str">
        <f t="shared" ca="1" si="138"/>
        <v>ok</v>
      </c>
      <c r="U707" s="29">
        <f t="shared" si="139"/>
        <v>1</v>
      </c>
      <c r="V707" s="29">
        <f t="shared" si="140"/>
        <v>0</v>
      </c>
      <c r="W707" s="29" t="str">
        <f t="shared" si="141"/>
        <v/>
      </c>
    </row>
    <row r="708" spans="1:23" x14ac:dyDescent="0.25">
      <c r="A708" s="27" t="str">
        <f t="shared" si="131"/>
        <v/>
      </c>
      <c r="B708" s="25">
        <f t="shared" si="132"/>
        <v>0</v>
      </c>
      <c r="C708" s="25" t="str">
        <f t="shared" si="133"/>
        <v>INGRESO</v>
      </c>
      <c r="D708" s="28" t="str">
        <f t="shared" si="134"/>
        <v>0INGRESO</v>
      </c>
      <c r="E708" s="28" t="str">
        <f>D708&amp;COUNTIF(D$2:D708,D708)</f>
        <v>0INGRESO707</v>
      </c>
      <c r="F708" s="28" t="e">
        <f>VLOOKUP(L708,BASE!A:B,2,0)</f>
        <v>#N/A</v>
      </c>
      <c r="G708" s="26"/>
      <c r="H708" s="26"/>
      <c r="I708" s="34"/>
      <c r="J708" s="35"/>
      <c r="K708" s="26"/>
      <c r="L708" s="26"/>
      <c r="M708" s="26"/>
      <c r="N708" s="29">
        <f t="shared" si="135"/>
        <v>1</v>
      </c>
      <c r="O708" s="30" t="e">
        <f>VLOOKUP(E708,'LIBROS FNL '!E:N,2,0)</f>
        <v>#N/A</v>
      </c>
      <c r="P708" s="31">
        <f>IFERROR(VLOOKUP(E708,'LIBROS FNL '!E:Q,13,0),0)</f>
        <v>0</v>
      </c>
      <c r="Q708" s="31" t="e">
        <f>VLOOKUP(E708,'LIBROS FNL '!E:N,4,0)</f>
        <v>#N/A</v>
      </c>
      <c r="R708" s="31">
        <f t="shared" si="136"/>
        <v>0</v>
      </c>
      <c r="S708" s="32" t="str">
        <f t="shared" si="137"/>
        <v>OK CONCILIADO</v>
      </c>
      <c r="T708" s="29" t="str">
        <f t="shared" ca="1" si="138"/>
        <v>ok</v>
      </c>
      <c r="U708" s="29">
        <f t="shared" si="139"/>
        <v>1</v>
      </c>
      <c r="V708" s="29">
        <f t="shared" si="140"/>
        <v>0</v>
      </c>
      <c r="W708" s="29" t="str">
        <f t="shared" si="141"/>
        <v/>
      </c>
    </row>
    <row r="709" spans="1:23" x14ac:dyDescent="0.25">
      <c r="A709" s="27" t="str">
        <f t="shared" si="131"/>
        <v/>
      </c>
      <c r="B709" s="25">
        <f t="shared" si="132"/>
        <v>0</v>
      </c>
      <c r="C709" s="25" t="str">
        <f t="shared" si="133"/>
        <v>INGRESO</v>
      </c>
      <c r="D709" s="28" t="str">
        <f t="shared" si="134"/>
        <v>0INGRESO</v>
      </c>
      <c r="E709" s="28" t="str">
        <f>D709&amp;COUNTIF(D$2:D709,D709)</f>
        <v>0INGRESO708</v>
      </c>
      <c r="F709" s="28" t="e">
        <f>VLOOKUP(L709,BASE!A:B,2,0)</f>
        <v>#N/A</v>
      </c>
      <c r="G709" s="26"/>
      <c r="H709" s="26"/>
      <c r="I709" s="34"/>
      <c r="J709" s="35"/>
      <c r="K709" s="26"/>
      <c r="L709" s="26"/>
      <c r="M709" s="26"/>
      <c r="N709" s="29">
        <f t="shared" si="135"/>
        <v>1</v>
      </c>
      <c r="O709" s="30" t="e">
        <f>VLOOKUP(E709,'LIBROS FNL '!E:N,2,0)</f>
        <v>#N/A</v>
      </c>
      <c r="P709" s="31">
        <f>IFERROR(VLOOKUP(E709,'LIBROS FNL '!E:Q,13,0),0)</f>
        <v>0</v>
      </c>
      <c r="Q709" s="31" t="e">
        <f>VLOOKUP(E709,'LIBROS FNL '!E:N,4,0)</f>
        <v>#N/A</v>
      </c>
      <c r="R709" s="31">
        <f t="shared" si="136"/>
        <v>0</v>
      </c>
      <c r="S709" s="32" t="str">
        <f t="shared" si="137"/>
        <v>OK CONCILIADO</v>
      </c>
      <c r="T709" s="29" t="str">
        <f t="shared" ca="1" si="138"/>
        <v>ok</v>
      </c>
      <c r="U709" s="29">
        <f t="shared" si="139"/>
        <v>1</v>
      </c>
      <c r="V709" s="29">
        <f t="shared" si="140"/>
        <v>0</v>
      </c>
      <c r="W709" s="29" t="str">
        <f t="shared" si="141"/>
        <v/>
      </c>
    </row>
    <row r="710" spans="1:23" x14ac:dyDescent="0.25">
      <c r="A710" s="27" t="str">
        <f t="shared" si="131"/>
        <v/>
      </c>
      <c r="B710" s="25">
        <f t="shared" si="132"/>
        <v>0</v>
      </c>
      <c r="C710" s="25" t="str">
        <f t="shared" si="133"/>
        <v>INGRESO</v>
      </c>
      <c r="D710" s="28" t="str">
        <f t="shared" si="134"/>
        <v>0INGRESO</v>
      </c>
      <c r="E710" s="28" t="str">
        <f>D710&amp;COUNTIF(D$2:D710,D710)</f>
        <v>0INGRESO709</v>
      </c>
      <c r="F710" s="28" t="e">
        <f>VLOOKUP(L710,BASE!A:B,2,0)</f>
        <v>#N/A</v>
      </c>
      <c r="G710" s="26"/>
      <c r="H710" s="26"/>
      <c r="I710" s="34"/>
      <c r="J710" s="35"/>
      <c r="K710" s="26"/>
      <c r="L710" s="26"/>
      <c r="M710" s="26"/>
      <c r="N710" s="29">
        <f t="shared" si="135"/>
        <v>1</v>
      </c>
      <c r="O710" s="30" t="e">
        <f>VLOOKUP(E710,'LIBROS FNL '!E:N,2,0)</f>
        <v>#N/A</v>
      </c>
      <c r="P710" s="31">
        <f>IFERROR(VLOOKUP(E710,'LIBROS FNL '!E:Q,13,0),0)</f>
        <v>0</v>
      </c>
      <c r="Q710" s="31" t="e">
        <f>VLOOKUP(E710,'LIBROS FNL '!E:N,4,0)</f>
        <v>#N/A</v>
      </c>
      <c r="R710" s="31">
        <f t="shared" si="136"/>
        <v>0</v>
      </c>
      <c r="S710" s="32" t="str">
        <f t="shared" si="137"/>
        <v>OK CONCILIADO</v>
      </c>
      <c r="T710" s="29" t="str">
        <f t="shared" ca="1" si="138"/>
        <v>ok</v>
      </c>
      <c r="U710" s="29">
        <f t="shared" si="139"/>
        <v>1</v>
      </c>
      <c r="V710" s="29">
        <f t="shared" si="140"/>
        <v>0</v>
      </c>
      <c r="W710" s="29" t="str">
        <f t="shared" si="141"/>
        <v/>
      </c>
    </row>
    <row r="711" spans="1:23" x14ac:dyDescent="0.25">
      <c r="A711" s="27" t="str">
        <f t="shared" si="131"/>
        <v/>
      </c>
      <c r="B711" s="25">
        <f t="shared" si="132"/>
        <v>0</v>
      </c>
      <c r="C711" s="25" t="str">
        <f t="shared" si="133"/>
        <v>INGRESO</v>
      </c>
      <c r="D711" s="28" t="str">
        <f t="shared" si="134"/>
        <v>0INGRESO</v>
      </c>
      <c r="E711" s="28" t="str">
        <f>D711&amp;COUNTIF(D$2:D711,D711)</f>
        <v>0INGRESO710</v>
      </c>
      <c r="F711" s="28" t="e">
        <f>VLOOKUP(L711,BASE!A:B,2,0)</f>
        <v>#N/A</v>
      </c>
      <c r="G711" s="26"/>
      <c r="H711" s="26"/>
      <c r="I711" s="34"/>
      <c r="J711" s="35"/>
      <c r="K711" s="26"/>
      <c r="L711" s="26"/>
      <c r="M711" s="26"/>
      <c r="N711" s="29">
        <f t="shared" si="135"/>
        <v>1</v>
      </c>
      <c r="O711" s="30" t="e">
        <f>VLOOKUP(E711,'LIBROS FNL '!E:N,2,0)</f>
        <v>#N/A</v>
      </c>
      <c r="P711" s="31">
        <f>IFERROR(VLOOKUP(E711,'LIBROS FNL '!E:Q,13,0),0)</f>
        <v>0</v>
      </c>
      <c r="Q711" s="31" t="e">
        <f>VLOOKUP(E711,'LIBROS FNL '!E:N,4,0)</f>
        <v>#N/A</v>
      </c>
      <c r="R711" s="31">
        <f t="shared" si="136"/>
        <v>0</v>
      </c>
      <c r="S711" s="32" t="str">
        <f t="shared" si="137"/>
        <v>OK CONCILIADO</v>
      </c>
      <c r="T711" s="29" t="str">
        <f t="shared" ca="1" si="138"/>
        <v>ok</v>
      </c>
      <c r="U711" s="29">
        <f t="shared" si="139"/>
        <v>1</v>
      </c>
      <c r="V711" s="29">
        <f t="shared" si="140"/>
        <v>0</v>
      </c>
      <c r="W711" s="29" t="str">
        <f t="shared" si="141"/>
        <v/>
      </c>
    </row>
    <row r="712" spans="1:23" x14ac:dyDescent="0.25">
      <c r="A712" s="27" t="str">
        <f t="shared" si="131"/>
        <v/>
      </c>
      <c r="B712" s="25">
        <f t="shared" si="132"/>
        <v>0</v>
      </c>
      <c r="C712" s="25" t="str">
        <f t="shared" si="133"/>
        <v>INGRESO</v>
      </c>
      <c r="D712" s="28" t="str">
        <f t="shared" si="134"/>
        <v>0INGRESO</v>
      </c>
      <c r="E712" s="28" t="str">
        <f>D712&amp;COUNTIF(D$2:D712,D712)</f>
        <v>0INGRESO711</v>
      </c>
      <c r="F712" s="28" t="e">
        <f>VLOOKUP(L712,BASE!A:B,2,0)</f>
        <v>#N/A</v>
      </c>
      <c r="G712" s="26"/>
      <c r="H712" s="26"/>
      <c r="I712" s="34"/>
      <c r="J712" s="35"/>
      <c r="K712" s="26"/>
      <c r="L712" s="26"/>
      <c r="M712" s="26"/>
      <c r="N712" s="29">
        <f t="shared" si="135"/>
        <v>1</v>
      </c>
      <c r="O712" s="30" t="e">
        <f>VLOOKUP(E712,'LIBROS FNL '!E:N,2,0)</f>
        <v>#N/A</v>
      </c>
      <c r="P712" s="31">
        <f>IFERROR(VLOOKUP(E712,'LIBROS FNL '!E:Q,13,0),0)</f>
        <v>0</v>
      </c>
      <c r="Q712" s="31" t="e">
        <f>VLOOKUP(E712,'LIBROS FNL '!E:N,4,0)</f>
        <v>#N/A</v>
      </c>
      <c r="R712" s="31">
        <f t="shared" si="136"/>
        <v>0</v>
      </c>
      <c r="S712" s="32" t="str">
        <f t="shared" si="137"/>
        <v>OK CONCILIADO</v>
      </c>
      <c r="T712" s="29" t="str">
        <f t="shared" ca="1" si="138"/>
        <v>ok</v>
      </c>
      <c r="U712" s="29">
        <f t="shared" si="139"/>
        <v>1</v>
      </c>
      <c r="V712" s="29">
        <f t="shared" si="140"/>
        <v>0</v>
      </c>
      <c r="W712" s="29" t="str">
        <f t="shared" si="141"/>
        <v/>
      </c>
    </row>
    <row r="713" spans="1:23" x14ac:dyDescent="0.25">
      <c r="A713" s="27" t="str">
        <f t="shared" si="131"/>
        <v/>
      </c>
      <c r="B713" s="25">
        <f t="shared" si="132"/>
        <v>0</v>
      </c>
      <c r="C713" s="25" t="str">
        <f t="shared" si="133"/>
        <v>INGRESO</v>
      </c>
      <c r="D713" s="28" t="str">
        <f t="shared" si="134"/>
        <v>0INGRESO</v>
      </c>
      <c r="E713" s="28" t="str">
        <f>D713&amp;COUNTIF(D$2:D713,D713)</f>
        <v>0INGRESO712</v>
      </c>
      <c r="F713" s="28" t="e">
        <f>VLOOKUP(L713,BASE!A:B,2,0)</f>
        <v>#N/A</v>
      </c>
      <c r="G713" s="26"/>
      <c r="H713" s="26"/>
      <c r="I713" s="34"/>
      <c r="J713" s="35"/>
      <c r="K713" s="26"/>
      <c r="L713" s="26"/>
      <c r="M713" s="26"/>
      <c r="N713" s="29">
        <f t="shared" si="135"/>
        <v>1</v>
      </c>
      <c r="O713" s="30" t="e">
        <f>VLOOKUP(E713,'LIBROS FNL '!E:N,2,0)</f>
        <v>#N/A</v>
      </c>
      <c r="P713" s="31">
        <f>IFERROR(VLOOKUP(E713,'LIBROS FNL '!E:Q,13,0),0)</f>
        <v>0</v>
      </c>
      <c r="Q713" s="31" t="e">
        <f>VLOOKUP(E713,'LIBROS FNL '!E:N,4,0)</f>
        <v>#N/A</v>
      </c>
      <c r="R713" s="31">
        <f t="shared" si="136"/>
        <v>0</v>
      </c>
      <c r="S713" s="32" t="str">
        <f t="shared" si="137"/>
        <v>OK CONCILIADO</v>
      </c>
      <c r="T713" s="29" t="str">
        <f t="shared" ca="1" si="138"/>
        <v>ok</v>
      </c>
      <c r="U713" s="29">
        <f t="shared" si="139"/>
        <v>1</v>
      </c>
      <c r="V713" s="29">
        <f t="shared" si="140"/>
        <v>0</v>
      </c>
      <c r="W713" s="29" t="str">
        <f t="shared" si="141"/>
        <v/>
      </c>
    </row>
    <row r="714" spans="1:23" x14ac:dyDescent="0.25">
      <c r="A714" s="27" t="str">
        <f t="shared" si="131"/>
        <v/>
      </c>
      <c r="B714" s="25">
        <f t="shared" si="132"/>
        <v>0</v>
      </c>
      <c r="C714" s="25" t="str">
        <f t="shared" si="133"/>
        <v>INGRESO</v>
      </c>
      <c r="D714" s="28" t="str">
        <f t="shared" si="134"/>
        <v>0INGRESO</v>
      </c>
      <c r="E714" s="28" t="str">
        <f>D714&amp;COUNTIF(D$2:D714,D714)</f>
        <v>0INGRESO713</v>
      </c>
      <c r="F714" s="28" t="e">
        <f>VLOOKUP(L714,BASE!A:B,2,0)</f>
        <v>#N/A</v>
      </c>
      <c r="G714" s="26"/>
      <c r="H714" s="26"/>
      <c r="I714" s="34"/>
      <c r="J714" s="35"/>
      <c r="K714" s="26"/>
      <c r="L714" s="26"/>
      <c r="M714" s="26"/>
      <c r="N714" s="29">
        <f t="shared" si="135"/>
        <v>1</v>
      </c>
      <c r="O714" s="30" t="e">
        <f>VLOOKUP(E714,'LIBROS FNL '!E:N,2,0)</f>
        <v>#N/A</v>
      </c>
      <c r="P714" s="31">
        <f>IFERROR(VLOOKUP(E714,'LIBROS FNL '!E:Q,13,0),0)</f>
        <v>0</v>
      </c>
      <c r="Q714" s="31" t="e">
        <f>VLOOKUP(E714,'LIBROS FNL '!E:N,4,0)</f>
        <v>#N/A</v>
      </c>
      <c r="R714" s="31">
        <f t="shared" si="136"/>
        <v>0</v>
      </c>
      <c r="S714" s="32" t="str">
        <f t="shared" si="137"/>
        <v>OK CONCILIADO</v>
      </c>
      <c r="T714" s="29" t="str">
        <f t="shared" ca="1" si="138"/>
        <v>ok</v>
      </c>
      <c r="U714" s="29">
        <f t="shared" si="139"/>
        <v>1</v>
      </c>
      <c r="V714" s="29">
        <f t="shared" si="140"/>
        <v>0</v>
      </c>
      <c r="W714" s="29" t="str">
        <f t="shared" si="141"/>
        <v/>
      </c>
    </row>
    <row r="715" spans="1:23" x14ac:dyDescent="0.25">
      <c r="A715" s="27" t="str">
        <f t="shared" si="131"/>
        <v/>
      </c>
      <c r="B715" s="25">
        <f t="shared" si="132"/>
        <v>0</v>
      </c>
      <c r="C715" s="25" t="str">
        <f t="shared" si="133"/>
        <v>INGRESO</v>
      </c>
      <c r="D715" s="28" t="str">
        <f t="shared" si="134"/>
        <v>0INGRESO</v>
      </c>
      <c r="E715" s="28" t="str">
        <f>D715&amp;COUNTIF(D$2:D715,D715)</f>
        <v>0INGRESO714</v>
      </c>
      <c r="F715" s="28" t="e">
        <f>VLOOKUP(L715,BASE!A:B,2,0)</f>
        <v>#N/A</v>
      </c>
      <c r="G715" s="26"/>
      <c r="H715" s="26"/>
      <c r="I715" s="34"/>
      <c r="J715" s="35"/>
      <c r="K715" s="26"/>
      <c r="L715" s="26"/>
      <c r="M715" s="26"/>
      <c r="N715" s="29">
        <f t="shared" si="135"/>
        <v>1</v>
      </c>
      <c r="O715" s="30" t="e">
        <f>VLOOKUP(E715,'LIBROS FNL '!E:N,2,0)</f>
        <v>#N/A</v>
      </c>
      <c r="P715" s="31">
        <f>IFERROR(VLOOKUP(E715,'LIBROS FNL '!E:Q,13,0),0)</f>
        <v>0</v>
      </c>
      <c r="Q715" s="31" t="e">
        <f>VLOOKUP(E715,'LIBROS FNL '!E:N,4,0)</f>
        <v>#N/A</v>
      </c>
      <c r="R715" s="31">
        <f t="shared" si="136"/>
        <v>0</v>
      </c>
      <c r="S715" s="32" t="str">
        <f t="shared" si="137"/>
        <v>OK CONCILIADO</v>
      </c>
      <c r="T715" s="29" t="str">
        <f t="shared" ca="1" si="138"/>
        <v>ok</v>
      </c>
      <c r="U715" s="29">
        <f t="shared" si="139"/>
        <v>1</v>
      </c>
      <c r="V715" s="29">
        <f t="shared" si="140"/>
        <v>0</v>
      </c>
      <c r="W715" s="29" t="str">
        <f t="shared" si="141"/>
        <v/>
      </c>
    </row>
    <row r="716" spans="1:23" x14ac:dyDescent="0.25">
      <c r="A716" s="27" t="str">
        <f t="shared" si="131"/>
        <v/>
      </c>
      <c r="B716" s="25">
        <f t="shared" si="132"/>
        <v>0</v>
      </c>
      <c r="C716" s="25" t="str">
        <f t="shared" si="133"/>
        <v>INGRESO</v>
      </c>
      <c r="D716" s="28" t="str">
        <f t="shared" si="134"/>
        <v>0INGRESO</v>
      </c>
      <c r="E716" s="28" t="str">
        <f>D716&amp;COUNTIF(D$2:D716,D716)</f>
        <v>0INGRESO715</v>
      </c>
      <c r="F716" s="28" t="e">
        <f>VLOOKUP(L716,BASE!A:B,2,0)</f>
        <v>#N/A</v>
      </c>
      <c r="G716" s="26"/>
      <c r="H716" s="26"/>
      <c r="I716" s="34"/>
      <c r="J716" s="35"/>
      <c r="K716" s="26"/>
      <c r="L716" s="26"/>
      <c r="M716" s="26"/>
      <c r="N716" s="29">
        <f t="shared" si="135"/>
        <v>1</v>
      </c>
      <c r="O716" s="30" t="e">
        <f>VLOOKUP(E716,'LIBROS FNL '!E:N,2,0)</f>
        <v>#N/A</v>
      </c>
      <c r="P716" s="31">
        <f>IFERROR(VLOOKUP(E716,'LIBROS FNL '!E:Q,13,0),0)</f>
        <v>0</v>
      </c>
      <c r="Q716" s="31" t="e">
        <f>VLOOKUP(E716,'LIBROS FNL '!E:N,4,0)</f>
        <v>#N/A</v>
      </c>
      <c r="R716" s="31">
        <f t="shared" si="136"/>
        <v>0</v>
      </c>
      <c r="S716" s="32" t="str">
        <f t="shared" si="137"/>
        <v>OK CONCILIADO</v>
      </c>
      <c r="T716" s="29" t="str">
        <f t="shared" ca="1" si="138"/>
        <v>ok</v>
      </c>
      <c r="U716" s="29">
        <f t="shared" si="139"/>
        <v>1</v>
      </c>
      <c r="V716" s="29">
        <f t="shared" si="140"/>
        <v>0</v>
      </c>
      <c r="W716" s="29" t="str">
        <f t="shared" si="141"/>
        <v/>
      </c>
    </row>
    <row r="717" spans="1:23" x14ac:dyDescent="0.25">
      <c r="A717" s="27" t="str">
        <f t="shared" si="131"/>
        <v/>
      </c>
      <c r="B717" s="25">
        <f t="shared" si="132"/>
        <v>0</v>
      </c>
      <c r="C717" s="25" t="str">
        <f t="shared" si="133"/>
        <v>INGRESO</v>
      </c>
      <c r="D717" s="28" t="str">
        <f t="shared" si="134"/>
        <v>0INGRESO</v>
      </c>
      <c r="E717" s="28" t="str">
        <f>D717&amp;COUNTIF(D$2:D717,D717)</f>
        <v>0INGRESO716</v>
      </c>
      <c r="F717" s="28" t="e">
        <f>VLOOKUP(L717,BASE!A:B,2,0)</f>
        <v>#N/A</v>
      </c>
      <c r="G717" s="26"/>
      <c r="H717" s="26"/>
      <c r="I717" s="34"/>
      <c r="J717" s="35"/>
      <c r="K717" s="26"/>
      <c r="L717" s="26"/>
      <c r="M717" s="26"/>
      <c r="N717" s="29">
        <f t="shared" si="135"/>
        <v>1</v>
      </c>
      <c r="O717" s="30" t="e">
        <f>VLOOKUP(E717,'LIBROS FNL '!E:N,2,0)</f>
        <v>#N/A</v>
      </c>
      <c r="P717" s="31">
        <f>IFERROR(VLOOKUP(E717,'LIBROS FNL '!E:Q,13,0),0)</f>
        <v>0</v>
      </c>
      <c r="Q717" s="31" t="e">
        <f>VLOOKUP(E717,'LIBROS FNL '!E:N,4,0)</f>
        <v>#N/A</v>
      </c>
      <c r="R717" s="31">
        <f t="shared" si="136"/>
        <v>0</v>
      </c>
      <c r="S717" s="32" t="str">
        <f t="shared" si="137"/>
        <v>OK CONCILIADO</v>
      </c>
      <c r="T717" s="29" t="str">
        <f t="shared" ca="1" si="138"/>
        <v>ok</v>
      </c>
      <c r="U717" s="29">
        <f t="shared" si="139"/>
        <v>1</v>
      </c>
      <c r="V717" s="29">
        <f t="shared" si="140"/>
        <v>0</v>
      </c>
      <c r="W717" s="29" t="str">
        <f t="shared" si="141"/>
        <v/>
      </c>
    </row>
    <row r="718" spans="1:23" x14ac:dyDescent="0.25">
      <c r="A718" s="27" t="str">
        <f t="shared" si="131"/>
        <v/>
      </c>
      <c r="B718" s="25">
        <f t="shared" si="132"/>
        <v>0</v>
      </c>
      <c r="C718" s="25" t="str">
        <f t="shared" si="133"/>
        <v>INGRESO</v>
      </c>
      <c r="D718" s="28" t="str">
        <f t="shared" si="134"/>
        <v>0INGRESO</v>
      </c>
      <c r="E718" s="28" t="str">
        <f>D718&amp;COUNTIF(D$2:D718,D718)</f>
        <v>0INGRESO717</v>
      </c>
      <c r="F718" s="28" t="e">
        <f>VLOOKUP(L718,BASE!A:B,2,0)</f>
        <v>#N/A</v>
      </c>
      <c r="G718" s="26"/>
      <c r="H718" s="26"/>
      <c r="I718" s="34"/>
      <c r="J718" s="35"/>
      <c r="K718" s="26"/>
      <c r="L718" s="26"/>
      <c r="M718" s="26"/>
      <c r="N718" s="29">
        <f t="shared" si="135"/>
        <v>1</v>
      </c>
      <c r="O718" s="30" t="e">
        <f>VLOOKUP(E718,'LIBROS FNL '!E:N,2,0)</f>
        <v>#N/A</v>
      </c>
      <c r="P718" s="31">
        <f>IFERROR(VLOOKUP(E718,'LIBROS FNL '!E:Q,13,0),0)</f>
        <v>0</v>
      </c>
      <c r="Q718" s="31" t="e">
        <f>VLOOKUP(E718,'LIBROS FNL '!E:N,4,0)</f>
        <v>#N/A</v>
      </c>
      <c r="R718" s="31">
        <f t="shared" si="136"/>
        <v>0</v>
      </c>
      <c r="S718" s="32" t="str">
        <f t="shared" si="137"/>
        <v>OK CONCILIADO</v>
      </c>
      <c r="T718" s="29" t="str">
        <f t="shared" ca="1" si="138"/>
        <v>ok</v>
      </c>
      <c r="U718" s="29">
        <f t="shared" si="139"/>
        <v>1</v>
      </c>
      <c r="V718" s="29">
        <f t="shared" si="140"/>
        <v>0</v>
      </c>
      <c r="W718" s="29" t="str">
        <f t="shared" si="141"/>
        <v/>
      </c>
    </row>
    <row r="719" spans="1:23" x14ac:dyDescent="0.25">
      <c r="A719" s="27" t="str">
        <f t="shared" si="131"/>
        <v/>
      </c>
      <c r="B719" s="25">
        <f t="shared" si="132"/>
        <v>0</v>
      </c>
      <c r="C719" s="25" t="str">
        <f t="shared" si="133"/>
        <v>INGRESO</v>
      </c>
      <c r="D719" s="28" t="str">
        <f t="shared" si="134"/>
        <v>0INGRESO</v>
      </c>
      <c r="E719" s="28" t="str">
        <f>D719&amp;COUNTIF(D$2:D719,D719)</f>
        <v>0INGRESO718</v>
      </c>
      <c r="F719" s="28" t="e">
        <f>VLOOKUP(L719,BASE!A:B,2,0)</f>
        <v>#N/A</v>
      </c>
      <c r="G719" s="26"/>
      <c r="H719" s="26"/>
      <c r="I719" s="34"/>
      <c r="J719" s="35"/>
      <c r="K719" s="26"/>
      <c r="L719" s="26"/>
      <c r="M719" s="26"/>
      <c r="N719" s="29">
        <f t="shared" si="135"/>
        <v>1</v>
      </c>
      <c r="O719" s="30" t="e">
        <f>VLOOKUP(E719,'LIBROS FNL '!E:N,2,0)</f>
        <v>#N/A</v>
      </c>
      <c r="P719" s="31">
        <f>IFERROR(VLOOKUP(E719,'LIBROS FNL '!E:Q,13,0),0)</f>
        <v>0</v>
      </c>
      <c r="Q719" s="31" t="e">
        <f>VLOOKUP(E719,'LIBROS FNL '!E:N,4,0)</f>
        <v>#N/A</v>
      </c>
      <c r="R719" s="31">
        <f t="shared" si="136"/>
        <v>0</v>
      </c>
      <c r="S719" s="32" t="str">
        <f t="shared" si="137"/>
        <v>OK CONCILIADO</v>
      </c>
      <c r="T719" s="29" t="str">
        <f t="shared" ca="1" si="138"/>
        <v>ok</v>
      </c>
      <c r="U719" s="29">
        <f t="shared" si="139"/>
        <v>1</v>
      </c>
      <c r="V719" s="29">
        <f t="shared" si="140"/>
        <v>0</v>
      </c>
      <c r="W719" s="29" t="str">
        <f t="shared" si="141"/>
        <v/>
      </c>
    </row>
    <row r="720" spans="1:23" x14ac:dyDescent="0.25">
      <c r="A720" s="27" t="str">
        <f t="shared" si="131"/>
        <v/>
      </c>
      <c r="B720" s="25">
        <f t="shared" si="132"/>
        <v>0</v>
      </c>
      <c r="C720" s="25" t="str">
        <f t="shared" si="133"/>
        <v>INGRESO</v>
      </c>
      <c r="D720" s="28" t="str">
        <f t="shared" si="134"/>
        <v>0INGRESO</v>
      </c>
      <c r="E720" s="28" t="str">
        <f>D720&amp;COUNTIF(D$2:D720,D720)</f>
        <v>0INGRESO719</v>
      </c>
      <c r="F720" s="28" t="e">
        <f>VLOOKUP(L720,BASE!A:B,2,0)</f>
        <v>#N/A</v>
      </c>
      <c r="G720" s="26"/>
      <c r="H720" s="26"/>
      <c r="I720" s="34"/>
      <c r="J720" s="35"/>
      <c r="K720" s="26"/>
      <c r="L720" s="26"/>
      <c r="M720" s="26"/>
      <c r="N720" s="29">
        <f t="shared" si="135"/>
        <v>1</v>
      </c>
      <c r="O720" s="30" t="e">
        <f>VLOOKUP(E720,'LIBROS FNL '!E:N,2,0)</f>
        <v>#N/A</v>
      </c>
      <c r="P720" s="31">
        <f>IFERROR(VLOOKUP(E720,'LIBROS FNL '!E:Q,13,0),0)</f>
        <v>0</v>
      </c>
      <c r="Q720" s="31" t="e">
        <f>VLOOKUP(E720,'LIBROS FNL '!E:N,4,0)</f>
        <v>#N/A</v>
      </c>
      <c r="R720" s="31">
        <f t="shared" si="136"/>
        <v>0</v>
      </c>
      <c r="S720" s="32" t="str">
        <f t="shared" si="137"/>
        <v>OK CONCILIADO</v>
      </c>
      <c r="T720" s="29" t="str">
        <f t="shared" ca="1" si="138"/>
        <v>ok</v>
      </c>
      <c r="U720" s="29">
        <f t="shared" si="139"/>
        <v>1</v>
      </c>
      <c r="V720" s="29">
        <f t="shared" si="140"/>
        <v>0</v>
      </c>
      <c r="W720" s="29" t="str">
        <f t="shared" si="141"/>
        <v/>
      </c>
    </row>
    <row r="721" spans="1:23" x14ac:dyDescent="0.25">
      <c r="A721" s="27" t="str">
        <f t="shared" si="131"/>
        <v/>
      </c>
      <c r="B721" s="25">
        <f t="shared" si="132"/>
        <v>0</v>
      </c>
      <c r="C721" s="25" t="str">
        <f t="shared" si="133"/>
        <v>INGRESO</v>
      </c>
      <c r="D721" s="28" t="str">
        <f t="shared" si="134"/>
        <v>0INGRESO</v>
      </c>
      <c r="E721" s="28" t="str">
        <f>D721&amp;COUNTIF(D$2:D721,D721)</f>
        <v>0INGRESO720</v>
      </c>
      <c r="F721" s="28" t="e">
        <f>VLOOKUP(L721,BASE!A:B,2,0)</f>
        <v>#N/A</v>
      </c>
      <c r="G721" s="26"/>
      <c r="H721" s="26"/>
      <c r="I721" s="34"/>
      <c r="J721" s="35"/>
      <c r="K721" s="26"/>
      <c r="L721" s="26"/>
      <c r="M721" s="26"/>
      <c r="N721" s="29">
        <f t="shared" si="135"/>
        <v>1</v>
      </c>
      <c r="O721" s="30" t="e">
        <f>VLOOKUP(E721,'LIBROS FNL '!E:N,2,0)</f>
        <v>#N/A</v>
      </c>
      <c r="P721" s="31">
        <f>IFERROR(VLOOKUP(E721,'LIBROS FNL '!E:Q,13,0),0)</f>
        <v>0</v>
      </c>
      <c r="Q721" s="31" t="e">
        <f>VLOOKUP(E721,'LIBROS FNL '!E:N,4,0)</f>
        <v>#N/A</v>
      </c>
      <c r="R721" s="31">
        <f t="shared" si="136"/>
        <v>0</v>
      </c>
      <c r="S721" s="32" t="str">
        <f t="shared" si="137"/>
        <v>OK CONCILIADO</v>
      </c>
      <c r="T721" s="29" t="str">
        <f t="shared" ca="1" si="138"/>
        <v>ok</v>
      </c>
      <c r="U721" s="29">
        <f t="shared" si="139"/>
        <v>1</v>
      </c>
      <c r="V721" s="29">
        <f t="shared" si="140"/>
        <v>0</v>
      </c>
      <c r="W721" s="29" t="str">
        <f t="shared" si="141"/>
        <v/>
      </c>
    </row>
    <row r="722" spans="1:23" x14ac:dyDescent="0.25">
      <c r="A722" s="27" t="str">
        <f t="shared" si="131"/>
        <v/>
      </c>
      <c r="B722" s="25">
        <f t="shared" si="132"/>
        <v>0</v>
      </c>
      <c r="C722" s="25" t="str">
        <f t="shared" si="133"/>
        <v>INGRESO</v>
      </c>
      <c r="D722" s="28" t="str">
        <f t="shared" si="134"/>
        <v>0INGRESO</v>
      </c>
      <c r="E722" s="28" t="str">
        <f>D722&amp;COUNTIF(D$2:D722,D722)</f>
        <v>0INGRESO721</v>
      </c>
      <c r="F722" s="28" t="e">
        <f>VLOOKUP(L722,BASE!A:B,2,0)</f>
        <v>#N/A</v>
      </c>
      <c r="G722" s="26"/>
      <c r="H722" s="26"/>
      <c r="I722" s="34"/>
      <c r="J722" s="35"/>
      <c r="K722" s="26"/>
      <c r="L722" s="26"/>
      <c r="M722" s="26"/>
      <c r="N722" s="29">
        <f t="shared" si="135"/>
        <v>1</v>
      </c>
      <c r="O722" s="30" t="e">
        <f>VLOOKUP(E722,'LIBROS FNL '!E:N,2,0)</f>
        <v>#N/A</v>
      </c>
      <c r="P722" s="31">
        <f>IFERROR(VLOOKUP(E722,'LIBROS FNL '!E:Q,13,0),0)</f>
        <v>0</v>
      </c>
      <c r="Q722" s="31" t="e">
        <f>VLOOKUP(E722,'LIBROS FNL '!E:N,4,0)</f>
        <v>#N/A</v>
      </c>
      <c r="R722" s="31">
        <f t="shared" si="136"/>
        <v>0</v>
      </c>
      <c r="S722" s="32" t="str">
        <f t="shared" si="137"/>
        <v>OK CONCILIADO</v>
      </c>
      <c r="T722" s="29" t="str">
        <f t="shared" ca="1" si="138"/>
        <v>ok</v>
      </c>
      <c r="U722" s="29">
        <f t="shared" si="139"/>
        <v>1</v>
      </c>
      <c r="V722" s="29">
        <f t="shared" si="140"/>
        <v>0</v>
      </c>
      <c r="W722" s="29" t="str">
        <f t="shared" si="141"/>
        <v/>
      </c>
    </row>
    <row r="723" spans="1:23" x14ac:dyDescent="0.25">
      <c r="A723" s="27" t="str">
        <f t="shared" si="131"/>
        <v/>
      </c>
      <c r="B723" s="25">
        <f t="shared" si="132"/>
        <v>0</v>
      </c>
      <c r="C723" s="25" t="str">
        <f t="shared" si="133"/>
        <v>INGRESO</v>
      </c>
      <c r="D723" s="28" t="str">
        <f t="shared" si="134"/>
        <v>0INGRESO</v>
      </c>
      <c r="E723" s="28" t="str">
        <f>D723&amp;COUNTIF(D$2:D723,D723)</f>
        <v>0INGRESO722</v>
      </c>
      <c r="F723" s="28" t="e">
        <f>VLOOKUP(L723,BASE!A:B,2,0)</f>
        <v>#N/A</v>
      </c>
      <c r="G723" s="26"/>
      <c r="H723" s="26"/>
      <c r="I723" s="34"/>
      <c r="J723" s="35"/>
      <c r="K723" s="26"/>
      <c r="L723" s="26"/>
      <c r="M723" s="26"/>
      <c r="N723" s="29">
        <f t="shared" si="135"/>
        <v>1</v>
      </c>
      <c r="O723" s="30" t="e">
        <f>VLOOKUP(E723,'LIBROS FNL '!E:N,2,0)</f>
        <v>#N/A</v>
      </c>
      <c r="P723" s="31">
        <f>IFERROR(VLOOKUP(E723,'LIBROS FNL '!E:Q,13,0),0)</f>
        <v>0</v>
      </c>
      <c r="Q723" s="31" t="e">
        <f>VLOOKUP(E723,'LIBROS FNL '!E:N,4,0)</f>
        <v>#N/A</v>
      </c>
      <c r="R723" s="31">
        <f t="shared" si="136"/>
        <v>0</v>
      </c>
      <c r="S723" s="32" t="str">
        <f t="shared" si="137"/>
        <v>OK CONCILIADO</v>
      </c>
      <c r="T723" s="29" t="str">
        <f t="shared" ca="1" si="138"/>
        <v>ok</v>
      </c>
      <c r="U723" s="29">
        <f t="shared" si="139"/>
        <v>1</v>
      </c>
      <c r="V723" s="29">
        <f t="shared" si="140"/>
        <v>0</v>
      </c>
      <c r="W723" s="29" t="str">
        <f t="shared" si="141"/>
        <v/>
      </c>
    </row>
    <row r="724" spans="1:23" x14ac:dyDescent="0.25">
      <c r="A724" s="27" t="str">
        <f t="shared" si="131"/>
        <v/>
      </c>
      <c r="B724" s="25">
        <f t="shared" si="132"/>
        <v>0</v>
      </c>
      <c r="C724" s="25" t="str">
        <f t="shared" si="133"/>
        <v>INGRESO</v>
      </c>
      <c r="D724" s="28" t="str">
        <f t="shared" si="134"/>
        <v>0INGRESO</v>
      </c>
      <c r="E724" s="28" t="str">
        <f>D724&amp;COUNTIF(D$2:D724,D724)</f>
        <v>0INGRESO723</v>
      </c>
      <c r="F724" s="28" t="e">
        <f>VLOOKUP(L724,BASE!A:B,2,0)</f>
        <v>#N/A</v>
      </c>
      <c r="G724" s="26"/>
      <c r="H724" s="26"/>
      <c r="I724" s="34"/>
      <c r="J724" s="35"/>
      <c r="K724" s="26"/>
      <c r="L724" s="26"/>
      <c r="M724" s="26"/>
      <c r="N724" s="29">
        <f t="shared" si="135"/>
        <v>1</v>
      </c>
      <c r="O724" s="30" t="e">
        <f>VLOOKUP(E724,'LIBROS FNL '!E:N,2,0)</f>
        <v>#N/A</v>
      </c>
      <c r="P724" s="31">
        <f>IFERROR(VLOOKUP(E724,'LIBROS FNL '!E:Q,13,0),0)</f>
        <v>0</v>
      </c>
      <c r="Q724" s="31" t="e">
        <f>VLOOKUP(E724,'LIBROS FNL '!E:N,4,0)</f>
        <v>#N/A</v>
      </c>
      <c r="R724" s="31">
        <f t="shared" si="136"/>
        <v>0</v>
      </c>
      <c r="S724" s="32" t="str">
        <f t="shared" si="137"/>
        <v>OK CONCILIADO</v>
      </c>
      <c r="T724" s="29" t="str">
        <f t="shared" ca="1" si="138"/>
        <v>ok</v>
      </c>
      <c r="U724" s="29">
        <f t="shared" si="139"/>
        <v>1</v>
      </c>
      <c r="V724" s="29">
        <f t="shared" si="140"/>
        <v>0</v>
      </c>
      <c r="W724" s="29" t="str">
        <f t="shared" si="141"/>
        <v/>
      </c>
    </row>
    <row r="725" spans="1:23" x14ac:dyDescent="0.25">
      <c r="A725" s="27" t="str">
        <f t="shared" si="131"/>
        <v/>
      </c>
      <c r="B725" s="25">
        <f t="shared" si="132"/>
        <v>0</v>
      </c>
      <c r="C725" s="25" t="str">
        <f t="shared" si="133"/>
        <v>INGRESO</v>
      </c>
      <c r="D725" s="28" t="str">
        <f t="shared" si="134"/>
        <v>0INGRESO</v>
      </c>
      <c r="E725" s="28" t="str">
        <f>D725&amp;COUNTIF(D$2:D725,D725)</f>
        <v>0INGRESO724</v>
      </c>
      <c r="F725" s="28" t="e">
        <f>VLOOKUP(L725,BASE!A:B,2,0)</f>
        <v>#N/A</v>
      </c>
      <c r="G725" s="26"/>
      <c r="H725" s="26"/>
      <c r="I725" s="34"/>
      <c r="J725" s="35"/>
      <c r="K725" s="26"/>
      <c r="L725" s="26"/>
      <c r="M725" s="26"/>
      <c r="N725" s="29">
        <f t="shared" si="135"/>
        <v>1</v>
      </c>
      <c r="O725" s="30" t="e">
        <f>VLOOKUP(E725,'LIBROS FNL '!E:N,2,0)</f>
        <v>#N/A</v>
      </c>
      <c r="P725" s="31">
        <f>IFERROR(VLOOKUP(E725,'LIBROS FNL '!E:Q,13,0),0)</f>
        <v>0</v>
      </c>
      <c r="Q725" s="31" t="e">
        <f>VLOOKUP(E725,'LIBROS FNL '!E:N,4,0)</f>
        <v>#N/A</v>
      </c>
      <c r="R725" s="31">
        <f t="shared" si="136"/>
        <v>0</v>
      </c>
      <c r="S725" s="32" t="str">
        <f t="shared" si="137"/>
        <v>OK CONCILIADO</v>
      </c>
      <c r="T725" s="29" t="str">
        <f t="shared" ca="1" si="138"/>
        <v>ok</v>
      </c>
      <c r="U725" s="29">
        <f t="shared" si="139"/>
        <v>1</v>
      </c>
      <c r="V725" s="29">
        <f t="shared" si="140"/>
        <v>0</v>
      </c>
      <c r="W725" s="29" t="str">
        <f t="shared" si="141"/>
        <v/>
      </c>
    </row>
    <row r="726" spans="1:23" x14ac:dyDescent="0.25">
      <c r="A726" s="27" t="str">
        <f t="shared" si="131"/>
        <v/>
      </c>
      <c r="B726" s="25">
        <f t="shared" si="132"/>
        <v>0</v>
      </c>
      <c r="C726" s="25" t="str">
        <f t="shared" si="133"/>
        <v>INGRESO</v>
      </c>
      <c r="D726" s="28" t="str">
        <f t="shared" si="134"/>
        <v>0INGRESO</v>
      </c>
      <c r="E726" s="28" t="str">
        <f>D726&amp;COUNTIF(D$2:D726,D726)</f>
        <v>0INGRESO725</v>
      </c>
      <c r="F726" s="28" t="e">
        <f>VLOOKUP(L726,BASE!A:B,2,0)</f>
        <v>#N/A</v>
      </c>
      <c r="G726" s="26"/>
      <c r="H726" s="26"/>
      <c r="I726" s="34"/>
      <c r="J726" s="35"/>
      <c r="K726" s="26"/>
      <c r="L726" s="26"/>
      <c r="M726" s="26"/>
      <c r="N726" s="29">
        <f t="shared" si="135"/>
        <v>1</v>
      </c>
      <c r="O726" s="30" t="e">
        <f>VLOOKUP(E726,'LIBROS FNL '!E:N,2,0)</f>
        <v>#N/A</v>
      </c>
      <c r="P726" s="31">
        <f>IFERROR(VLOOKUP(E726,'LIBROS FNL '!E:Q,13,0),0)</f>
        <v>0</v>
      </c>
      <c r="Q726" s="31" t="e">
        <f>VLOOKUP(E726,'LIBROS FNL '!E:N,4,0)</f>
        <v>#N/A</v>
      </c>
      <c r="R726" s="31">
        <f t="shared" si="136"/>
        <v>0</v>
      </c>
      <c r="S726" s="32" t="str">
        <f t="shared" si="137"/>
        <v>OK CONCILIADO</v>
      </c>
      <c r="T726" s="29" t="str">
        <f t="shared" ca="1" si="138"/>
        <v>ok</v>
      </c>
      <c r="U726" s="29">
        <f t="shared" si="139"/>
        <v>1</v>
      </c>
      <c r="V726" s="29">
        <f t="shared" si="140"/>
        <v>0</v>
      </c>
      <c r="W726" s="29" t="str">
        <f t="shared" si="141"/>
        <v/>
      </c>
    </row>
    <row r="727" spans="1:23" x14ac:dyDescent="0.25">
      <c r="A727" s="27" t="str">
        <f t="shared" si="131"/>
        <v/>
      </c>
      <c r="B727" s="25">
        <f t="shared" si="132"/>
        <v>0</v>
      </c>
      <c r="C727" s="25" t="str">
        <f t="shared" si="133"/>
        <v>INGRESO</v>
      </c>
      <c r="D727" s="28" t="str">
        <f t="shared" si="134"/>
        <v>0INGRESO</v>
      </c>
      <c r="E727" s="28" t="str">
        <f>D727&amp;COUNTIF(D$2:D727,D727)</f>
        <v>0INGRESO726</v>
      </c>
      <c r="F727" s="28" t="e">
        <f>VLOOKUP(L727,BASE!A:B,2,0)</f>
        <v>#N/A</v>
      </c>
      <c r="G727" s="26"/>
      <c r="H727" s="26"/>
      <c r="I727" s="34"/>
      <c r="J727" s="35"/>
      <c r="K727" s="26"/>
      <c r="L727" s="26"/>
      <c r="M727" s="26"/>
      <c r="N727" s="29">
        <f t="shared" si="135"/>
        <v>1</v>
      </c>
      <c r="O727" s="30" t="e">
        <f>VLOOKUP(E727,'LIBROS FNL '!E:N,2,0)</f>
        <v>#N/A</v>
      </c>
      <c r="P727" s="31">
        <f>IFERROR(VLOOKUP(E727,'LIBROS FNL '!E:Q,13,0),0)</f>
        <v>0</v>
      </c>
      <c r="Q727" s="31" t="e">
        <f>VLOOKUP(E727,'LIBROS FNL '!E:N,4,0)</f>
        <v>#N/A</v>
      </c>
      <c r="R727" s="31">
        <f t="shared" si="136"/>
        <v>0</v>
      </c>
      <c r="S727" s="32" t="str">
        <f t="shared" si="137"/>
        <v>OK CONCILIADO</v>
      </c>
      <c r="T727" s="29" t="str">
        <f t="shared" ca="1" si="138"/>
        <v>ok</v>
      </c>
      <c r="U727" s="29">
        <f t="shared" si="139"/>
        <v>1</v>
      </c>
      <c r="V727" s="29">
        <f t="shared" si="140"/>
        <v>0</v>
      </c>
      <c r="W727" s="29" t="str">
        <f t="shared" si="141"/>
        <v/>
      </c>
    </row>
    <row r="728" spans="1:23" x14ac:dyDescent="0.25">
      <c r="A728" s="27" t="str">
        <f t="shared" si="131"/>
        <v/>
      </c>
      <c r="B728" s="25">
        <f t="shared" si="132"/>
        <v>0</v>
      </c>
      <c r="C728" s="25" t="str">
        <f t="shared" si="133"/>
        <v>INGRESO</v>
      </c>
      <c r="D728" s="28" t="str">
        <f t="shared" si="134"/>
        <v>0INGRESO</v>
      </c>
      <c r="E728" s="28" t="str">
        <f>D728&amp;COUNTIF(D$2:D728,D728)</f>
        <v>0INGRESO727</v>
      </c>
      <c r="F728" s="28" t="e">
        <f>VLOOKUP(L728,BASE!A:B,2,0)</f>
        <v>#N/A</v>
      </c>
      <c r="G728" s="26"/>
      <c r="H728" s="26"/>
      <c r="I728" s="34"/>
      <c r="J728" s="35"/>
      <c r="K728" s="26"/>
      <c r="L728" s="26"/>
      <c r="M728" s="26"/>
      <c r="N728" s="29">
        <f t="shared" si="135"/>
        <v>1</v>
      </c>
      <c r="O728" s="30" t="e">
        <f>VLOOKUP(E728,'LIBROS FNL '!E:N,2,0)</f>
        <v>#N/A</v>
      </c>
      <c r="P728" s="31">
        <f>IFERROR(VLOOKUP(E728,'LIBROS FNL '!E:Q,13,0),0)</f>
        <v>0</v>
      </c>
      <c r="Q728" s="31" t="e">
        <f>VLOOKUP(E728,'LIBROS FNL '!E:N,4,0)</f>
        <v>#N/A</v>
      </c>
      <c r="R728" s="31">
        <f t="shared" si="136"/>
        <v>0</v>
      </c>
      <c r="S728" s="32" t="str">
        <f t="shared" si="137"/>
        <v>OK CONCILIADO</v>
      </c>
      <c r="T728" s="29" t="str">
        <f t="shared" ca="1" si="138"/>
        <v>ok</v>
      </c>
      <c r="U728" s="29">
        <f t="shared" si="139"/>
        <v>1</v>
      </c>
      <c r="V728" s="29">
        <f t="shared" si="140"/>
        <v>0</v>
      </c>
      <c r="W728" s="29" t="str">
        <f t="shared" si="141"/>
        <v/>
      </c>
    </row>
    <row r="729" spans="1:23" x14ac:dyDescent="0.25">
      <c r="A729" s="27" t="str">
        <f t="shared" si="131"/>
        <v/>
      </c>
      <c r="B729" s="25">
        <f t="shared" si="132"/>
        <v>0</v>
      </c>
      <c r="C729" s="25" t="str">
        <f t="shared" si="133"/>
        <v>INGRESO</v>
      </c>
      <c r="D729" s="28" t="str">
        <f t="shared" si="134"/>
        <v>0INGRESO</v>
      </c>
      <c r="E729" s="28" t="str">
        <f>D729&amp;COUNTIF(D$2:D729,D729)</f>
        <v>0INGRESO728</v>
      </c>
      <c r="F729" s="28" t="e">
        <f>VLOOKUP(L729,BASE!A:B,2,0)</f>
        <v>#N/A</v>
      </c>
      <c r="G729" s="26"/>
      <c r="H729" s="26"/>
      <c r="I729" s="34"/>
      <c r="J729" s="35"/>
      <c r="K729" s="26"/>
      <c r="L729" s="26"/>
      <c r="M729" s="26"/>
      <c r="N729" s="29">
        <f t="shared" si="135"/>
        <v>1</v>
      </c>
      <c r="O729" s="30" t="e">
        <f>VLOOKUP(E729,'LIBROS FNL '!E:N,2,0)</f>
        <v>#N/A</v>
      </c>
      <c r="P729" s="31">
        <f>IFERROR(VLOOKUP(E729,'LIBROS FNL '!E:Q,13,0),0)</f>
        <v>0</v>
      </c>
      <c r="Q729" s="31" t="e">
        <f>VLOOKUP(E729,'LIBROS FNL '!E:N,4,0)</f>
        <v>#N/A</v>
      </c>
      <c r="R729" s="31">
        <f t="shared" si="136"/>
        <v>0</v>
      </c>
      <c r="S729" s="32" t="str">
        <f t="shared" si="137"/>
        <v>OK CONCILIADO</v>
      </c>
      <c r="T729" s="29" t="str">
        <f t="shared" ca="1" si="138"/>
        <v>ok</v>
      </c>
      <c r="U729" s="29">
        <f t="shared" si="139"/>
        <v>1</v>
      </c>
      <c r="V729" s="29">
        <f t="shared" si="140"/>
        <v>0</v>
      </c>
      <c r="W729" s="29" t="str">
        <f t="shared" si="141"/>
        <v/>
      </c>
    </row>
    <row r="730" spans="1:23" x14ac:dyDescent="0.25">
      <c r="A730" s="27" t="str">
        <f t="shared" si="131"/>
        <v/>
      </c>
      <c r="B730" s="25">
        <f t="shared" si="132"/>
        <v>0</v>
      </c>
      <c r="C730" s="25" t="str">
        <f t="shared" si="133"/>
        <v>INGRESO</v>
      </c>
      <c r="D730" s="28" t="str">
        <f t="shared" si="134"/>
        <v>0INGRESO</v>
      </c>
      <c r="E730" s="28" t="str">
        <f>D730&amp;COUNTIF(D$2:D730,D730)</f>
        <v>0INGRESO729</v>
      </c>
      <c r="F730" s="28" t="e">
        <f>VLOOKUP(L730,BASE!A:B,2,0)</f>
        <v>#N/A</v>
      </c>
      <c r="G730" s="26"/>
      <c r="H730" s="26"/>
      <c r="I730" s="34"/>
      <c r="J730" s="35"/>
      <c r="K730" s="26"/>
      <c r="L730" s="26"/>
      <c r="M730" s="26"/>
      <c r="N730" s="29">
        <f t="shared" si="135"/>
        <v>1</v>
      </c>
      <c r="O730" s="30" t="e">
        <f>VLOOKUP(E730,'LIBROS FNL '!E:N,2,0)</f>
        <v>#N/A</v>
      </c>
      <c r="P730" s="31">
        <f>IFERROR(VLOOKUP(E730,'LIBROS FNL '!E:Q,13,0),0)</f>
        <v>0</v>
      </c>
      <c r="Q730" s="31" t="e">
        <f>VLOOKUP(E730,'LIBROS FNL '!E:N,4,0)</f>
        <v>#N/A</v>
      </c>
      <c r="R730" s="31">
        <f t="shared" si="136"/>
        <v>0</v>
      </c>
      <c r="S730" s="32" t="str">
        <f t="shared" si="137"/>
        <v>OK CONCILIADO</v>
      </c>
      <c r="T730" s="29" t="str">
        <f t="shared" ca="1" si="138"/>
        <v>ok</v>
      </c>
      <c r="U730" s="29">
        <f t="shared" si="139"/>
        <v>1</v>
      </c>
      <c r="V730" s="29">
        <f t="shared" si="140"/>
        <v>0</v>
      </c>
      <c r="W730" s="29" t="str">
        <f t="shared" si="141"/>
        <v/>
      </c>
    </row>
    <row r="731" spans="1:23" x14ac:dyDescent="0.25">
      <c r="A731" s="27" t="str">
        <f t="shared" si="131"/>
        <v/>
      </c>
      <c r="B731" s="25">
        <f t="shared" si="132"/>
        <v>0</v>
      </c>
      <c r="C731" s="25" t="str">
        <f t="shared" si="133"/>
        <v>INGRESO</v>
      </c>
      <c r="D731" s="28" t="str">
        <f t="shared" si="134"/>
        <v>0INGRESO</v>
      </c>
      <c r="E731" s="28" t="str">
        <f>D731&amp;COUNTIF(D$2:D731,D731)</f>
        <v>0INGRESO730</v>
      </c>
      <c r="F731" s="28" t="e">
        <f>VLOOKUP(L731,BASE!A:B,2,0)</f>
        <v>#N/A</v>
      </c>
      <c r="G731" s="26"/>
      <c r="H731" s="26"/>
      <c r="I731" s="34"/>
      <c r="J731" s="35"/>
      <c r="K731" s="26"/>
      <c r="L731" s="26"/>
      <c r="M731" s="26"/>
      <c r="N731" s="29">
        <f t="shared" si="135"/>
        <v>1</v>
      </c>
      <c r="O731" s="30" t="e">
        <f>VLOOKUP(E731,'LIBROS FNL '!E:N,2,0)</f>
        <v>#N/A</v>
      </c>
      <c r="P731" s="31">
        <f>IFERROR(VLOOKUP(E731,'LIBROS FNL '!E:Q,13,0),0)</f>
        <v>0</v>
      </c>
      <c r="Q731" s="31" t="e">
        <f>VLOOKUP(E731,'LIBROS FNL '!E:N,4,0)</f>
        <v>#N/A</v>
      </c>
      <c r="R731" s="31">
        <f t="shared" si="136"/>
        <v>0</v>
      </c>
      <c r="S731" s="32" t="str">
        <f t="shared" si="137"/>
        <v>OK CONCILIADO</v>
      </c>
      <c r="T731" s="29" t="str">
        <f t="shared" ca="1" si="138"/>
        <v>ok</v>
      </c>
      <c r="U731" s="29">
        <f t="shared" si="139"/>
        <v>1</v>
      </c>
      <c r="V731" s="29">
        <f t="shared" si="140"/>
        <v>0</v>
      </c>
      <c r="W731" s="29" t="str">
        <f t="shared" si="141"/>
        <v/>
      </c>
    </row>
    <row r="732" spans="1:23" x14ac:dyDescent="0.25">
      <c r="A732" s="27" t="str">
        <f t="shared" si="131"/>
        <v/>
      </c>
      <c r="B732" s="25">
        <f t="shared" si="132"/>
        <v>0</v>
      </c>
      <c r="C732" s="25" t="str">
        <f t="shared" si="133"/>
        <v>INGRESO</v>
      </c>
      <c r="D732" s="28" t="str">
        <f t="shared" si="134"/>
        <v>0INGRESO</v>
      </c>
      <c r="E732" s="28" t="str">
        <f>D732&amp;COUNTIF(D$2:D732,D732)</f>
        <v>0INGRESO731</v>
      </c>
      <c r="F732" s="28" t="e">
        <f>VLOOKUP(L732,BASE!A:B,2,0)</f>
        <v>#N/A</v>
      </c>
      <c r="G732" s="26"/>
      <c r="H732" s="26"/>
      <c r="I732" s="34"/>
      <c r="J732" s="35"/>
      <c r="K732" s="26"/>
      <c r="L732" s="26"/>
      <c r="M732" s="26"/>
      <c r="N732" s="29">
        <f t="shared" si="135"/>
        <v>1</v>
      </c>
      <c r="O732" s="30" t="e">
        <f>VLOOKUP(E732,'LIBROS FNL '!E:N,2,0)</f>
        <v>#N/A</v>
      </c>
      <c r="P732" s="31">
        <f>IFERROR(VLOOKUP(E732,'LIBROS FNL '!E:Q,13,0),0)</f>
        <v>0</v>
      </c>
      <c r="Q732" s="31" t="e">
        <f>VLOOKUP(E732,'LIBROS FNL '!E:N,4,0)</f>
        <v>#N/A</v>
      </c>
      <c r="R732" s="31">
        <f t="shared" si="136"/>
        <v>0</v>
      </c>
      <c r="S732" s="32" t="str">
        <f t="shared" si="137"/>
        <v>OK CONCILIADO</v>
      </c>
      <c r="T732" s="29" t="str">
        <f t="shared" ca="1" si="138"/>
        <v>ok</v>
      </c>
      <c r="U732" s="29">
        <f t="shared" si="139"/>
        <v>1</v>
      </c>
      <c r="V732" s="29">
        <f t="shared" si="140"/>
        <v>0</v>
      </c>
      <c r="W732" s="29" t="str">
        <f t="shared" si="141"/>
        <v/>
      </c>
    </row>
    <row r="733" spans="1:23" x14ac:dyDescent="0.25">
      <c r="A733" s="27" t="str">
        <f t="shared" si="131"/>
        <v/>
      </c>
      <c r="B733" s="25">
        <f t="shared" si="132"/>
        <v>0</v>
      </c>
      <c r="C733" s="25" t="str">
        <f t="shared" si="133"/>
        <v>INGRESO</v>
      </c>
      <c r="D733" s="28" t="str">
        <f t="shared" si="134"/>
        <v>0INGRESO</v>
      </c>
      <c r="E733" s="28" t="str">
        <f>D733&amp;COUNTIF(D$2:D733,D733)</f>
        <v>0INGRESO732</v>
      </c>
      <c r="F733" s="28" t="e">
        <f>VLOOKUP(L733,BASE!A:B,2,0)</f>
        <v>#N/A</v>
      </c>
      <c r="G733" s="26"/>
      <c r="H733" s="26"/>
      <c r="I733" s="34"/>
      <c r="J733" s="35"/>
      <c r="K733" s="26"/>
      <c r="L733" s="26"/>
      <c r="M733" s="26"/>
      <c r="N733" s="29">
        <f t="shared" si="135"/>
        <v>1</v>
      </c>
      <c r="O733" s="30" t="e">
        <f>VLOOKUP(E733,'LIBROS FNL '!E:N,2,0)</f>
        <v>#N/A</v>
      </c>
      <c r="P733" s="31">
        <f>IFERROR(VLOOKUP(E733,'LIBROS FNL '!E:Q,13,0),0)</f>
        <v>0</v>
      </c>
      <c r="Q733" s="31" t="e">
        <f>VLOOKUP(E733,'LIBROS FNL '!E:N,4,0)</f>
        <v>#N/A</v>
      </c>
      <c r="R733" s="31">
        <f t="shared" si="136"/>
        <v>0</v>
      </c>
      <c r="S733" s="32" t="str">
        <f t="shared" si="137"/>
        <v>OK CONCILIADO</v>
      </c>
      <c r="T733" s="29" t="str">
        <f t="shared" ca="1" si="138"/>
        <v>ok</v>
      </c>
      <c r="U733" s="29">
        <f t="shared" si="139"/>
        <v>1</v>
      </c>
      <c r="V733" s="29">
        <f t="shared" si="140"/>
        <v>0</v>
      </c>
      <c r="W733" s="29" t="str">
        <f t="shared" si="141"/>
        <v/>
      </c>
    </row>
    <row r="734" spans="1:23" x14ac:dyDescent="0.25">
      <c r="A734" s="27" t="str">
        <f t="shared" si="131"/>
        <v/>
      </c>
      <c r="B734" s="25">
        <f t="shared" si="132"/>
        <v>0</v>
      </c>
      <c r="C734" s="25" t="str">
        <f t="shared" si="133"/>
        <v>INGRESO</v>
      </c>
      <c r="D734" s="28" t="str">
        <f t="shared" si="134"/>
        <v>0INGRESO</v>
      </c>
      <c r="E734" s="28" t="str">
        <f>D734&amp;COUNTIF(D$2:D734,D734)</f>
        <v>0INGRESO733</v>
      </c>
      <c r="F734" s="28" t="e">
        <f>VLOOKUP(L734,BASE!A:B,2,0)</f>
        <v>#N/A</v>
      </c>
      <c r="G734" s="26"/>
      <c r="H734" s="26"/>
      <c r="I734" s="34"/>
      <c r="J734" s="35"/>
      <c r="K734" s="26"/>
      <c r="L734" s="26"/>
      <c r="M734" s="26"/>
      <c r="N734" s="29">
        <f t="shared" si="135"/>
        <v>1</v>
      </c>
      <c r="O734" s="30" t="e">
        <f>VLOOKUP(E734,'LIBROS FNL '!E:N,2,0)</f>
        <v>#N/A</v>
      </c>
      <c r="P734" s="31">
        <f>IFERROR(VLOOKUP(E734,'LIBROS FNL '!E:Q,13,0),0)</f>
        <v>0</v>
      </c>
      <c r="Q734" s="31" t="e">
        <f>VLOOKUP(E734,'LIBROS FNL '!E:N,4,0)</f>
        <v>#N/A</v>
      </c>
      <c r="R734" s="31">
        <f t="shared" si="136"/>
        <v>0</v>
      </c>
      <c r="S734" s="32" t="str">
        <f t="shared" si="137"/>
        <v>OK CONCILIADO</v>
      </c>
      <c r="T734" s="29" t="str">
        <f t="shared" ca="1" si="138"/>
        <v>ok</v>
      </c>
      <c r="U734" s="29">
        <f t="shared" si="139"/>
        <v>1</v>
      </c>
      <c r="V734" s="29">
        <f t="shared" si="140"/>
        <v>0</v>
      </c>
      <c r="W734" s="29" t="str">
        <f t="shared" si="141"/>
        <v/>
      </c>
    </row>
    <row r="735" spans="1:23" x14ac:dyDescent="0.25">
      <c r="A735" s="27" t="str">
        <f t="shared" si="131"/>
        <v/>
      </c>
      <c r="B735" s="25">
        <f t="shared" si="132"/>
        <v>0</v>
      </c>
      <c r="C735" s="25" t="str">
        <f t="shared" si="133"/>
        <v>INGRESO</v>
      </c>
      <c r="D735" s="28" t="str">
        <f t="shared" si="134"/>
        <v>0INGRESO</v>
      </c>
      <c r="E735" s="28" t="str">
        <f>D735&amp;COUNTIF(D$2:D735,D735)</f>
        <v>0INGRESO734</v>
      </c>
      <c r="F735" s="28" t="e">
        <f>VLOOKUP(L735,BASE!A:B,2,0)</f>
        <v>#N/A</v>
      </c>
      <c r="G735" s="26"/>
      <c r="H735" s="26"/>
      <c r="I735" s="34"/>
      <c r="J735" s="35"/>
      <c r="K735" s="26"/>
      <c r="L735" s="26"/>
      <c r="M735" s="26"/>
      <c r="N735" s="29">
        <f t="shared" si="135"/>
        <v>1</v>
      </c>
      <c r="O735" s="30" t="e">
        <f>VLOOKUP(E735,'LIBROS FNL '!E:N,2,0)</f>
        <v>#N/A</v>
      </c>
      <c r="P735" s="31">
        <f>IFERROR(VLOOKUP(E735,'LIBROS FNL '!E:Q,13,0),0)</f>
        <v>0</v>
      </c>
      <c r="Q735" s="31" t="e">
        <f>VLOOKUP(E735,'LIBROS FNL '!E:N,4,0)</f>
        <v>#N/A</v>
      </c>
      <c r="R735" s="31">
        <f t="shared" si="136"/>
        <v>0</v>
      </c>
      <c r="S735" s="32" t="str">
        <f t="shared" si="137"/>
        <v>OK CONCILIADO</v>
      </c>
      <c r="T735" s="29" t="str">
        <f t="shared" ca="1" si="138"/>
        <v>ok</v>
      </c>
      <c r="U735" s="29">
        <f t="shared" si="139"/>
        <v>1</v>
      </c>
      <c r="V735" s="29">
        <f t="shared" si="140"/>
        <v>0</v>
      </c>
      <c r="W735" s="29" t="str">
        <f t="shared" si="141"/>
        <v/>
      </c>
    </row>
    <row r="736" spans="1:23" x14ac:dyDescent="0.25">
      <c r="A736" s="27" t="str">
        <f t="shared" ref="A736:A797" si="142">RIGHT(G736,4)</f>
        <v/>
      </c>
      <c r="B736" s="25">
        <f t="shared" ref="B736:B797" si="143">J736*1</f>
        <v>0</v>
      </c>
      <c r="C736" s="25" t="str">
        <f t="shared" ref="C736:C797" si="144">IF(J736&gt;=0,"INGRESO","EGRESO")</f>
        <v>INGRESO</v>
      </c>
      <c r="D736" s="28" t="str">
        <f t="shared" ref="D736:D797" si="145">+CONCATENATE(A736,B736,C736)</f>
        <v>0INGRESO</v>
      </c>
      <c r="E736" s="28" t="str">
        <f>D736&amp;COUNTIF(D$2:D736,D736)</f>
        <v>0INGRESO735</v>
      </c>
      <c r="F736" s="28" t="e">
        <f>VLOOKUP(L736,BASE!A:B,2,0)</f>
        <v>#N/A</v>
      </c>
      <c r="G736" s="26"/>
      <c r="H736" s="26"/>
      <c r="I736" s="34"/>
      <c r="J736" s="35"/>
      <c r="K736" s="26"/>
      <c r="L736" s="26"/>
      <c r="M736" s="26"/>
      <c r="N736" s="29">
        <f t="shared" ref="N736:N797" si="146">COUNTBLANK(M736)</f>
        <v>1</v>
      </c>
      <c r="O736" s="30" t="e">
        <f>VLOOKUP(E736,'LIBROS FNL '!E:N,2,0)</f>
        <v>#N/A</v>
      </c>
      <c r="P736" s="31">
        <f>IFERROR(VLOOKUP(E736,'LIBROS FNL '!E:Q,13,0),0)</f>
        <v>0</v>
      </c>
      <c r="Q736" s="31" t="e">
        <f>VLOOKUP(E736,'LIBROS FNL '!E:N,4,0)</f>
        <v>#N/A</v>
      </c>
      <c r="R736" s="31">
        <f t="shared" ref="R736:R797" si="147">P736-J736</f>
        <v>0</v>
      </c>
      <c r="S736" s="32" t="str">
        <f t="shared" ref="S736:S797" si="148">IF(AND(N736=0),"OK",IF(R736&lt;&gt;0,"SIN CONCILIAR","OK CONCILIADO"))</f>
        <v>OK CONCILIADO</v>
      </c>
      <c r="T736" s="29" t="str">
        <f t="shared" ref="T736:T797" ca="1" si="149">IF(S736="SIN CONCILIAR",+TODAY()-I736,"ok")</f>
        <v>ok</v>
      </c>
      <c r="U736" s="29">
        <f t="shared" ref="U736:U797" si="150">COUNTA(S736)</f>
        <v>1</v>
      </c>
      <c r="V736" s="29">
        <f t="shared" ref="V736:V797" si="151">WEEKNUM(I736)</f>
        <v>0</v>
      </c>
      <c r="W736" s="29" t="str">
        <f t="shared" ref="W736:W797" si="152">MID(L736,1,16)</f>
        <v/>
      </c>
    </row>
    <row r="737" spans="1:23" x14ac:dyDescent="0.25">
      <c r="A737" s="27" t="str">
        <f t="shared" si="142"/>
        <v/>
      </c>
      <c r="B737" s="25">
        <f t="shared" si="143"/>
        <v>0</v>
      </c>
      <c r="C737" s="25" t="str">
        <f t="shared" si="144"/>
        <v>INGRESO</v>
      </c>
      <c r="D737" s="28" t="str">
        <f t="shared" si="145"/>
        <v>0INGRESO</v>
      </c>
      <c r="E737" s="28" t="str">
        <f>D737&amp;COUNTIF(D$2:D737,D737)</f>
        <v>0INGRESO736</v>
      </c>
      <c r="F737" s="28" t="e">
        <f>VLOOKUP(L737,BASE!A:B,2,0)</f>
        <v>#N/A</v>
      </c>
      <c r="G737" s="26"/>
      <c r="H737" s="26"/>
      <c r="I737" s="34"/>
      <c r="J737" s="35"/>
      <c r="K737" s="26"/>
      <c r="L737" s="26"/>
      <c r="M737" s="26"/>
      <c r="N737" s="29">
        <f t="shared" si="146"/>
        <v>1</v>
      </c>
      <c r="O737" s="30" t="e">
        <f>VLOOKUP(E737,'LIBROS FNL '!E:N,2,0)</f>
        <v>#N/A</v>
      </c>
      <c r="P737" s="31">
        <f>IFERROR(VLOOKUP(E737,'LIBROS FNL '!E:Q,13,0),0)</f>
        <v>0</v>
      </c>
      <c r="Q737" s="31" t="e">
        <f>VLOOKUP(E737,'LIBROS FNL '!E:N,4,0)</f>
        <v>#N/A</v>
      </c>
      <c r="R737" s="31">
        <f t="shared" si="147"/>
        <v>0</v>
      </c>
      <c r="S737" s="32" t="str">
        <f t="shared" si="148"/>
        <v>OK CONCILIADO</v>
      </c>
      <c r="T737" s="29" t="str">
        <f t="shared" ca="1" si="149"/>
        <v>ok</v>
      </c>
      <c r="U737" s="29">
        <f t="shared" si="150"/>
        <v>1</v>
      </c>
      <c r="V737" s="29">
        <f t="shared" si="151"/>
        <v>0</v>
      </c>
      <c r="W737" s="29" t="str">
        <f t="shared" si="152"/>
        <v/>
      </c>
    </row>
    <row r="738" spans="1:23" x14ac:dyDescent="0.25">
      <c r="A738" s="27" t="str">
        <f t="shared" si="142"/>
        <v/>
      </c>
      <c r="B738" s="25">
        <f t="shared" si="143"/>
        <v>0</v>
      </c>
      <c r="C738" s="25" t="str">
        <f t="shared" si="144"/>
        <v>INGRESO</v>
      </c>
      <c r="D738" s="28" t="str">
        <f t="shared" si="145"/>
        <v>0INGRESO</v>
      </c>
      <c r="E738" s="28" t="str">
        <f>D738&amp;COUNTIF(D$2:D738,D738)</f>
        <v>0INGRESO737</v>
      </c>
      <c r="F738" s="28" t="e">
        <f>VLOOKUP(L738,BASE!A:B,2,0)</f>
        <v>#N/A</v>
      </c>
      <c r="G738" s="26"/>
      <c r="H738" s="26"/>
      <c r="I738" s="34"/>
      <c r="J738" s="35"/>
      <c r="K738" s="26"/>
      <c r="L738" s="26"/>
      <c r="M738" s="26"/>
      <c r="N738" s="29">
        <f t="shared" si="146"/>
        <v>1</v>
      </c>
      <c r="O738" s="30" t="e">
        <f>VLOOKUP(E738,'LIBROS FNL '!E:N,2,0)</f>
        <v>#N/A</v>
      </c>
      <c r="P738" s="31">
        <f>IFERROR(VLOOKUP(E738,'LIBROS FNL '!E:Q,13,0),0)</f>
        <v>0</v>
      </c>
      <c r="Q738" s="31" t="e">
        <f>VLOOKUP(E738,'LIBROS FNL '!E:N,4,0)</f>
        <v>#N/A</v>
      </c>
      <c r="R738" s="31">
        <f t="shared" si="147"/>
        <v>0</v>
      </c>
      <c r="S738" s="32" t="str">
        <f t="shared" si="148"/>
        <v>OK CONCILIADO</v>
      </c>
      <c r="T738" s="29" t="str">
        <f t="shared" ca="1" si="149"/>
        <v>ok</v>
      </c>
      <c r="U738" s="29">
        <f t="shared" si="150"/>
        <v>1</v>
      </c>
      <c r="V738" s="29">
        <f t="shared" si="151"/>
        <v>0</v>
      </c>
      <c r="W738" s="29" t="str">
        <f t="shared" si="152"/>
        <v/>
      </c>
    </row>
    <row r="739" spans="1:23" x14ac:dyDescent="0.25">
      <c r="A739" s="27" t="str">
        <f t="shared" si="142"/>
        <v/>
      </c>
      <c r="B739" s="25">
        <f t="shared" si="143"/>
        <v>0</v>
      </c>
      <c r="C739" s="25" t="str">
        <f t="shared" si="144"/>
        <v>INGRESO</v>
      </c>
      <c r="D739" s="28" t="str">
        <f t="shared" si="145"/>
        <v>0INGRESO</v>
      </c>
      <c r="E739" s="28" t="str">
        <f>D739&amp;COUNTIF(D$2:D739,D739)</f>
        <v>0INGRESO738</v>
      </c>
      <c r="F739" s="28" t="e">
        <f>VLOOKUP(L739,BASE!A:B,2,0)</f>
        <v>#N/A</v>
      </c>
      <c r="G739" s="26"/>
      <c r="H739" s="26"/>
      <c r="I739" s="34"/>
      <c r="J739" s="35"/>
      <c r="K739" s="26"/>
      <c r="L739" s="26"/>
      <c r="M739" s="26"/>
      <c r="N739" s="29">
        <f t="shared" si="146"/>
        <v>1</v>
      </c>
      <c r="O739" s="30" t="e">
        <f>VLOOKUP(E739,'LIBROS FNL '!E:N,2,0)</f>
        <v>#N/A</v>
      </c>
      <c r="P739" s="31">
        <f>IFERROR(VLOOKUP(E739,'LIBROS FNL '!E:Q,13,0),0)</f>
        <v>0</v>
      </c>
      <c r="Q739" s="31" t="e">
        <f>VLOOKUP(E739,'LIBROS FNL '!E:N,4,0)</f>
        <v>#N/A</v>
      </c>
      <c r="R739" s="31">
        <f t="shared" si="147"/>
        <v>0</v>
      </c>
      <c r="S739" s="32" t="str">
        <f t="shared" si="148"/>
        <v>OK CONCILIADO</v>
      </c>
      <c r="T739" s="29" t="str">
        <f t="shared" ca="1" si="149"/>
        <v>ok</v>
      </c>
      <c r="U739" s="29">
        <f t="shared" si="150"/>
        <v>1</v>
      </c>
      <c r="V739" s="29">
        <f t="shared" si="151"/>
        <v>0</v>
      </c>
      <c r="W739" s="29" t="str">
        <f t="shared" si="152"/>
        <v/>
      </c>
    </row>
    <row r="740" spans="1:23" x14ac:dyDescent="0.25">
      <c r="A740" s="27" t="str">
        <f t="shared" si="142"/>
        <v/>
      </c>
      <c r="B740" s="25">
        <f t="shared" si="143"/>
        <v>0</v>
      </c>
      <c r="C740" s="25" t="str">
        <f t="shared" si="144"/>
        <v>INGRESO</v>
      </c>
      <c r="D740" s="28" t="str">
        <f t="shared" si="145"/>
        <v>0INGRESO</v>
      </c>
      <c r="E740" s="28" t="str">
        <f>D740&amp;COUNTIF(D$2:D740,D740)</f>
        <v>0INGRESO739</v>
      </c>
      <c r="F740" s="28" t="e">
        <f>VLOOKUP(L740,BASE!A:B,2,0)</f>
        <v>#N/A</v>
      </c>
      <c r="G740" s="26"/>
      <c r="H740" s="26"/>
      <c r="I740" s="34"/>
      <c r="J740" s="35"/>
      <c r="K740" s="26"/>
      <c r="L740" s="26"/>
      <c r="M740" s="26"/>
      <c r="N740" s="29">
        <f t="shared" si="146"/>
        <v>1</v>
      </c>
      <c r="O740" s="30" t="e">
        <f>VLOOKUP(E740,'LIBROS FNL '!E:N,2,0)</f>
        <v>#N/A</v>
      </c>
      <c r="P740" s="31">
        <f>IFERROR(VLOOKUP(E740,'LIBROS FNL '!E:Q,13,0),0)</f>
        <v>0</v>
      </c>
      <c r="Q740" s="31" t="e">
        <f>VLOOKUP(E740,'LIBROS FNL '!E:N,4,0)</f>
        <v>#N/A</v>
      </c>
      <c r="R740" s="31">
        <f t="shared" si="147"/>
        <v>0</v>
      </c>
      <c r="S740" s="32" t="str">
        <f t="shared" si="148"/>
        <v>OK CONCILIADO</v>
      </c>
      <c r="T740" s="29" t="str">
        <f t="shared" ca="1" si="149"/>
        <v>ok</v>
      </c>
      <c r="U740" s="29">
        <f t="shared" si="150"/>
        <v>1</v>
      </c>
      <c r="V740" s="29">
        <f t="shared" si="151"/>
        <v>0</v>
      </c>
      <c r="W740" s="29" t="str">
        <f t="shared" si="152"/>
        <v/>
      </c>
    </row>
    <row r="741" spans="1:23" x14ac:dyDescent="0.25">
      <c r="A741" s="27" t="str">
        <f t="shared" si="142"/>
        <v/>
      </c>
      <c r="B741" s="25">
        <f t="shared" si="143"/>
        <v>0</v>
      </c>
      <c r="C741" s="25" t="str">
        <f t="shared" si="144"/>
        <v>INGRESO</v>
      </c>
      <c r="D741" s="28" t="str">
        <f t="shared" si="145"/>
        <v>0INGRESO</v>
      </c>
      <c r="E741" s="28" t="str">
        <f>D741&amp;COUNTIF(D$2:D741,D741)</f>
        <v>0INGRESO740</v>
      </c>
      <c r="F741" s="28" t="e">
        <f>VLOOKUP(L741,BASE!A:B,2,0)</f>
        <v>#N/A</v>
      </c>
      <c r="G741" s="26"/>
      <c r="H741" s="26"/>
      <c r="I741" s="34"/>
      <c r="J741" s="35"/>
      <c r="K741" s="26"/>
      <c r="L741" s="26"/>
      <c r="M741" s="26"/>
      <c r="N741" s="29">
        <f t="shared" si="146"/>
        <v>1</v>
      </c>
      <c r="O741" s="30" t="e">
        <f>VLOOKUP(E741,'LIBROS FNL '!E:N,2,0)</f>
        <v>#N/A</v>
      </c>
      <c r="P741" s="31">
        <f>IFERROR(VLOOKUP(E741,'LIBROS FNL '!E:Q,13,0),0)</f>
        <v>0</v>
      </c>
      <c r="Q741" s="31" t="e">
        <f>VLOOKUP(E741,'LIBROS FNL '!E:N,4,0)</f>
        <v>#N/A</v>
      </c>
      <c r="R741" s="31">
        <f t="shared" si="147"/>
        <v>0</v>
      </c>
      <c r="S741" s="32" t="str">
        <f t="shared" si="148"/>
        <v>OK CONCILIADO</v>
      </c>
      <c r="T741" s="29" t="str">
        <f t="shared" ca="1" si="149"/>
        <v>ok</v>
      </c>
      <c r="U741" s="29">
        <f t="shared" si="150"/>
        <v>1</v>
      </c>
      <c r="V741" s="29">
        <f t="shared" si="151"/>
        <v>0</v>
      </c>
      <c r="W741" s="29" t="str">
        <f t="shared" si="152"/>
        <v/>
      </c>
    </row>
    <row r="742" spans="1:23" x14ac:dyDescent="0.25">
      <c r="A742" s="27" t="str">
        <f t="shared" si="142"/>
        <v/>
      </c>
      <c r="B742" s="25">
        <f t="shared" si="143"/>
        <v>0</v>
      </c>
      <c r="C742" s="25" t="str">
        <f t="shared" si="144"/>
        <v>INGRESO</v>
      </c>
      <c r="D742" s="28" t="str">
        <f t="shared" si="145"/>
        <v>0INGRESO</v>
      </c>
      <c r="E742" s="28" t="str">
        <f>D742&amp;COUNTIF(D$2:D742,D742)</f>
        <v>0INGRESO741</v>
      </c>
      <c r="F742" s="28" t="e">
        <f>VLOOKUP(L742,BASE!A:B,2,0)</f>
        <v>#N/A</v>
      </c>
      <c r="G742" s="26"/>
      <c r="H742" s="26"/>
      <c r="I742" s="34"/>
      <c r="J742" s="35"/>
      <c r="K742" s="26"/>
      <c r="L742" s="26"/>
      <c r="M742" s="26"/>
      <c r="N742" s="29">
        <f t="shared" si="146"/>
        <v>1</v>
      </c>
      <c r="O742" s="30" t="e">
        <f>VLOOKUP(E742,'LIBROS FNL '!E:N,2,0)</f>
        <v>#N/A</v>
      </c>
      <c r="P742" s="31">
        <f>IFERROR(VLOOKUP(E742,'LIBROS FNL '!E:Q,13,0),0)</f>
        <v>0</v>
      </c>
      <c r="Q742" s="31" t="e">
        <f>VLOOKUP(E742,'LIBROS FNL '!E:N,4,0)</f>
        <v>#N/A</v>
      </c>
      <c r="R742" s="31">
        <f t="shared" si="147"/>
        <v>0</v>
      </c>
      <c r="S742" s="32" t="str">
        <f t="shared" si="148"/>
        <v>OK CONCILIADO</v>
      </c>
      <c r="T742" s="29" t="str">
        <f t="shared" ca="1" si="149"/>
        <v>ok</v>
      </c>
      <c r="U742" s="29">
        <f t="shared" si="150"/>
        <v>1</v>
      </c>
      <c r="V742" s="29">
        <f t="shared" si="151"/>
        <v>0</v>
      </c>
      <c r="W742" s="29" t="str">
        <f t="shared" si="152"/>
        <v/>
      </c>
    </row>
    <row r="743" spans="1:23" x14ac:dyDescent="0.25">
      <c r="A743" s="27" t="str">
        <f t="shared" si="142"/>
        <v/>
      </c>
      <c r="B743" s="25">
        <f t="shared" si="143"/>
        <v>0</v>
      </c>
      <c r="C743" s="25" t="str">
        <f t="shared" si="144"/>
        <v>INGRESO</v>
      </c>
      <c r="D743" s="28" t="str">
        <f t="shared" si="145"/>
        <v>0INGRESO</v>
      </c>
      <c r="E743" s="28" t="str">
        <f>D743&amp;COUNTIF(D$2:D743,D743)</f>
        <v>0INGRESO742</v>
      </c>
      <c r="F743" s="28" t="e">
        <f>VLOOKUP(L743,BASE!A:B,2,0)</f>
        <v>#N/A</v>
      </c>
      <c r="G743" s="26"/>
      <c r="H743" s="26"/>
      <c r="I743" s="34"/>
      <c r="J743" s="35"/>
      <c r="K743" s="26"/>
      <c r="L743" s="26"/>
      <c r="M743" s="26"/>
      <c r="N743" s="29">
        <f t="shared" si="146"/>
        <v>1</v>
      </c>
      <c r="O743" s="30" t="e">
        <f>VLOOKUP(E743,'LIBROS FNL '!E:N,2,0)</f>
        <v>#N/A</v>
      </c>
      <c r="P743" s="31">
        <f>IFERROR(VLOOKUP(E743,'LIBROS FNL '!E:Q,13,0),0)</f>
        <v>0</v>
      </c>
      <c r="Q743" s="31" t="e">
        <f>VLOOKUP(E743,'LIBROS FNL '!E:N,4,0)</f>
        <v>#N/A</v>
      </c>
      <c r="R743" s="31">
        <f t="shared" si="147"/>
        <v>0</v>
      </c>
      <c r="S743" s="32" t="str">
        <f t="shared" si="148"/>
        <v>OK CONCILIADO</v>
      </c>
      <c r="T743" s="29" t="str">
        <f t="shared" ca="1" si="149"/>
        <v>ok</v>
      </c>
      <c r="U743" s="29">
        <f t="shared" si="150"/>
        <v>1</v>
      </c>
      <c r="V743" s="29">
        <f t="shared" si="151"/>
        <v>0</v>
      </c>
      <c r="W743" s="29" t="str">
        <f t="shared" si="152"/>
        <v/>
      </c>
    </row>
    <row r="744" spans="1:23" x14ac:dyDescent="0.25">
      <c r="A744" s="27" t="str">
        <f t="shared" si="142"/>
        <v/>
      </c>
      <c r="B744" s="25">
        <f t="shared" si="143"/>
        <v>0</v>
      </c>
      <c r="C744" s="25" t="str">
        <f t="shared" si="144"/>
        <v>INGRESO</v>
      </c>
      <c r="D744" s="28" t="str">
        <f t="shared" si="145"/>
        <v>0INGRESO</v>
      </c>
      <c r="E744" s="28" t="str">
        <f>D744&amp;COUNTIF(D$2:D744,D744)</f>
        <v>0INGRESO743</v>
      </c>
      <c r="F744" s="28" t="e">
        <f>VLOOKUP(L744,BASE!A:B,2,0)</f>
        <v>#N/A</v>
      </c>
      <c r="G744" s="26"/>
      <c r="H744" s="26"/>
      <c r="I744" s="34"/>
      <c r="J744" s="35"/>
      <c r="K744" s="26"/>
      <c r="L744" s="26"/>
      <c r="M744" s="26"/>
      <c r="N744" s="29">
        <f t="shared" si="146"/>
        <v>1</v>
      </c>
      <c r="O744" s="30" t="e">
        <f>VLOOKUP(E744,'LIBROS FNL '!E:N,2,0)</f>
        <v>#N/A</v>
      </c>
      <c r="P744" s="31">
        <f>IFERROR(VLOOKUP(E744,'LIBROS FNL '!E:Q,13,0),0)</f>
        <v>0</v>
      </c>
      <c r="Q744" s="31" t="e">
        <f>VLOOKUP(E744,'LIBROS FNL '!E:N,4,0)</f>
        <v>#N/A</v>
      </c>
      <c r="R744" s="31">
        <f t="shared" si="147"/>
        <v>0</v>
      </c>
      <c r="S744" s="32" t="str">
        <f t="shared" si="148"/>
        <v>OK CONCILIADO</v>
      </c>
      <c r="T744" s="29" t="str">
        <f t="shared" ca="1" si="149"/>
        <v>ok</v>
      </c>
      <c r="U744" s="29">
        <f t="shared" si="150"/>
        <v>1</v>
      </c>
      <c r="V744" s="29">
        <f t="shared" si="151"/>
        <v>0</v>
      </c>
      <c r="W744" s="29" t="str">
        <f t="shared" si="152"/>
        <v/>
      </c>
    </row>
    <row r="745" spans="1:23" x14ac:dyDescent="0.25">
      <c r="A745" s="27" t="str">
        <f t="shared" si="142"/>
        <v/>
      </c>
      <c r="B745" s="25">
        <f t="shared" si="143"/>
        <v>0</v>
      </c>
      <c r="C745" s="25" t="str">
        <f t="shared" si="144"/>
        <v>INGRESO</v>
      </c>
      <c r="D745" s="28" t="str">
        <f t="shared" si="145"/>
        <v>0INGRESO</v>
      </c>
      <c r="E745" s="28" t="str">
        <f>D745&amp;COUNTIF(D$2:D745,D745)</f>
        <v>0INGRESO744</v>
      </c>
      <c r="F745" s="28" t="e">
        <f>VLOOKUP(L745,BASE!A:B,2,0)</f>
        <v>#N/A</v>
      </c>
      <c r="G745" s="26"/>
      <c r="H745" s="26"/>
      <c r="I745" s="34"/>
      <c r="J745" s="35"/>
      <c r="K745" s="26"/>
      <c r="L745" s="26"/>
      <c r="M745" s="26"/>
      <c r="N745" s="29">
        <f t="shared" si="146"/>
        <v>1</v>
      </c>
      <c r="O745" s="30" t="e">
        <f>VLOOKUP(E745,'LIBROS FNL '!E:N,2,0)</f>
        <v>#N/A</v>
      </c>
      <c r="P745" s="31">
        <f>IFERROR(VLOOKUP(E745,'LIBROS FNL '!E:Q,13,0),0)</f>
        <v>0</v>
      </c>
      <c r="Q745" s="31" t="e">
        <f>VLOOKUP(E745,'LIBROS FNL '!E:N,4,0)</f>
        <v>#N/A</v>
      </c>
      <c r="R745" s="31">
        <f t="shared" si="147"/>
        <v>0</v>
      </c>
      <c r="S745" s="32" t="str">
        <f t="shared" si="148"/>
        <v>OK CONCILIADO</v>
      </c>
      <c r="T745" s="29" t="str">
        <f t="shared" ca="1" si="149"/>
        <v>ok</v>
      </c>
      <c r="U745" s="29">
        <f t="shared" si="150"/>
        <v>1</v>
      </c>
      <c r="V745" s="29">
        <f t="shared" si="151"/>
        <v>0</v>
      </c>
      <c r="W745" s="29" t="str">
        <f t="shared" si="152"/>
        <v/>
      </c>
    </row>
    <row r="746" spans="1:23" x14ac:dyDescent="0.25">
      <c r="A746" s="27" t="str">
        <f t="shared" si="142"/>
        <v/>
      </c>
      <c r="B746" s="25">
        <f t="shared" si="143"/>
        <v>0</v>
      </c>
      <c r="C746" s="25" t="str">
        <f t="shared" si="144"/>
        <v>INGRESO</v>
      </c>
      <c r="D746" s="28" t="str">
        <f t="shared" si="145"/>
        <v>0INGRESO</v>
      </c>
      <c r="E746" s="28" t="str">
        <f>D746&amp;COUNTIF(D$2:D746,D746)</f>
        <v>0INGRESO745</v>
      </c>
      <c r="F746" s="28" t="e">
        <f>VLOOKUP(L746,BASE!A:B,2,0)</f>
        <v>#N/A</v>
      </c>
      <c r="G746" s="26"/>
      <c r="H746" s="26"/>
      <c r="I746" s="34"/>
      <c r="J746" s="35"/>
      <c r="K746" s="26"/>
      <c r="L746" s="26"/>
      <c r="M746" s="26"/>
      <c r="N746" s="29">
        <f t="shared" si="146"/>
        <v>1</v>
      </c>
      <c r="O746" s="30" t="e">
        <f>VLOOKUP(E746,'LIBROS FNL '!E:N,2,0)</f>
        <v>#N/A</v>
      </c>
      <c r="P746" s="31">
        <f>IFERROR(VLOOKUP(E746,'LIBROS FNL '!E:Q,13,0),0)</f>
        <v>0</v>
      </c>
      <c r="Q746" s="31" t="e">
        <f>VLOOKUP(E746,'LIBROS FNL '!E:N,4,0)</f>
        <v>#N/A</v>
      </c>
      <c r="R746" s="31">
        <f t="shared" si="147"/>
        <v>0</v>
      </c>
      <c r="S746" s="32" t="str">
        <f t="shared" si="148"/>
        <v>OK CONCILIADO</v>
      </c>
      <c r="T746" s="29" t="str">
        <f t="shared" ca="1" si="149"/>
        <v>ok</v>
      </c>
      <c r="U746" s="29">
        <f t="shared" si="150"/>
        <v>1</v>
      </c>
      <c r="V746" s="29">
        <f t="shared" si="151"/>
        <v>0</v>
      </c>
      <c r="W746" s="29" t="str">
        <f t="shared" si="152"/>
        <v/>
      </c>
    </row>
    <row r="747" spans="1:23" x14ac:dyDescent="0.25">
      <c r="A747" s="27" t="str">
        <f t="shared" si="142"/>
        <v/>
      </c>
      <c r="B747" s="25">
        <f t="shared" si="143"/>
        <v>0</v>
      </c>
      <c r="C747" s="25" t="str">
        <f t="shared" si="144"/>
        <v>INGRESO</v>
      </c>
      <c r="D747" s="28" t="str">
        <f t="shared" si="145"/>
        <v>0INGRESO</v>
      </c>
      <c r="E747" s="28" t="str">
        <f>D747&amp;COUNTIF(D$2:D747,D747)</f>
        <v>0INGRESO746</v>
      </c>
      <c r="F747" s="28" t="e">
        <f>VLOOKUP(L747,BASE!A:B,2,0)</f>
        <v>#N/A</v>
      </c>
      <c r="G747" s="26"/>
      <c r="H747" s="26"/>
      <c r="I747" s="34"/>
      <c r="J747" s="35"/>
      <c r="K747" s="26"/>
      <c r="L747" s="26"/>
      <c r="M747" s="26"/>
      <c r="N747" s="29">
        <f t="shared" si="146"/>
        <v>1</v>
      </c>
      <c r="O747" s="30" t="e">
        <f>VLOOKUP(E747,'LIBROS FNL '!E:N,2,0)</f>
        <v>#N/A</v>
      </c>
      <c r="P747" s="31">
        <f>IFERROR(VLOOKUP(E747,'LIBROS FNL '!E:Q,13,0),0)</f>
        <v>0</v>
      </c>
      <c r="Q747" s="31" t="e">
        <f>VLOOKUP(E747,'LIBROS FNL '!E:N,4,0)</f>
        <v>#N/A</v>
      </c>
      <c r="R747" s="31">
        <f t="shared" si="147"/>
        <v>0</v>
      </c>
      <c r="S747" s="32" t="str">
        <f t="shared" si="148"/>
        <v>OK CONCILIADO</v>
      </c>
      <c r="T747" s="29" t="str">
        <f t="shared" ca="1" si="149"/>
        <v>ok</v>
      </c>
      <c r="U747" s="29">
        <f t="shared" si="150"/>
        <v>1</v>
      </c>
      <c r="V747" s="29">
        <f t="shared" si="151"/>
        <v>0</v>
      </c>
      <c r="W747" s="29" t="str">
        <f t="shared" si="152"/>
        <v/>
      </c>
    </row>
    <row r="748" spans="1:23" x14ac:dyDescent="0.25">
      <c r="A748" s="27" t="str">
        <f t="shared" si="142"/>
        <v/>
      </c>
      <c r="B748" s="25">
        <f t="shared" si="143"/>
        <v>0</v>
      </c>
      <c r="C748" s="25" t="str">
        <f t="shared" si="144"/>
        <v>INGRESO</v>
      </c>
      <c r="D748" s="28" t="str">
        <f t="shared" si="145"/>
        <v>0INGRESO</v>
      </c>
      <c r="E748" s="28" t="str">
        <f>D748&amp;COUNTIF(D$2:D748,D748)</f>
        <v>0INGRESO747</v>
      </c>
      <c r="F748" s="28" t="e">
        <f>VLOOKUP(L748,BASE!A:B,2,0)</f>
        <v>#N/A</v>
      </c>
      <c r="G748" s="26"/>
      <c r="H748" s="26"/>
      <c r="I748" s="34"/>
      <c r="J748" s="35"/>
      <c r="K748" s="26"/>
      <c r="L748" s="26"/>
      <c r="M748" s="26"/>
      <c r="N748" s="29">
        <f t="shared" si="146"/>
        <v>1</v>
      </c>
      <c r="O748" s="30" t="e">
        <f>VLOOKUP(E748,'LIBROS FNL '!E:N,2,0)</f>
        <v>#N/A</v>
      </c>
      <c r="P748" s="31">
        <f>IFERROR(VLOOKUP(E748,'LIBROS FNL '!E:Q,13,0),0)</f>
        <v>0</v>
      </c>
      <c r="Q748" s="31" t="e">
        <f>VLOOKUP(E748,'LIBROS FNL '!E:N,4,0)</f>
        <v>#N/A</v>
      </c>
      <c r="R748" s="31">
        <f t="shared" si="147"/>
        <v>0</v>
      </c>
      <c r="S748" s="32" t="str">
        <f t="shared" si="148"/>
        <v>OK CONCILIADO</v>
      </c>
      <c r="T748" s="29" t="str">
        <f t="shared" ca="1" si="149"/>
        <v>ok</v>
      </c>
      <c r="U748" s="29">
        <f t="shared" si="150"/>
        <v>1</v>
      </c>
      <c r="V748" s="29">
        <f t="shared" si="151"/>
        <v>0</v>
      </c>
      <c r="W748" s="29" t="str">
        <f t="shared" si="152"/>
        <v/>
      </c>
    </row>
    <row r="749" spans="1:23" x14ac:dyDescent="0.25">
      <c r="A749" s="27" t="str">
        <f t="shared" si="142"/>
        <v/>
      </c>
      <c r="B749" s="25">
        <f t="shared" si="143"/>
        <v>0</v>
      </c>
      <c r="C749" s="25" t="str">
        <f t="shared" si="144"/>
        <v>INGRESO</v>
      </c>
      <c r="D749" s="28" t="str">
        <f t="shared" si="145"/>
        <v>0INGRESO</v>
      </c>
      <c r="E749" s="28" t="str">
        <f>D749&amp;COUNTIF(D$2:D749,D749)</f>
        <v>0INGRESO748</v>
      </c>
      <c r="F749" s="28" t="e">
        <f>VLOOKUP(L749,BASE!A:B,2,0)</f>
        <v>#N/A</v>
      </c>
      <c r="G749" s="26"/>
      <c r="H749" s="26"/>
      <c r="I749" s="34"/>
      <c r="J749" s="35"/>
      <c r="K749" s="26"/>
      <c r="L749" s="26"/>
      <c r="M749" s="26"/>
      <c r="N749" s="29">
        <f t="shared" si="146"/>
        <v>1</v>
      </c>
      <c r="O749" s="30" t="e">
        <f>VLOOKUP(E749,'LIBROS FNL '!E:N,2,0)</f>
        <v>#N/A</v>
      </c>
      <c r="P749" s="31">
        <f>IFERROR(VLOOKUP(E749,'LIBROS FNL '!E:Q,13,0),0)</f>
        <v>0</v>
      </c>
      <c r="Q749" s="31" t="e">
        <f>VLOOKUP(E749,'LIBROS FNL '!E:N,4,0)</f>
        <v>#N/A</v>
      </c>
      <c r="R749" s="31">
        <f t="shared" si="147"/>
        <v>0</v>
      </c>
      <c r="S749" s="32" t="str">
        <f t="shared" si="148"/>
        <v>OK CONCILIADO</v>
      </c>
      <c r="T749" s="29" t="str">
        <f t="shared" ca="1" si="149"/>
        <v>ok</v>
      </c>
      <c r="U749" s="29">
        <f t="shared" si="150"/>
        <v>1</v>
      </c>
      <c r="V749" s="29">
        <f t="shared" si="151"/>
        <v>0</v>
      </c>
      <c r="W749" s="29" t="str">
        <f t="shared" si="152"/>
        <v/>
      </c>
    </row>
    <row r="750" spans="1:23" x14ac:dyDescent="0.25">
      <c r="A750" s="27" t="str">
        <f t="shared" si="142"/>
        <v/>
      </c>
      <c r="B750" s="25">
        <f t="shared" si="143"/>
        <v>0</v>
      </c>
      <c r="C750" s="25" t="str">
        <f t="shared" si="144"/>
        <v>INGRESO</v>
      </c>
      <c r="D750" s="28" t="str">
        <f t="shared" si="145"/>
        <v>0INGRESO</v>
      </c>
      <c r="E750" s="28" t="str">
        <f>D750&amp;COUNTIF(D$2:D750,D750)</f>
        <v>0INGRESO749</v>
      </c>
      <c r="F750" s="28" t="e">
        <f>VLOOKUP(L750,BASE!A:B,2,0)</f>
        <v>#N/A</v>
      </c>
      <c r="G750" s="26"/>
      <c r="H750" s="26"/>
      <c r="I750" s="34"/>
      <c r="J750" s="35"/>
      <c r="K750" s="26"/>
      <c r="L750" s="26"/>
      <c r="M750" s="26"/>
      <c r="N750" s="29">
        <f t="shared" si="146"/>
        <v>1</v>
      </c>
      <c r="O750" s="30" t="e">
        <f>VLOOKUP(E750,'LIBROS FNL '!E:N,2,0)</f>
        <v>#N/A</v>
      </c>
      <c r="P750" s="31">
        <f>IFERROR(VLOOKUP(E750,'LIBROS FNL '!E:Q,13,0),0)</f>
        <v>0</v>
      </c>
      <c r="Q750" s="31" t="e">
        <f>VLOOKUP(E750,'LIBROS FNL '!E:N,4,0)</f>
        <v>#N/A</v>
      </c>
      <c r="R750" s="31">
        <f t="shared" si="147"/>
        <v>0</v>
      </c>
      <c r="S750" s="32" t="str">
        <f t="shared" si="148"/>
        <v>OK CONCILIADO</v>
      </c>
      <c r="T750" s="29" t="str">
        <f t="shared" ca="1" si="149"/>
        <v>ok</v>
      </c>
      <c r="U750" s="29">
        <f t="shared" si="150"/>
        <v>1</v>
      </c>
      <c r="V750" s="29">
        <f t="shared" si="151"/>
        <v>0</v>
      </c>
      <c r="W750" s="29" t="str">
        <f t="shared" si="152"/>
        <v/>
      </c>
    </row>
    <row r="751" spans="1:23" x14ac:dyDescent="0.25">
      <c r="A751" s="27" t="str">
        <f t="shared" si="142"/>
        <v/>
      </c>
      <c r="B751" s="25">
        <f t="shared" si="143"/>
        <v>0</v>
      </c>
      <c r="C751" s="25" t="str">
        <f t="shared" si="144"/>
        <v>INGRESO</v>
      </c>
      <c r="D751" s="28" t="str">
        <f t="shared" si="145"/>
        <v>0INGRESO</v>
      </c>
      <c r="E751" s="28" t="str">
        <f>D751&amp;COUNTIF(D$2:D751,D751)</f>
        <v>0INGRESO750</v>
      </c>
      <c r="F751" s="28" t="e">
        <f>VLOOKUP(L751,BASE!A:B,2,0)</f>
        <v>#N/A</v>
      </c>
      <c r="G751" s="26"/>
      <c r="H751" s="26"/>
      <c r="I751" s="34"/>
      <c r="J751" s="35"/>
      <c r="K751" s="26"/>
      <c r="L751" s="26"/>
      <c r="M751" s="26"/>
      <c r="N751" s="29">
        <f t="shared" si="146"/>
        <v>1</v>
      </c>
      <c r="O751" s="30" t="e">
        <f>VLOOKUP(E751,'LIBROS FNL '!E:N,2,0)</f>
        <v>#N/A</v>
      </c>
      <c r="P751" s="31">
        <f>IFERROR(VLOOKUP(E751,'LIBROS FNL '!E:Q,13,0),0)</f>
        <v>0</v>
      </c>
      <c r="Q751" s="31" t="e">
        <f>VLOOKUP(E751,'LIBROS FNL '!E:N,4,0)</f>
        <v>#N/A</v>
      </c>
      <c r="R751" s="31">
        <f t="shared" si="147"/>
        <v>0</v>
      </c>
      <c r="S751" s="32" t="str">
        <f t="shared" si="148"/>
        <v>OK CONCILIADO</v>
      </c>
      <c r="T751" s="29" t="str">
        <f t="shared" ca="1" si="149"/>
        <v>ok</v>
      </c>
      <c r="U751" s="29">
        <f t="shared" si="150"/>
        <v>1</v>
      </c>
      <c r="V751" s="29">
        <f t="shared" si="151"/>
        <v>0</v>
      </c>
      <c r="W751" s="29" t="str">
        <f t="shared" si="152"/>
        <v/>
      </c>
    </row>
    <row r="752" spans="1:23" x14ac:dyDescent="0.25">
      <c r="A752" s="27" t="str">
        <f t="shared" si="142"/>
        <v/>
      </c>
      <c r="B752" s="25">
        <f t="shared" si="143"/>
        <v>0</v>
      </c>
      <c r="C752" s="25" t="str">
        <f t="shared" si="144"/>
        <v>INGRESO</v>
      </c>
      <c r="D752" s="28" t="str">
        <f t="shared" si="145"/>
        <v>0INGRESO</v>
      </c>
      <c r="E752" s="28" t="str">
        <f>D752&amp;COUNTIF(D$2:D752,D752)</f>
        <v>0INGRESO751</v>
      </c>
      <c r="F752" s="28" t="e">
        <f>VLOOKUP(L752,BASE!A:B,2,0)</f>
        <v>#N/A</v>
      </c>
      <c r="G752" s="26"/>
      <c r="H752" s="26"/>
      <c r="I752" s="34"/>
      <c r="J752" s="35"/>
      <c r="K752" s="26"/>
      <c r="L752" s="26"/>
      <c r="M752" s="26"/>
      <c r="N752" s="29">
        <f t="shared" si="146"/>
        <v>1</v>
      </c>
      <c r="O752" s="30" t="e">
        <f>VLOOKUP(E752,'LIBROS FNL '!E:N,2,0)</f>
        <v>#N/A</v>
      </c>
      <c r="P752" s="31">
        <f>IFERROR(VLOOKUP(E752,'LIBROS FNL '!E:Q,13,0),0)</f>
        <v>0</v>
      </c>
      <c r="Q752" s="31" t="e">
        <f>VLOOKUP(E752,'LIBROS FNL '!E:N,4,0)</f>
        <v>#N/A</v>
      </c>
      <c r="R752" s="31">
        <f t="shared" si="147"/>
        <v>0</v>
      </c>
      <c r="S752" s="32" t="str">
        <f t="shared" si="148"/>
        <v>OK CONCILIADO</v>
      </c>
      <c r="T752" s="29" t="str">
        <f t="shared" ca="1" si="149"/>
        <v>ok</v>
      </c>
      <c r="U752" s="29">
        <f t="shared" si="150"/>
        <v>1</v>
      </c>
      <c r="V752" s="29">
        <f t="shared" si="151"/>
        <v>0</v>
      </c>
      <c r="W752" s="29" t="str">
        <f t="shared" si="152"/>
        <v/>
      </c>
    </row>
    <row r="753" spans="1:23" x14ac:dyDescent="0.25">
      <c r="A753" s="27" t="str">
        <f t="shared" si="142"/>
        <v/>
      </c>
      <c r="B753" s="25">
        <f t="shared" si="143"/>
        <v>0</v>
      </c>
      <c r="C753" s="25" t="str">
        <f t="shared" si="144"/>
        <v>INGRESO</v>
      </c>
      <c r="D753" s="28" t="str">
        <f t="shared" si="145"/>
        <v>0INGRESO</v>
      </c>
      <c r="E753" s="28" t="str">
        <f>D753&amp;COUNTIF(D$2:D753,D753)</f>
        <v>0INGRESO752</v>
      </c>
      <c r="F753" s="28" t="e">
        <f>VLOOKUP(L753,BASE!A:B,2,0)</f>
        <v>#N/A</v>
      </c>
      <c r="G753" s="26"/>
      <c r="H753" s="26"/>
      <c r="I753" s="34"/>
      <c r="J753" s="35"/>
      <c r="K753" s="26"/>
      <c r="L753" s="26"/>
      <c r="M753" s="26"/>
      <c r="N753" s="29">
        <f t="shared" si="146"/>
        <v>1</v>
      </c>
      <c r="O753" s="30" t="e">
        <f>VLOOKUP(E753,'LIBROS FNL '!E:N,2,0)</f>
        <v>#N/A</v>
      </c>
      <c r="P753" s="31">
        <f>IFERROR(VLOOKUP(E753,'LIBROS FNL '!E:Q,13,0),0)</f>
        <v>0</v>
      </c>
      <c r="Q753" s="31" t="e">
        <f>VLOOKUP(E753,'LIBROS FNL '!E:N,4,0)</f>
        <v>#N/A</v>
      </c>
      <c r="R753" s="31">
        <f t="shared" si="147"/>
        <v>0</v>
      </c>
      <c r="S753" s="32" t="str">
        <f t="shared" si="148"/>
        <v>OK CONCILIADO</v>
      </c>
      <c r="T753" s="29" t="str">
        <f t="shared" ca="1" si="149"/>
        <v>ok</v>
      </c>
      <c r="U753" s="29">
        <f t="shared" si="150"/>
        <v>1</v>
      </c>
      <c r="V753" s="29">
        <f t="shared" si="151"/>
        <v>0</v>
      </c>
      <c r="W753" s="29" t="str">
        <f t="shared" si="152"/>
        <v/>
      </c>
    </row>
    <row r="754" spans="1:23" x14ac:dyDescent="0.25">
      <c r="A754" s="27" t="str">
        <f t="shared" si="142"/>
        <v/>
      </c>
      <c r="B754" s="25">
        <f t="shared" si="143"/>
        <v>0</v>
      </c>
      <c r="C754" s="25" t="str">
        <f t="shared" si="144"/>
        <v>INGRESO</v>
      </c>
      <c r="D754" s="28" t="str">
        <f t="shared" si="145"/>
        <v>0INGRESO</v>
      </c>
      <c r="E754" s="28" t="str">
        <f>D754&amp;COUNTIF(D$2:D754,D754)</f>
        <v>0INGRESO753</v>
      </c>
      <c r="F754" s="28" t="e">
        <f>VLOOKUP(L754,BASE!A:B,2,0)</f>
        <v>#N/A</v>
      </c>
      <c r="G754" s="26"/>
      <c r="H754" s="26"/>
      <c r="I754" s="34"/>
      <c r="J754" s="35"/>
      <c r="K754" s="26"/>
      <c r="L754" s="26"/>
      <c r="M754" s="26"/>
      <c r="N754" s="29">
        <f t="shared" si="146"/>
        <v>1</v>
      </c>
      <c r="O754" s="30" t="e">
        <f>VLOOKUP(E754,'LIBROS FNL '!E:N,2,0)</f>
        <v>#N/A</v>
      </c>
      <c r="P754" s="31">
        <f>IFERROR(VLOOKUP(E754,'LIBROS FNL '!E:Q,13,0),0)</f>
        <v>0</v>
      </c>
      <c r="Q754" s="31" t="e">
        <f>VLOOKUP(E754,'LIBROS FNL '!E:N,4,0)</f>
        <v>#N/A</v>
      </c>
      <c r="R754" s="31">
        <f t="shared" si="147"/>
        <v>0</v>
      </c>
      <c r="S754" s="32" t="str">
        <f t="shared" si="148"/>
        <v>OK CONCILIADO</v>
      </c>
      <c r="T754" s="29" t="str">
        <f t="shared" ca="1" si="149"/>
        <v>ok</v>
      </c>
      <c r="U754" s="29">
        <f t="shared" si="150"/>
        <v>1</v>
      </c>
      <c r="V754" s="29">
        <f t="shared" si="151"/>
        <v>0</v>
      </c>
      <c r="W754" s="29" t="str">
        <f t="shared" si="152"/>
        <v/>
      </c>
    </row>
    <row r="755" spans="1:23" x14ac:dyDescent="0.25">
      <c r="A755" s="27" t="str">
        <f t="shared" si="142"/>
        <v/>
      </c>
      <c r="B755" s="25">
        <f t="shared" si="143"/>
        <v>0</v>
      </c>
      <c r="C755" s="25" t="str">
        <f t="shared" si="144"/>
        <v>INGRESO</v>
      </c>
      <c r="D755" s="28" t="str">
        <f t="shared" si="145"/>
        <v>0INGRESO</v>
      </c>
      <c r="E755" s="28" t="str">
        <f>D755&amp;COUNTIF(D$2:D755,D755)</f>
        <v>0INGRESO754</v>
      </c>
      <c r="F755" s="28" t="e">
        <f>VLOOKUP(L755,BASE!A:B,2,0)</f>
        <v>#N/A</v>
      </c>
      <c r="G755" s="26"/>
      <c r="H755" s="26"/>
      <c r="I755" s="34"/>
      <c r="J755" s="35"/>
      <c r="K755" s="26"/>
      <c r="L755" s="26"/>
      <c r="M755" s="26"/>
      <c r="N755" s="29">
        <f t="shared" si="146"/>
        <v>1</v>
      </c>
      <c r="O755" s="30" t="e">
        <f>VLOOKUP(E755,'LIBROS FNL '!E:N,2,0)</f>
        <v>#N/A</v>
      </c>
      <c r="P755" s="31">
        <f>IFERROR(VLOOKUP(E755,'LIBROS FNL '!E:Q,13,0),0)</f>
        <v>0</v>
      </c>
      <c r="Q755" s="31" t="e">
        <f>VLOOKUP(E755,'LIBROS FNL '!E:N,4,0)</f>
        <v>#N/A</v>
      </c>
      <c r="R755" s="31">
        <f t="shared" si="147"/>
        <v>0</v>
      </c>
      <c r="S755" s="32" t="str">
        <f t="shared" si="148"/>
        <v>OK CONCILIADO</v>
      </c>
      <c r="T755" s="29" t="str">
        <f t="shared" ca="1" si="149"/>
        <v>ok</v>
      </c>
      <c r="U755" s="29">
        <f t="shared" si="150"/>
        <v>1</v>
      </c>
      <c r="V755" s="29">
        <f t="shared" si="151"/>
        <v>0</v>
      </c>
      <c r="W755" s="29" t="str">
        <f t="shared" si="152"/>
        <v/>
      </c>
    </row>
    <row r="756" spans="1:23" x14ac:dyDescent="0.25">
      <c r="A756" s="27" t="str">
        <f t="shared" si="142"/>
        <v/>
      </c>
      <c r="B756" s="25">
        <f t="shared" si="143"/>
        <v>0</v>
      </c>
      <c r="C756" s="25" t="str">
        <f t="shared" si="144"/>
        <v>INGRESO</v>
      </c>
      <c r="D756" s="28" t="str">
        <f t="shared" si="145"/>
        <v>0INGRESO</v>
      </c>
      <c r="E756" s="28" t="str">
        <f>D756&amp;COUNTIF(D$2:D756,D756)</f>
        <v>0INGRESO755</v>
      </c>
      <c r="F756" s="28" t="e">
        <f>VLOOKUP(L756,BASE!A:B,2,0)</f>
        <v>#N/A</v>
      </c>
      <c r="G756" s="26"/>
      <c r="H756" s="26"/>
      <c r="I756" s="34"/>
      <c r="J756" s="35"/>
      <c r="K756" s="26"/>
      <c r="L756" s="26"/>
      <c r="M756" s="26"/>
      <c r="N756" s="29">
        <f t="shared" si="146"/>
        <v>1</v>
      </c>
      <c r="O756" s="30" t="e">
        <f>VLOOKUP(E756,'LIBROS FNL '!E:N,2,0)</f>
        <v>#N/A</v>
      </c>
      <c r="P756" s="31">
        <f>IFERROR(VLOOKUP(E756,'LIBROS FNL '!E:Q,13,0),0)</f>
        <v>0</v>
      </c>
      <c r="Q756" s="31" t="e">
        <f>VLOOKUP(E756,'LIBROS FNL '!E:N,4,0)</f>
        <v>#N/A</v>
      </c>
      <c r="R756" s="31">
        <f t="shared" si="147"/>
        <v>0</v>
      </c>
      <c r="S756" s="32" t="str">
        <f t="shared" si="148"/>
        <v>OK CONCILIADO</v>
      </c>
      <c r="T756" s="29" t="str">
        <f t="shared" ca="1" si="149"/>
        <v>ok</v>
      </c>
      <c r="U756" s="29">
        <f t="shared" si="150"/>
        <v>1</v>
      </c>
      <c r="V756" s="29">
        <f t="shared" si="151"/>
        <v>0</v>
      </c>
      <c r="W756" s="29" t="str">
        <f t="shared" si="152"/>
        <v/>
      </c>
    </row>
    <row r="757" spans="1:23" x14ac:dyDescent="0.25">
      <c r="A757" s="27" t="str">
        <f t="shared" si="142"/>
        <v/>
      </c>
      <c r="B757" s="25">
        <f t="shared" si="143"/>
        <v>0</v>
      </c>
      <c r="C757" s="25" t="str">
        <f t="shared" si="144"/>
        <v>INGRESO</v>
      </c>
      <c r="D757" s="28" t="str">
        <f t="shared" si="145"/>
        <v>0INGRESO</v>
      </c>
      <c r="E757" s="28" t="str">
        <f>D757&amp;COUNTIF(D$2:D757,D757)</f>
        <v>0INGRESO756</v>
      </c>
      <c r="F757" s="28" t="e">
        <f>VLOOKUP(L757,BASE!A:B,2,0)</f>
        <v>#N/A</v>
      </c>
      <c r="G757" s="26"/>
      <c r="H757" s="26"/>
      <c r="I757" s="34"/>
      <c r="J757" s="35"/>
      <c r="K757" s="26"/>
      <c r="L757" s="26"/>
      <c r="M757" s="26"/>
      <c r="N757" s="29">
        <f t="shared" si="146"/>
        <v>1</v>
      </c>
      <c r="O757" s="30" t="e">
        <f>VLOOKUP(E757,'LIBROS FNL '!E:N,2,0)</f>
        <v>#N/A</v>
      </c>
      <c r="P757" s="31">
        <f>IFERROR(VLOOKUP(E757,'LIBROS FNL '!E:Q,13,0),0)</f>
        <v>0</v>
      </c>
      <c r="Q757" s="31" t="e">
        <f>VLOOKUP(E757,'LIBROS FNL '!E:N,4,0)</f>
        <v>#N/A</v>
      </c>
      <c r="R757" s="31">
        <f t="shared" si="147"/>
        <v>0</v>
      </c>
      <c r="S757" s="32" t="str">
        <f t="shared" si="148"/>
        <v>OK CONCILIADO</v>
      </c>
      <c r="T757" s="29" t="str">
        <f t="shared" ca="1" si="149"/>
        <v>ok</v>
      </c>
      <c r="U757" s="29">
        <f t="shared" si="150"/>
        <v>1</v>
      </c>
      <c r="V757" s="29">
        <f t="shared" si="151"/>
        <v>0</v>
      </c>
      <c r="W757" s="29" t="str">
        <f t="shared" si="152"/>
        <v/>
      </c>
    </row>
    <row r="758" spans="1:23" x14ac:dyDescent="0.25">
      <c r="A758" s="27" t="str">
        <f t="shared" si="142"/>
        <v/>
      </c>
      <c r="B758" s="25">
        <f t="shared" si="143"/>
        <v>0</v>
      </c>
      <c r="C758" s="25" t="str">
        <f t="shared" si="144"/>
        <v>INGRESO</v>
      </c>
      <c r="D758" s="28" t="str">
        <f t="shared" si="145"/>
        <v>0INGRESO</v>
      </c>
      <c r="E758" s="28" t="str">
        <f>D758&amp;COUNTIF(D$2:D758,D758)</f>
        <v>0INGRESO757</v>
      </c>
      <c r="F758" s="28" t="e">
        <f>VLOOKUP(L758,BASE!A:B,2,0)</f>
        <v>#N/A</v>
      </c>
      <c r="G758" s="26"/>
      <c r="H758" s="26"/>
      <c r="I758" s="34"/>
      <c r="J758" s="35"/>
      <c r="K758" s="26"/>
      <c r="L758" s="26"/>
      <c r="M758" s="26"/>
      <c r="N758" s="29">
        <f t="shared" si="146"/>
        <v>1</v>
      </c>
      <c r="O758" s="30" t="e">
        <f>VLOOKUP(E758,'LIBROS FNL '!E:N,2,0)</f>
        <v>#N/A</v>
      </c>
      <c r="P758" s="31">
        <f>IFERROR(VLOOKUP(E758,'LIBROS FNL '!E:Q,13,0),0)</f>
        <v>0</v>
      </c>
      <c r="Q758" s="31" t="e">
        <f>VLOOKUP(E758,'LIBROS FNL '!E:N,4,0)</f>
        <v>#N/A</v>
      </c>
      <c r="R758" s="31">
        <f t="shared" si="147"/>
        <v>0</v>
      </c>
      <c r="S758" s="32" t="str">
        <f t="shared" si="148"/>
        <v>OK CONCILIADO</v>
      </c>
      <c r="T758" s="29" t="str">
        <f t="shared" ca="1" si="149"/>
        <v>ok</v>
      </c>
      <c r="U758" s="29">
        <f t="shared" si="150"/>
        <v>1</v>
      </c>
      <c r="V758" s="29">
        <f t="shared" si="151"/>
        <v>0</v>
      </c>
      <c r="W758" s="29" t="str">
        <f t="shared" si="152"/>
        <v/>
      </c>
    </row>
    <row r="759" spans="1:23" x14ac:dyDescent="0.25">
      <c r="A759" s="27" t="str">
        <f t="shared" si="142"/>
        <v/>
      </c>
      <c r="B759" s="25">
        <f t="shared" si="143"/>
        <v>0</v>
      </c>
      <c r="C759" s="25" t="str">
        <f t="shared" si="144"/>
        <v>INGRESO</v>
      </c>
      <c r="D759" s="28" t="str">
        <f t="shared" si="145"/>
        <v>0INGRESO</v>
      </c>
      <c r="E759" s="28" t="str">
        <f>D759&amp;COUNTIF(D$2:D759,D759)</f>
        <v>0INGRESO758</v>
      </c>
      <c r="F759" s="28" t="e">
        <f>VLOOKUP(L759,BASE!A:B,2,0)</f>
        <v>#N/A</v>
      </c>
      <c r="G759" s="26"/>
      <c r="H759" s="26"/>
      <c r="I759" s="34"/>
      <c r="J759" s="35"/>
      <c r="K759" s="26"/>
      <c r="L759" s="26"/>
      <c r="M759" s="26"/>
      <c r="N759" s="29">
        <f t="shared" si="146"/>
        <v>1</v>
      </c>
      <c r="O759" s="30" t="e">
        <f>VLOOKUP(E759,'LIBROS FNL '!E:N,2,0)</f>
        <v>#N/A</v>
      </c>
      <c r="P759" s="31">
        <f>IFERROR(VLOOKUP(E759,'LIBROS FNL '!E:Q,13,0),0)</f>
        <v>0</v>
      </c>
      <c r="Q759" s="31" t="e">
        <f>VLOOKUP(E759,'LIBROS FNL '!E:N,4,0)</f>
        <v>#N/A</v>
      </c>
      <c r="R759" s="31">
        <f t="shared" si="147"/>
        <v>0</v>
      </c>
      <c r="S759" s="32" t="str">
        <f t="shared" si="148"/>
        <v>OK CONCILIADO</v>
      </c>
      <c r="T759" s="29" t="str">
        <f t="shared" ca="1" si="149"/>
        <v>ok</v>
      </c>
      <c r="U759" s="29">
        <f t="shared" si="150"/>
        <v>1</v>
      </c>
      <c r="V759" s="29">
        <f t="shared" si="151"/>
        <v>0</v>
      </c>
      <c r="W759" s="29" t="str">
        <f t="shared" si="152"/>
        <v/>
      </c>
    </row>
    <row r="760" spans="1:23" x14ac:dyDescent="0.25">
      <c r="A760" s="27" t="str">
        <f t="shared" si="142"/>
        <v/>
      </c>
      <c r="B760" s="25">
        <f t="shared" si="143"/>
        <v>0</v>
      </c>
      <c r="C760" s="25" t="str">
        <f t="shared" si="144"/>
        <v>INGRESO</v>
      </c>
      <c r="D760" s="28" t="str">
        <f t="shared" si="145"/>
        <v>0INGRESO</v>
      </c>
      <c r="E760" s="28" t="str">
        <f>D760&amp;COUNTIF(D$2:D760,D760)</f>
        <v>0INGRESO759</v>
      </c>
      <c r="F760" s="28" t="e">
        <f>VLOOKUP(L760,BASE!A:B,2,0)</f>
        <v>#N/A</v>
      </c>
      <c r="G760" s="26"/>
      <c r="H760" s="26"/>
      <c r="I760" s="34"/>
      <c r="J760" s="35"/>
      <c r="K760" s="26"/>
      <c r="L760" s="26"/>
      <c r="M760" s="26"/>
      <c r="N760" s="29">
        <f t="shared" si="146"/>
        <v>1</v>
      </c>
      <c r="O760" s="30" t="e">
        <f>VLOOKUP(E760,'LIBROS FNL '!E:N,2,0)</f>
        <v>#N/A</v>
      </c>
      <c r="P760" s="31">
        <f>IFERROR(VLOOKUP(E760,'LIBROS FNL '!E:Q,13,0),0)</f>
        <v>0</v>
      </c>
      <c r="Q760" s="31" t="e">
        <f>VLOOKUP(E760,'LIBROS FNL '!E:N,4,0)</f>
        <v>#N/A</v>
      </c>
      <c r="R760" s="31">
        <f t="shared" si="147"/>
        <v>0</v>
      </c>
      <c r="S760" s="32" t="str">
        <f t="shared" si="148"/>
        <v>OK CONCILIADO</v>
      </c>
      <c r="T760" s="29" t="str">
        <f t="shared" ca="1" si="149"/>
        <v>ok</v>
      </c>
      <c r="U760" s="29">
        <f t="shared" si="150"/>
        <v>1</v>
      </c>
      <c r="V760" s="29">
        <f t="shared" si="151"/>
        <v>0</v>
      </c>
      <c r="W760" s="29" t="str">
        <f t="shared" si="152"/>
        <v/>
      </c>
    </row>
    <row r="761" spans="1:23" x14ac:dyDescent="0.25">
      <c r="A761" s="27" t="str">
        <f t="shared" si="142"/>
        <v/>
      </c>
      <c r="B761" s="25">
        <f t="shared" si="143"/>
        <v>0</v>
      </c>
      <c r="C761" s="25" t="str">
        <f t="shared" si="144"/>
        <v>INGRESO</v>
      </c>
      <c r="D761" s="28" t="str">
        <f t="shared" si="145"/>
        <v>0INGRESO</v>
      </c>
      <c r="E761" s="28" t="str">
        <f>D761&amp;COUNTIF(D$2:D761,D761)</f>
        <v>0INGRESO760</v>
      </c>
      <c r="F761" s="28" t="e">
        <f>VLOOKUP(L761,BASE!A:B,2,0)</f>
        <v>#N/A</v>
      </c>
      <c r="G761" s="26"/>
      <c r="H761" s="26"/>
      <c r="I761" s="34"/>
      <c r="J761" s="35"/>
      <c r="K761" s="26"/>
      <c r="L761" s="26"/>
      <c r="M761" s="26"/>
      <c r="N761" s="29">
        <f t="shared" si="146"/>
        <v>1</v>
      </c>
      <c r="O761" s="30" t="e">
        <f>VLOOKUP(E761,'LIBROS FNL '!E:N,2,0)</f>
        <v>#N/A</v>
      </c>
      <c r="P761" s="31">
        <f>IFERROR(VLOOKUP(E761,'LIBROS FNL '!E:Q,13,0),0)</f>
        <v>0</v>
      </c>
      <c r="Q761" s="31" t="e">
        <f>VLOOKUP(E761,'LIBROS FNL '!E:N,4,0)</f>
        <v>#N/A</v>
      </c>
      <c r="R761" s="31">
        <f t="shared" si="147"/>
        <v>0</v>
      </c>
      <c r="S761" s="32" t="str">
        <f t="shared" si="148"/>
        <v>OK CONCILIADO</v>
      </c>
      <c r="T761" s="29" t="str">
        <f t="shared" ca="1" si="149"/>
        <v>ok</v>
      </c>
      <c r="U761" s="29">
        <f t="shared" si="150"/>
        <v>1</v>
      </c>
      <c r="V761" s="29">
        <f t="shared" si="151"/>
        <v>0</v>
      </c>
      <c r="W761" s="29" t="str">
        <f t="shared" si="152"/>
        <v/>
      </c>
    </row>
    <row r="762" spans="1:23" x14ac:dyDescent="0.25">
      <c r="A762" s="27" t="str">
        <f t="shared" si="142"/>
        <v/>
      </c>
      <c r="B762" s="25">
        <f t="shared" si="143"/>
        <v>0</v>
      </c>
      <c r="C762" s="25" t="str">
        <f t="shared" si="144"/>
        <v>INGRESO</v>
      </c>
      <c r="D762" s="28" t="str">
        <f t="shared" si="145"/>
        <v>0INGRESO</v>
      </c>
      <c r="E762" s="28" t="str">
        <f>D762&amp;COUNTIF(D$2:D762,D762)</f>
        <v>0INGRESO761</v>
      </c>
      <c r="F762" s="28" t="e">
        <f>VLOOKUP(L762,BASE!A:B,2,0)</f>
        <v>#N/A</v>
      </c>
      <c r="G762" s="26"/>
      <c r="H762" s="26"/>
      <c r="I762" s="34"/>
      <c r="J762" s="35"/>
      <c r="K762" s="26"/>
      <c r="L762" s="26"/>
      <c r="M762" s="26"/>
      <c r="N762" s="29">
        <f t="shared" si="146"/>
        <v>1</v>
      </c>
      <c r="O762" s="30" t="e">
        <f>VLOOKUP(E762,'LIBROS FNL '!E:N,2,0)</f>
        <v>#N/A</v>
      </c>
      <c r="P762" s="31">
        <f>IFERROR(VLOOKUP(E762,'LIBROS FNL '!E:Q,13,0),0)</f>
        <v>0</v>
      </c>
      <c r="Q762" s="31" t="e">
        <f>VLOOKUP(E762,'LIBROS FNL '!E:N,4,0)</f>
        <v>#N/A</v>
      </c>
      <c r="R762" s="31">
        <f t="shared" si="147"/>
        <v>0</v>
      </c>
      <c r="S762" s="32" t="str">
        <f t="shared" si="148"/>
        <v>OK CONCILIADO</v>
      </c>
      <c r="T762" s="29" t="str">
        <f t="shared" ca="1" si="149"/>
        <v>ok</v>
      </c>
      <c r="U762" s="29">
        <f t="shared" si="150"/>
        <v>1</v>
      </c>
      <c r="V762" s="29">
        <f t="shared" si="151"/>
        <v>0</v>
      </c>
      <c r="W762" s="29" t="str">
        <f t="shared" si="152"/>
        <v/>
      </c>
    </row>
    <row r="763" spans="1:23" x14ac:dyDescent="0.25">
      <c r="A763" s="27" t="str">
        <f t="shared" si="142"/>
        <v/>
      </c>
      <c r="B763" s="25">
        <f t="shared" si="143"/>
        <v>0</v>
      </c>
      <c r="C763" s="25" t="str">
        <f t="shared" si="144"/>
        <v>INGRESO</v>
      </c>
      <c r="D763" s="28" t="str">
        <f t="shared" si="145"/>
        <v>0INGRESO</v>
      </c>
      <c r="E763" s="28" t="str">
        <f>D763&amp;COUNTIF(D$2:D763,D763)</f>
        <v>0INGRESO762</v>
      </c>
      <c r="F763" s="28" t="e">
        <f>VLOOKUP(L763,BASE!A:B,2,0)</f>
        <v>#N/A</v>
      </c>
      <c r="G763" s="26"/>
      <c r="H763" s="26"/>
      <c r="I763" s="34"/>
      <c r="J763" s="35"/>
      <c r="K763" s="26"/>
      <c r="L763" s="26"/>
      <c r="M763" s="26"/>
      <c r="N763" s="29">
        <f t="shared" si="146"/>
        <v>1</v>
      </c>
      <c r="O763" s="30" t="e">
        <f>VLOOKUP(E763,'LIBROS FNL '!E:N,2,0)</f>
        <v>#N/A</v>
      </c>
      <c r="P763" s="31">
        <f>IFERROR(VLOOKUP(E763,'LIBROS FNL '!E:Q,13,0),0)</f>
        <v>0</v>
      </c>
      <c r="Q763" s="31" t="e">
        <f>VLOOKUP(E763,'LIBROS FNL '!E:N,4,0)</f>
        <v>#N/A</v>
      </c>
      <c r="R763" s="31">
        <f t="shared" si="147"/>
        <v>0</v>
      </c>
      <c r="S763" s="32" t="str">
        <f t="shared" si="148"/>
        <v>OK CONCILIADO</v>
      </c>
      <c r="T763" s="29" t="str">
        <f t="shared" ca="1" si="149"/>
        <v>ok</v>
      </c>
      <c r="U763" s="29">
        <f t="shared" si="150"/>
        <v>1</v>
      </c>
      <c r="V763" s="29">
        <f t="shared" si="151"/>
        <v>0</v>
      </c>
      <c r="W763" s="29" t="str">
        <f t="shared" si="152"/>
        <v/>
      </c>
    </row>
    <row r="764" spans="1:23" x14ac:dyDescent="0.25">
      <c r="A764" s="27" t="str">
        <f t="shared" si="142"/>
        <v/>
      </c>
      <c r="B764" s="25">
        <f t="shared" si="143"/>
        <v>0</v>
      </c>
      <c r="C764" s="25" t="str">
        <f t="shared" si="144"/>
        <v>INGRESO</v>
      </c>
      <c r="D764" s="28" t="str">
        <f t="shared" si="145"/>
        <v>0INGRESO</v>
      </c>
      <c r="E764" s="28" t="str">
        <f>D764&amp;COUNTIF(D$2:D764,D764)</f>
        <v>0INGRESO763</v>
      </c>
      <c r="F764" s="28" t="e">
        <f>VLOOKUP(L764,BASE!A:B,2,0)</f>
        <v>#N/A</v>
      </c>
      <c r="G764" s="26"/>
      <c r="H764" s="26"/>
      <c r="I764" s="34"/>
      <c r="J764" s="35"/>
      <c r="K764" s="26"/>
      <c r="L764" s="26"/>
      <c r="M764" s="26"/>
      <c r="N764" s="29">
        <f t="shared" si="146"/>
        <v>1</v>
      </c>
      <c r="O764" s="30" t="e">
        <f>VLOOKUP(E764,'LIBROS FNL '!E:N,2,0)</f>
        <v>#N/A</v>
      </c>
      <c r="P764" s="31">
        <f>IFERROR(VLOOKUP(E764,'LIBROS FNL '!E:Q,13,0),0)</f>
        <v>0</v>
      </c>
      <c r="Q764" s="31" t="e">
        <f>VLOOKUP(E764,'LIBROS FNL '!E:N,4,0)</f>
        <v>#N/A</v>
      </c>
      <c r="R764" s="31">
        <f t="shared" si="147"/>
        <v>0</v>
      </c>
      <c r="S764" s="32" t="str">
        <f t="shared" si="148"/>
        <v>OK CONCILIADO</v>
      </c>
      <c r="T764" s="29" t="str">
        <f t="shared" ca="1" si="149"/>
        <v>ok</v>
      </c>
      <c r="U764" s="29">
        <f t="shared" si="150"/>
        <v>1</v>
      </c>
      <c r="V764" s="29">
        <f t="shared" si="151"/>
        <v>0</v>
      </c>
      <c r="W764" s="29" t="str">
        <f t="shared" si="152"/>
        <v/>
      </c>
    </row>
    <row r="765" spans="1:23" x14ac:dyDescent="0.25">
      <c r="A765" s="27" t="str">
        <f t="shared" si="142"/>
        <v/>
      </c>
      <c r="B765" s="25">
        <f t="shared" si="143"/>
        <v>0</v>
      </c>
      <c r="C765" s="25" t="str">
        <f t="shared" si="144"/>
        <v>INGRESO</v>
      </c>
      <c r="D765" s="28" t="str">
        <f t="shared" si="145"/>
        <v>0INGRESO</v>
      </c>
      <c r="E765" s="28" t="str">
        <f>D765&amp;COUNTIF(D$2:D765,D765)</f>
        <v>0INGRESO764</v>
      </c>
      <c r="F765" s="28" t="e">
        <f>VLOOKUP(L765,BASE!A:B,2,0)</f>
        <v>#N/A</v>
      </c>
      <c r="G765" s="26"/>
      <c r="H765" s="26"/>
      <c r="I765" s="34"/>
      <c r="J765" s="35"/>
      <c r="K765" s="26"/>
      <c r="L765" s="26"/>
      <c r="M765" s="26"/>
      <c r="N765" s="29">
        <f t="shared" si="146"/>
        <v>1</v>
      </c>
      <c r="O765" s="30" t="e">
        <f>VLOOKUP(E765,'LIBROS FNL '!E:N,2,0)</f>
        <v>#N/A</v>
      </c>
      <c r="P765" s="31">
        <f>IFERROR(VLOOKUP(E765,'LIBROS FNL '!E:Q,13,0),0)</f>
        <v>0</v>
      </c>
      <c r="Q765" s="31" t="e">
        <f>VLOOKUP(E765,'LIBROS FNL '!E:N,4,0)</f>
        <v>#N/A</v>
      </c>
      <c r="R765" s="31">
        <f t="shared" si="147"/>
        <v>0</v>
      </c>
      <c r="S765" s="32" t="str">
        <f t="shared" si="148"/>
        <v>OK CONCILIADO</v>
      </c>
      <c r="T765" s="29" t="str">
        <f t="shared" ca="1" si="149"/>
        <v>ok</v>
      </c>
      <c r="U765" s="29">
        <f t="shared" si="150"/>
        <v>1</v>
      </c>
      <c r="V765" s="29">
        <f t="shared" si="151"/>
        <v>0</v>
      </c>
      <c r="W765" s="29" t="str">
        <f t="shared" si="152"/>
        <v/>
      </c>
    </row>
    <row r="766" spans="1:23" x14ac:dyDescent="0.25">
      <c r="A766" s="27" t="str">
        <f t="shared" si="142"/>
        <v/>
      </c>
      <c r="B766" s="25">
        <f t="shared" si="143"/>
        <v>0</v>
      </c>
      <c r="C766" s="25" t="str">
        <f t="shared" si="144"/>
        <v>INGRESO</v>
      </c>
      <c r="D766" s="28" t="str">
        <f t="shared" si="145"/>
        <v>0INGRESO</v>
      </c>
      <c r="E766" s="28" t="str">
        <f>D766&amp;COUNTIF(D$2:D766,D766)</f>
        <v>0INGRESO765</v>
      </c>
      <c r="F766" s="28" t="e">
        <f>VLOOKUP(L766,BASE!A:B,2,0)</f>
        <v>#N/A</v>
      </c>
      <c r="G766" s="26"/>
      <c r="H766" s="26"/>
      <c r="I766" s="34"/>
      <c r="J766" s="35"/>
      <c r="K766" s="26"/>
      <c r="L766" s="26"/>
      <c r="M766" s="26"/>
      <c r="N766" s="29">
        <f t="shared" si="146"/>
        <v>1</v>
      </c>
      <c r="O766" s="30" t="e">
        <f>VLOOKUP(E766,'LIBROS FNL '!E:N,2,0)</f>
        <v>#N/A</v>
      </c>
      <c r="P766" s="31">
        <f>IFERROR(VLOOKUP(E766,'LIBROS FNL '!E:Q,13,0),0)</f>
        <v>0</v>
      </c>
      <c r="Q766" s="31" t="e">
        <f>VLOOKUP(E766,'LIBROS FNL '!E:N,4,0)</f>
        <v>#N/A</v>
      </c>
      <c r="R766" s="31">
        <f t="shared" si="147"/>
        <v>0</v>
      </c>
      <c r="S766" s="32" t="str">
        <f t="shared" si="148"/>
        <v>OK CONCILIADO</v>
      </c>
      <c r="T766" s="29" t="str">
        <f t="shared" ca="1" si="149"/>
        <v>ok</v>
      </c>
      <c r="U766" s="29">
        <f t="shared" si="150"/>
        <v>1</v>
      </c>
      <c r="V766" s="29">
        <f t="shared" si="151"/>
        <v>0</v>
      </c>
      <c r="W766" s="29" t="str">
        <f t="shared" si="152"/>
        <v/>
      </c>
    </row>
    <row r="767" spans="1:23" x14ac:dyDescent="0.25">
      <c r="A767" s="27" t="str">
        <f t="shared" si="142"/>
        <v/>
      </c>
      <c r="B767" s="25">
        <f t="shared" si="143"/>
        <v>0</v>
      </c>
      <c r="C767" s="25" t="str">
        <f t="shared" si="144"/>
        <v>INGRESO</v>
      </c>
      <c r="D767" s="28" t="str">
        <f t="shared" si="145"/>
        <v>0INGRESO</v>
      </c>
      <c r="E767" s="28" t="str">
        <f>D767&amp;COUNTIF(D$2:D767,D767)</f>
        <v>0INGRESO766</v>
      </c>
      <c r="F767" s="28" t="e">
        <f>VLOOKUP(L767,BASE!A:B,2,0)</f>
        <v>#N/A</v>
      </c>
      <c r="G767" s="26"/>
      <c r="H767" s="26"/>
      <c r="I767" s="34"/>
      <c r="J767" s="35"/>
      <c r="K767" s="26"/>
      <c r="L767" s="26"/>
      <c r="M767" s="26"/>
      <c r="N767" s="29">
        <f t="shared" si="146"/>
        <v>1</v>
      </c>
      <c r="O767" s="30" t="e">
        <f>VLOOKUP(E767,'LIBROS FNL '!E:N,2,0)</f>
        <v>#N/A</v>
      </c>
      <c r="P767" s="31">
        <f>IFERROR(VLOOKUP(E767,'LIBROS FNL '!E:Q,13,0),0)</f>
        <v>0</v>
      </c>
      <c r="Q767" s="31" t="e">
        <f>VLOOKUP(E767,'LIBROS FNL '!E:N,4,0)</f>
        <v>#N/A</v>
      </c>
      <c r="R767" s="31">
        <f t="shared" si="147"/>
        <v>0</v>
      </c>
      <c r="S767" s="32" t="str">
        <f t="shared" si="148"/>
        <v>OK CONCILIADO</v>
      </c>
      <c r="T767" s="29" t="str">
        <f t="shared" ca="1" si="149"/>
        <v>ok</v>
      </c>
      <c r="U767" s="29">
        <f t="shared" si="150"/>
        <v>1</v>
      </c>
      <c r="V767" s="29">
        <f t="shared" si="151"/>
        <v>0</v>
      </c>
      <c r="W767" s="29" t="str">
        <f t="shared" si="152"/>
        <v/>
      </c>
    </row>
    <row r="768" spans="1:23" x14ac:dyDescent="0.25">
      <c r="A768" s="27" t="str">
        <f t="shared" si="142"/>
        <v/>
      </c>
      <c r="B768" s="25">
        <f t="shared" si="143"/>
        <v>0</v>
      </c>
      <c r="C768" s="25" t="str">
        <f t="shared" si="144"/>
        <v>INGRESO</v>
      </c>
      <c r="D768" s="28" t="str">
        <f t="shared" si="145"/>
        <v>0INGRESO</v>
      </c>
      <c r="E768" s="28" t="str">
        <f>D768&amp;COUNTIF(D$2:D768,D768)</f>
        <v>0INGRESO767</v>
      </c>
      <c r="F768" s="28" t="e">
        <f>VLOOKUP(L768,BASE!A:B,2,0)</f>
        <v>#N/A</v>
      </c>
      <c r="G768" s="26"/>
      <c r="H768" s="26"/>
      <c r="I768" s="34"/>
      <c r="J768" s="35"/>
      <c r="K768" s="26"/>
      <c r="L768" s="26"/>
      <c r="M768" s="26"/>
      <c r="N768" s="29">
        <f t="shared" si="146"/>
        <v>1</v>
      </c>
      <c r="O768" s="30" t="e">
        <f>VLOOKUP(E768,'LIBROS FNL '!E:N,2,0)</f>
        <v>#N/A</v>
      </c>
      <c r="P768" s="31">
        <f>IFERROR(VLOOKUP(E768,'LIBROS FNL '!E:Q,13,0),0)</f>
        <v>0</v>
      </c>
      <c r="Q768" s="31" t="e">
        <f>VLOOKUP(E768,'LIBROS FNL '!E:N,4,0)</f>
        <v>#N/A</v>
      </c>
      <c r="R768" s="31">
        <f t="shared" si="147"/>
        <v>0</v>
      </c>
      <c r="S768" s="32" t="str">
        <f t="shared" si="148"/>
        <v>OK CONCILIADO</v>
      </c>
      <c r="T768" s="29" t="str">
        <f t="shared" ca="1" si="149"/>
        <v>ok</v>
      </c>
      <c r="U768" s="29">
        <f t="shared" si="150"/>
        <v>1</v>
      </c>
      <c r="V768" s="29">
        <f t="shared" si="151"/>
        <v>0</v>
      </c>
      <c r="W768" s="29" t="str">
        <f t="shared" si="152"/>
        <v/>
      </c>
    </row>
    <row r="769" spans="1:23" x14ac:dyDescent="0.25">
      <c r="A769" s="27" t="str">
        <f t="shared" si="142"/>
        <v/>
      </c>
      <c r="B769" s="25">
        <f t="shared" si="143"/>
        <v>0</v>
      </c>
      <c r="C769" s="25" t="str">
        <f t="shared" si="144"/>
        <v>INGRESO</v>
      </c>
      <c r="D769" s="28" t="str">
        <f t="shared" si="145"/>
        <v>0INGRESO</v>
      </c>
      <c r="E769" s="28" t="str">
        <f>D769&amp;COUNTIF(D$2:D769,D769)</f>
        <v>0INGRESO768</v>
      </c>
      <c r="F769" s="28" t="e">
        <f>VLOOKUP(L769,BASE!A:B,2,0)</f>
        <v>#N/A</v>
      </c>
      <c r="G769" s="26"/>
      <c r="H769" s="26"/>
      <c r="I769" s="34"/>
      <c r="J769" s="35"/>
      <c r="K769" s="26"/>
      <c r="L769" s="26"/>
      <c r="M769" s="26"/>
      <c r="N769" s="29">
        <f t="shared" si="146"/>
        <v>1</v>
      </c>
      <c r="O769" s="30" t="e">
        <f>VLOOKUP(E769,'LIBROS FNL '!E:N,2,0)</f>
        <v>#N/A</v>
      </c>
      <c r="P769" s="31">
        <f>IFERROR(VLOOKUP(E769,'LIBROS FNL '!E:Q,13,0),0)</f>
        <v>0</v>
      </c>
      <c r="Q769" s="31" t="e">
        <f>VLOOKUP(E769,'LIBROS FNL '!E:N,4,0)</f>
        <v>#N/A</v>
      </c>
      <c r="R769" s="31">
        <f t="shared" si="147"/>
        <v>0</v>
      </c>
      <c r="S769" s="32" t="str">
        <f t="shared" si="148"/>
        <v>OK CONCILIADO</v>
      </c>
      <c r="T769" s="29" t="str">
        <f t="shared" ca="1" si="149"/>
        <v>ok</v>
      </c>
      <c r="U769" s="29">
        <f t="shared" si="150"/>
        <v>1</v>
      </c>
      <c r="V769" s="29">
        <f t="shared" si="151"/>
        <v>0</v>
      </c>
      <c r="W769" s="29" t="str">
        <f t="shared" si="152"/>
        <v/>
      </c>
    </row>
    <row r="770" spans="1:23" x14ac:dyDescent="0.25">
      <c r="A770" s="27" t="str">
        <f t="shared" si="142"/>
        <v/>
      </c>
      <c r="B770" s="25">
        <f t="shared" si="143"/>
        <v>0</v>
      </c>
      <c r="C770" s="25" t="str">
        <f t="shared" si="144"/>
        <v>INGRESO</v>
      </c>
      <c r="D770" s="28" t="str">
        <f t="shared" si="145"/>
        <v>0INGRESO</v>
      </c>
      <c r="E770" s="28" t="str">
        <f>D770&amp;COUNTIF(D$2:D770,D770)</f>
        <v>0INGRESO769</v>
      </c>
      <c r="F770" s="28" t="e">
        <f>VLOOKUP(L770,BASE!A:B,2,0)</f>
        <v>#N/A</v>
      </c>
      <c r="G770" s="26"/>
      <c r="H770" s="26"/>
      <c r="I770" s="34"/>
      <c r="J770" s="35"/>
      <c r="K770" s="26"/>
      <c r="L770" s="26"/>
      <c r="M770" s="26"/>
      <c r="N770" s="29">
        <f t="shared" si="146"/>
        <v>1</v>
      </c>
      <c r="O770" s="30" t="e">
        <f>VLOOKUP(E770,'LIBROS FNL '!E:N,2,0)</f>
        <v>#N/A</v>
      </c>
      <c r="P770" s="31">
        <f>IFERROR(VLOOKUP(E770,'LIBROS FNL '!E:Q,13,0),0)</f>
        <v>0</v>
      </c>
      <c r="Q770" s="31" t="e">
        <f>VLOOKUP(E770,'LIBROS FNL '!E:N,4,0)</f>
        <v>#N/A</v>
      </c>
      <c r="R770" s="31">
        <f t="shared" si="147"/>
        <v>0</v>
      </c>
      <c r="S770" s="32" t="str">
        <f t="shared" si="148"/>
        <v>OK CONCILIADO</v>
      </c>
      <c r="T770" s="29" t="str">
        <f t="shared" ca="1" si="149"/>
        <v>ok</v>
      </c>
      <c r="U770" s="29">
        <f t="shared" si="150"/>
        <v>1</v>
      </c>
      <c r="V770" s="29">
        <f t="shared" si="151"/>
        <v>0</v>
      </c>
      <c r="W770" s="29" t="str">
        <f t="shared" si="152"/>
        <v/>
      </c>
    </row>
    <row r="771" spans="1:23" x14ac:dyDescent="0.25">
      <c r="A771" s="27" t="str">
        <f t="shared" si="142"/>
        <v/>
      </c>
      <c r="B771" s="25">
        <f t="shared" si="143"/>
        <v>0</v>
      </c>
      <c r="C771" s="25" t="str">
        <f t="shared" si="144"/>
        <v>INGRESO</v>
      </c>
      <c r="D771" s="28" t="str">
        <f t="shared" si="145"/>
        <v>0INGRESO</v>
      </c>
      <c r="E771" s="28" t="str">
        <f>D771&amp;COUNTIF(D$2:D771,D771)</f>
        <v>0INGRESO770</v>
      </c>
      <c r="F771" s="28" t="e">
        <f>VLOOKUP(L771,BASE!A:B,2,0)</f>
        <v>#N/A</v>
      </c>
      <c r="G771" s="26"/>
      <c r="H771" s="26"/>
      <c r="I771" s="34"/>
      <c r="J771" s="35"/>
      <c r="K771" s="26"/>
      <c r="L771" s="26"/>
      <c r="M771" s="26"/>
      <c r="N771" s="29">
        <f t="shared" si="146"/>
        <v>1</v>
      </c>
      <c r="O771" s="30" t="e">
        <f>VLOOKUP(E771,'LIBROS FNL '!E:N,2,0)</f>
        <v>#N/A</v>
      </c>
      <c r="P771" s="31">
        <f>IFERROR(VLOOKUP(E771,'LIBROS FNL '!E:Q,13,0),0)</f>
        <v>0</v>
      </c>
      <c r="Q771" s="31" t="e">
        <f>VLOOKUP(E771,'LIBROS FNL '!E:N,4,0)</f>
        <v>#N/A</v>
      </c>
      <c r="R771" s="31">
        <f t="shared" si="147"/>
        <v>0</v>
      </c>
      <c r="S771" s="32" t="str">
        <f t="shared" si="148"/>
        <v>OK CONCILIADO</v>
      </c>
      <c r="T771" s="29" t="str">
        <f t="shared" ca="1" si="149"/>
        <v>ok</v>
      </c>
      <c r="U771" s="29">
        <f t="shared" si="150"/>
        <v>1</v>
      </c>
      <c r="V771" s="29">
        <f t="shared" si="151"/>
        <v>0</v>
      </c>
      <c r="W771" s="29" t="str">
        <f t="shared" si="152"/>
        <v/>
      </c>
    </row>
    <row r="772" spans="1:23" x14ac:dyDescent="0.25">
      <c r="A772" s="27" t="str">
        <f t="shared" si="142"/>
        <v/>
      </c>
      <c r="B772" s="25">
        <f t="shared" si="143"/>
        <v>0</v>
      </c>
      <c r="C772" s="25" t="str">
        <f t="shared" si="144"/>
        <v>INGRESO</v>
      </c>
      <c r="D772" s="28" t="str">
        <f t="shared" si="145"/>
        <v>0INGRESO</v>
      </c>
      <c r="E772" s="28" t="str">
        <f>D772&amp;COUNTIF(D$2:D772,D772)</f>
        <v>0INGRESO771</v>
      </c>
      <c r="F772" s="28" t="e">
        <f>VLOOKUP(L772,BASE!A:B,2,0)</f>
        <v>#N/A</v>
      </c>
      <c r="G772" s="26"/>
      <c r="H772" s="26"/>
      <c r="I772" s="34"/>
      <c r="J772" s="35"/>
      <c r="K772" s="26"/>
      <c r="L772" s="26"/>
      <c r="M772" s="26"/>
      <c r="N772" s="29">
        <f t="shared" si="146"/>
        <v>1</v>
      </c>
      <c r="O772" s="30" t="e">
        <f>VLOOKUP(E772,'LIBROS FNL '!E:N,2,0)</f>
        <v>#N/A</v>
      </c>
      <c r="P772" s="31">
        <f>IFERROR(VLOOKUP(E772,'LIBROS FNL '!E:Q,13,0),0)</f>
        <v>0</v>
      </c>
      <c r="Q772" s="31" t="e">
        <f>VLOOKUP(E772,'LIBROS FNL '!E:N,4,0)</f>
        <v>#N/A</v>
      </c>
      <c r="R772" s="31">
        <f t="shared" si="147"/>
        <v>0</v>
      </c>
      <c r="S772" s="32" t="str">
        <f t="shared" si="148"/>
        <v>OK CONCILIADO</v>
      </c>
      <c r="T772" s="29" t="str">
        <f t="shared" ca="1" si="149"/>
        <v>ok</v>
      </c>
      <c r="U772" s="29">
        <f t="shared" si="150"/>
        <v>1</v>
      </c>
      <c r="V772" s="29">
        <f t="shared" si="151"/>
        <v>0</v>
      </c>
      <c r="W772" s="29" t="str">
        <f t="shared" si="152"/>
        <v/>
      </c>
    </row>
    <row r="773" spans="1:23" x14ac:dyDescent="0.25">
      <c r="A773" s="27" t="str">
        <f t="shared" si="142"/>
        <v/>
      </c>
      <c r="B773" s="25">
        <f t="shared" si="143"/>
        <v>0</v>
      </c>
      <c r="C773" s="25" t="str">
        <f t="shared" si="144"/>
        <v>INGRESO</v>
      </c>
      <c r="D773" s="28" t="str">
        <f t="shared" si="145"/>
        <v>0INGRESO</v>
      </c>
      <c r="E773" s="28" t="str">
        <f>D773&amp;COUNTIF(D$2:D773,D773)</f>
        <v>0INGRESO772</v>
      </c>
      <c r="F773" s="28" t="e">
        <f>VLOOKUP(L773,BASE!A:B,2,0)</f>
        <v>#N/A</v>
      </c>
      <c r="G773" s="26"/>
      <c r="H773" s="26"/>
      <c r="I773" s="34"/>
      <c r="J773" s="35"/>
      <c r="K773" s="26"/>
      <c r="L773" s="26"/>
      <c r="M773" s="26"/>
      <c r="N773" s="29">
        <f t="shared" si="146"/>
        <v>1</v>
      </c>
      <c r="O773" s="30" t="e">
        <f>VLOOKUP(E773,'LIBROS FNL '!E:N,2,0)</f>
        <v>#N/A</v>
      </c>
      <c r="P773" s="31">
        <f>IFERROR(VLOOKUP(E773,'LIBROS FNL '!E:Q,13,0),0)</f>
        <v>0</v>
      </c>
      <c r="Q773" s="31" t="e">
        <f>VLOOKUP(E773,'LIBROS FNL '!E:N,4,0)</f>
        <v>#N/A</v>
      </c>
      <c r="R773" s="31">
        <f t="shared" si="147"/>
        <v>0</v>
      </c>
      <c r="S773" s="32" t="str">
        <f t="shared" si="148"/>
        <v>OK CONCILIADO</v>
      </c>
      <c r="T773" s="29" t="str">
        <f t="shared" ca="1" si="149"/>
        <v>ok</v>
      </c>
      <c r="U773" s="29">
        <f t="shared" si="150"/>
        <v>1</v>
      </c>
      <c r="V773" s="29">
        <f t="shared" si="151"/>
        <v>0</v>
      </c>
      <c r="W773" s="29" t="str">
        <f t="shared" si="152"/>
        <v/>
      </c>
    </row>
    <row r="774" spans="1:23" x14ac:dyDescent="0.25">
      <c r="A774" s="27" t="str">
        <f t="shared" si="142"/>
        <v/>
      </c>
      <c r="B774" s="25">
        <f t="shared" si="143"/>
        <v>0</v>
      </c>
      <c r="C774" s="25" t="str">
        <f t="shared" si="144"/>
        <v>INGRESO</v>
      </c>
      <c r="D774" s="28" t="str">
        <f t="shared" si="145"/>
        <v>0INGRESO</v>
      </c>
      <c r="E774" s="28" t="str">
        <f>D774&amp;COUNTIF(D$2:D774,D774)</f>
        <v>0INGRESO773</v>
      </c>
      <c r="F774" s="28" t="e">
        <f>VLOOKUP(L774,BASE!A:B,2,0)</f>
        <v>#N/A</v>
      </c>
      <c r="G774" s="26"/>
      <c r="H774" s="26"/>
      <c r="I774" s="34"/>
      <c r="J774" s="35"/>
      <c r="K774" s="26"/>
      <c r="L774" s="26"/>
      <c r="M774" s="26"/>
      <c r="N774" s="29">
        <f t="shared" si="146"/>
        <v>1</v>
      </c>
      <c r="O774" s="30" t="e">
        <f>VLOOKUP(E774,'LIBROS FNL '!E:N,2,0)</f>
        <v>#N/A</v>
      </c>
      <c r="P774" s="31">
        <f>IFERROR(VLOOKUP(E774,'LIBROS FNL '!E:Q,13,0),0)</f>
        <v>0</v>
      </c>
      <c r="Q774" s="31" t="e">
        <f>VLOOKUP(E774,'LIBROS FNL '!E:N,4,0)</f>
        <v>#N/A</v>
      </c>
      <c r="R774" s="31">
        <f t="shared" si="147"/>
        <v>0</v>
      </c>
      <c r="S774" s="32" t="str">
        <f t="shared" si="148"/>
        <v>OK CONCILIADO</v>
      </c>
      <c r="T774" s="29" t="str">
        <f t="shared" ca="1" si="149"/>
        <v>ok</v>
      </c>
      <c r="U774" s="29">
        <f t="shared" si="150"/>
        <v>1</v>
      </c>
      <c r="V774" s="29">
        <f t="shared" si="151"/>
        <v>0</v>
      </c>
      <c r="W774" s="29" t="str">
        <f t="shared" si="152"/>
        <v/>
      </c>
    </row>
    <row r="775" spans="1:23" x14ac:dyDescent="0.25">
      <c r="A775" s="27" t="str">
        <f t="shared" si="142"/>
        <v/>
      </c>
      <c r="B775" s="25">
        <f t="shared" si="143"/>
        <v>0</v>
      </c>
      <c r="C775" s="25" t="str">
        <f t="shared" si="144"/>
        <v>INGRESO</v>
      </c>
      <c r="D775" s="28" t="str">
        <f t="shared" si="145"/>
        <v>0INGRESO</v>
      </c>
      <c r="E775" s="28" t="str">
        <f>D775&amp;COUNTIF(D$2:D775,D775)</f>
        <v>0INGRESO774</v>
      </c>
      <c r="F775" s="28" t="e">
        <f>VLOOKUP(L775,BASE!A:B,2,0)</f>
        <v>#N/A</v>
      </c>
      <c r="G775" s="26"/>
      <c r="H775" s="26"/>
      <c r="I775" s="34"/>
      <c r="J775" s="35"/>
      <c r="K775" s="26"/>
      <c r="L775" s="26"/>
      <c r="M775" s="26"/>
      <c r="N775" s="29">
        <f t="shared" si="146"/>
        <v>1</v>
      </c>
      <c r="O775" s="30" t="e">
        <f>VLOOKUP(E775,'LIBROS FNL '!E:N,2,0)</f>
        <v>#N/A</v>
      </c>
      <c r="P775" s="31">
        <f>IFERROR(VLOOKUP(E775,'LIBROS FNL '!E:Q,13,0),0)</f>
        <v>0</v>
      </c>
      <c r="Q775" s="31" t="e">
        <f>VLOOKUP(E775,'LIBROS FNL '!E:N,4,0)</f>
        <v>#N/A</v>
      </c>
      <c r="R775" s="31">
        <f t="shared" si="147"/>
        <v>0</v>
      </c>
      <c r="S775" s="32" t="str">
        <f t="shared" si="148"/>
        <v>OK CONCILIADO</v>
      </c>
      <c r="T775" s="29" t="str">
        <f t="shared" ca="1" si="149"/>
        <v>ok</v>
      </c>
      <c r="U775" s="29">
        <f t="shared" si="150"/>
        <v>1</v>
      </c>
      <c r="V775" s="29">
        <f t="shared" si="151"/>
        <v>0</v>
      </c>
      <c r="W775" s="29" t="str">
        <f t="shared" si="152"/>
        <v/>
      </c>
    </row>
    <row r="776" spans="1:23" x14ac:dyDescent="0.25">
      <c r="A776" s="27" t="str">
        <f t="shared" si="142"/>
        <v/>
      </c>
      <c r="B776" s="25">
        <f t="shared" si="143"/>
        <v>0</v>
      </c>
      <c r="C776" s="25" t="str">
        <f t="shared" si="144"/>
        <v>INGRESO</v>
      </c>
      <c r="D776" s="28" t="str">
        <f t="shared" si="145"/>
        <v>0INGRESO</v>
      </c>
      <c r="E776" s="28" t="str">
        <f>D776&amp;COUNTIF(D$2:D776,D776)</f>
        <v>0INGRESO775</v>
      </c>
      <c r="F776" s="28" t="e">
        <f>VLOOKUP(L776,BASE!A:B,2,0)</f>
        <v>#N/A</v>
      </c>
      <c r="G776" s="26"/>
      <c r="H776" s="26"/>
      <c r="I776" s="34"/>
      <c r="J776" s="35"/>
      <c r="K776" s="26"/>
      <c r="L776" s="26"/>
      <c r="M776" s="26"/>
      <c r="N776" s="29">
        <f t="shared" si="146"/>
        <v>1</v>
      </c>
      <c r="O776" s="30" t="e">
        <f>VLOOKUP(E776,'LIBROS FNL '!E:N,2,0)</f>
        <v>#N/A</v>
      </c>
      <c r="P776" s="31">
        <f>IFERROR(VLOOKUP(E776,'LIBROS FNL '!E:Q,13,0),0)</f>
        <v>0</v>
      </c>
      <c r="Q776" s="31" t="e">
        <f>VLOOKUP(E776,'LIBROS FNL '!E:N,4,0)</f>
        <v>#N/A</v>
      </c>
      <c r="R776" s="31">
        <f t="shared" si="147"/>
        <v>0</v>
      </c>
      <c r="S776" s="32" t="str">
        <f t="shared" si="148"/>
        <v>OK CONCILIADO</v>
      </c>
      <c r="T776" s="29" t="str">
        <f t="shared" ca="1" si="149"/>
        <v>ok</v>
      </c>
      <c r="U776" s="29">
        <f t="shared" si="150"/>
        <v>1</v>
      </c>
      <c r="V776" s="29">
        <f t="shared" si="151"/>
        <v>0</v>
      </c>
      <c r="W776" s="29" t="str">
        <f t="shared" si="152"/>
        <v/>
      </c>
    </row>
    <row r="777" spans="1:23" x14ac:dyDescent="0.25">
      <c r="A777" s="27" t="str">
        <f t="shared" si="142"/>
        <v/>
      </c>
      <c r="B777" s="25">
        <f t="shared" si="143"/>
        <v>0</v>
      </c>
      <c r="C777" s="25" t="str">
        <f t="shared" si="144"/>
        <v>INGRESO</v>
      </c>
      <c r="D777" s="28" t="str">
        <f t="shared" si="145"/>
        <v>0INGRESO</v>
      </c>
      <c r="E777" s="28" t="str">
        <f>D777&amp;COUNTIF(D$2:D777,D777)</f>
        <v>0INGRESO776</v>
      </c>
      <c r="F777" s="28" t="e">
        <f>VLOOKUP(L777,BASE!A:B,2,0)</f>
        <v>#N/A</v>
      </c>
      <c r="G777" s="26"/>
      <c r="H777" s="26"/>
      <c r="I777" s="34"/>
      <c r="J777" s="35"/>
      <c r="K777" s="26"/>
      <c r="L777" s="26"/>
      <c r="M777" s="26"/>
      <c r="N777" s="29">
        <f t="shared" si="146"/>
        <v>1</v>
      </c>
      <c r="O777" s="30" t="e">
        <f>VLOOKUP(E777,'LIBROS FNL '!E:N,2,0)</f>
        <v>#N/A</v>
      </c>
      <c r="P777" s="31">
        <f>IFERROR(VLOOKUP(E777,'LIBROS FNL '!E:Q,13,0),0)</f>
        <v>0</v>
      </c>
      <c r="Q777" s="31" t="e">
        <f>VLOOKUP(E777,'LIBROS FNL '!E:N,4,0)</f>
        <v>#N/A</v>
      </c>
      <c r="R777" s="31">
        <f t="shared" si="147"/>
        <v>0</v>
      </c>
      <c r="S777" s="32" t="str">
        <f t="shared" si="148"/>
        <v>OK CONCILIADO</v>
      </c>
      <c r="T777" s="29" t="str">
        <f t="shared" ca="1" si="149"/>
        <v>ok</v>
      </c>
      <c r="U777" s="29">
        <f t="shared" si="150"/>
        <v>1</v>
      </c>
      <c r="V777" s="29">
        <f t="shared" si="151"/>
        <v>0</v>
      </c>
      <c r="W777" s="29" t="str">
        <f t="shared" si="152"/>
        <v/>
      </c>
    </row>
    <row r="778" spans="1:23" x14ac:dyDescent="0.25">
      <c r="A778" s="27" t="str">
        <f t="shared" si="142"/>
        <v/>
      </c>
      <c r="B778" s="25">
        <f t="shared" si="143"/>
        <v>0</v>
      </c>
      <c r="C778" s="25" t="str">
        <f t="shared" si="144"/>
        <v>INGRESO</v>
      </c>
      <c r="D778" s="28" t="str">
        <f t="shared" si="145"/>
        <v>0INGRESO</v>
      </c>
      <c r="E778" s="28" t="str">
        <f>D778&amp;COUNTIF(D$2:D778,D778)</f>
        <v>0INGRESO777</v>
      </c>
      <c r="F778" s="28" t="e">
        <f>VLOOKUP(L778,BASE!A:B,2,0)</f>
        <v>#N/A</v>
      </c>
      <c r="G778" s="26"/>
      <c r="H778" s="26"/>
      <c r="I778" s="34"/>
      <c r="J778" s="35"/>
      <c r="K778" s="26"/>
      <c r="L778" s="26"/>
      <c r="M778" s="26"/>
      <c r="N778" s="29">
        <f t="shared" si="146"/>
        <v>1</v>
      </c>
      <c r="O778" s="30" t="e">
        <f>VLOOKUP(E778,'LIBROS FNL '!E:N,2,0)</f>
        <v>#N/A</v>
      </c>
      <c r="P778" s="31">
        <f>IFERROR(VLOOKUP(E778,'LIBROS FNL '!E:Q,13,0),0)</f>
        <v>0</v>
      </c>
      <c r="Q778" s="31" t="e">
        <f>VLOOKUP(E778,'LIBROS FNL '!E:N,4,0)</f>
        <v>#N/A</v>
      </c>
      <c r="R778" s="31">
        <f t="shared" si="147"/>
        <v>0</v>
      </c>
      <c r="S778" s="32" t="str">
        <f t="shared" si="148"/>
        <v>OK CONCILIADO</v>
      </c>
      <c r="T778" s="29" t="str">
        <f t="shared" ca="1" si="149"/>
        <v>ok</v>
      </c>
      <c r="U778" s="29">
        <f t="shared" si="150"/>
        <v>1</v>
      </c>
      <c r="V778" s="29">
        <f t="shared" si="151"/>
        <v>0</v>
      </c>
      <c r="W778" s="29" t="str">
        <f t="shared" si="152"/>
        <v/>
      </c>
    </row>
    <row r="779" spans="1:23" x14ac:dyDescent="0.25">
      <c r="A779" s="27" t="str">
        <f t="shared" si="142"/>
        <v/>
      </c>
      <c r="B779" s="25">
        <f t="shared" si="143"/>
        <v>0</v>
      </c>
      <c r="C779" s="25" t="str">
        <f t="shared" si="144"/>
        <v>INGRESO</v>
      </c>
      <c r="D779" s="28" t="str">
        <f t="shared" si="145"/>
        <v>0INGRESO</v>
      </c>
      <c r="E779" s="28" t="str">
        <f>D779&amp;COUNTIF(D$2:D779,D779)</f>
        <v>0INGRESO778</v>
      </c>
      <c r="F779" s="28" t="e">
        <f>VLOOKUP(L779,BASE!A:B,2,0)</f>
        <v>#N/A</v>
      </c>
      <c r="G779" s="26"/>
      <c r="H779" s="26"/>
      <c r="I779" s="34"/>
      <c r="J779" s="35"/>
      <c r="K779" s="26"/>
      <c r="L779" s="26"/>
      <c r="M779" s="26"/>
      <c r="N779" s="29">
        <f t="shared" si="146"/>
        <v>1</v>
      </c>
      <c r="O779" s="30" t="e">
        <f>VLOOKUP(E779,'LIBROS FNL '!E:N,2,0)</f>
        <v>#N/A</v>
      </c>
      <c r="P779" s="31">
        <f>IFERROR(VLOOKUP(E779,'LIBROS FNL '!E:Q,13,0),0)</f>
        <v>0</v>
      </c>
      <c r="Q779" s="31" t="e">
        <f>VLOOKUP(E779,'LIBROS FNL '!E:N,4,0)</f>
        <v>#N/A</v>
      </c>
      <c r="R779" s="31">
        <f t="shared" si="147"/>
        <v>0</v>
      </c>
      <c r="S779" s="32" t="str">
        <f t="shared" si="148"/>
        <v>OK CONCILIADO</v>
      </c>
      <c r="T779" s="29" t="str">
        <f t="shared" ca="1" si="149"/>
        <v>ok</v>
      </c>
      <c r="U779" s="29">
        <f t="shared" si="150"/>
        <v>1</v>
      </c>
      <c r="V779" s="29">
        <f t="shared" si="151"/>
        <v>0</v>
      </c>
      <c r="W779" s="29" t="str">
        <f t="shared" si="152"/>
        <v/>
      </c>
    </row>
    <row r="780" spans="1:23" x14ac:dyDescent="0.25">
      <c r="A780" s="27" t="str">
        <f t="shared" si="142"/>
        <v/>
      </c>
      <c r="B780" s="25">
        <f t="shared" si="143"/>
        <v>0</v>
      </c>
      <c r="C780" s="25" t="str">
        <f t="shared" si="144"/>
        <v>INGRESO</v>
      </c>
      <c r="D780" s="28" t="str">
        <f t="shared" si="145"/>
        <v>0INGRESO</v>
      </c>
      <c r="E780" s="28" t="str">
        <f>D780&amp;COUNTIF(D$2:D780,D780)</f>
        <v>0INGRESO779</v>
      </c>
      <c r="F780" s="28" t="e">
        <f>VLOOKUP(L780,BASE!A:B,2,0)</f>
        <v>#N/A</v>
      </c>
      <c r="G780" s="26"/>
      <c r="H780" s="26"/>
      <c r="I780" s="34"/>
      <c r="J780" s="35"/>
      <c r="K780" s="26"/>
      <c r="L780" s="26"/>
      <c r="M780" s="26"/>
      <c r="N780" s="29">
        <f t="shared" si="146"/>
        <v>1</v>
      </c>
      <c r="O780" s="30" t="e">
        <f>VLOOKUP(E780,'LIBROS FNL '!E:N,2,0)</f>
        <v>#N/A</v>
      </c>
      <c r="P780" s="31">
        <f>IFERROR(VLOOKUP(E780,'LIBROS FNL '!E:Q,13,0),0)</f>
        <v>0</v>
      </c>
      <c r="Q780" s="31" t="e">
        <f>VLOOKUP(E780,'LIBROS FNL '!E:N,4,0)</f>
        <v>#N/A</v>
      </c>
      <c r="R780" s="31">
        <f t="shared" si="147"/>
        <v>0</v>
      </c>
      <c r="S780" s="32" t="str">
        <f t="shared" si="148"/>
        <v>OK CONCILIADO</v>
      </c>
      <c r="T780" s="29" t="str">
        <f t="shared" ca="1" si="149"/>
        <v>ok</v>
      </c>
      <c r="U780" s="29">
        <f t="shared" si="150"/>
        <v>1</v>
      </c>
      <c r="V780" s="29">
        <f t="shared" si="151"/>
        <v>0</v>
      </c>
      <c r="W780" s="29" t="str">
        <f t="shared" si="152"/>
        <v/>
      </c>
    </row>
    <row r="781" spans="1:23" x14ac:dyDescent="0.25">
      <c r="A781" s="27" t="str">
        <f t="shared" si="142"/>
        <v/>
      </c>
      <c r="B781" s="25">
        <f t="shared" si="143"/>
        <v>0</v>
      </c>
      <c r="C781" s="25" t="str">
        <f t="shared" si="144"/>
        <v>INGRESO</v>
      </c>
      <c r="D781" s="28" t="str">
        <f t="shared" si="145"/>
        <v>0INGRESO</v>
      </c>
      <c r="E781" s="28" t="str">
        <f>D781&amp;COUNTIF(D$2:D781,D781)</f>
        <v>0INGRESO780</v>
      </c>
      <c r="F781" s="28" t="e">
        <f>VLOOKUP(L781,BASE!A:B,2,0)</f>
        <v>#N/A</v>
      </c>
      <c r="G781" s="26"/>
      <c r="H781" s="26"/>
      <c r="I781" s="34"/>
      <c r="J781" s="35"/>
      <c r="K781" s="26"/>
      <c r="L781" s="26"/>
      <c r="M781" s="26"/>
      <c r="N781" s="29">
        <f t="shared" si="146"/>
        <v>1</v>
      </c>
      <c r="O781" s="30" t="e">
        <f>VLOOKUP(E781,'LIBROS FNL '!E:N,2,0)</f>
        <v>#N/A</v>
      </c>
      <c r="P781" s="31">
        <f>IFERROR(VLOOKUP(E781,'LIBROS FNL '!E:Q,13,0),0)</f>
        <v>0</v>
      </c>
      <c r="Q781" s="31" t="e">
        <f>VLOOKUP(E781,'LIBROS FNL '!E:N,4,0)</f>
        <v>#N/A</v>
      </c>
      <c r="R781" s="31">
        <f t="shared" si="147"/>
        <v>0</v>
      </c>
      <c r="S781" s="32" t="str">
        <f t="shared" si="148"/>
        <v>OK CONCILIADO</v>
      </c>
      <c r="T781" s="29" t="str">
        <f t="shared" ca="1" si="149"/>
        <v>ok</v>
      </c>
      <c r="U781" s="29">
        <f t="shared" si="150"/>
        <v>1</v>
      </c>
      <c r="V781" s="29">
        <f t="shared" si="151"/>
        <v>0</v>
      </c>
      <c r="W781" s="29" t="str">
        <f t="shared" si="152"/>
        <v/>
      </c>
    </row>
    <row r="782" spans="1:23" x14ac:dyDescent="0.25">
      <c r="A782" s="27" t="str">
        <f t="shared" si="142"/>
        <v/>
      </c>
      <c r="B782" s="25">
        <f t="shared" si="143"/>
        <v>0</v>
      </c>
      <c r="C782" s="25" t="str">
        <f t="shared" si="144"/>
        <v>INGRESO</v>
      </c>
      <c r="D782" s="28" t="str">
        <f t="shared" si="145"/>
        <v>0INGRESO</v>
      </c>
      <c r="E782" s="28" t="str">
        <f>D782&amp;COUNTIF(D$2:D782,D782)</f>
        <v>0INGRESO781</v>
      </c>
      <c r="F782" s="28" t="e">
        <f>VLOOKUP(L782,BASE!A:B,2,0)</f>
        <v>#N/A</v>
      </c>
      <c r="G782" s="26"/>
      <c r="H782" s="26"/>
      <c r="I782" s="34"/>
      <c r="J782" s="35"/>
      <c r="K782" s="26"/>
      <c r="L782" s="26"/>
      <c r="M782" s="26"/>
      <c r="N782" s="29">
        <f t="shared" si="146"/>
        <v>1</v>
      </c>
      <c r="O782" s="30" t="e">
        <f>VLOOKUP(E782,'LIBROS FNL '!E:N,2,0)</f>
        <v>#N/A</v>
      </c>
      <c r="P782" s="31">
        <f>IFERROR(VLOOKUP(E782,'LIBROS FNL '!E:Q,13,0),0)</f>
        <v>0</v>
      </c>
      <c r="Q782" s="31" t="e">
        <f>VLOOKUP(E782,'LIBROS FNL '!E:N,4,0)</f>
        <v>#N/A</v>
      </c>
      <c r="R782" s="31">
        <f t="shared" si="147"/>
        <v>0</v>
      </c>
      <c r="S782" s="32" t="str">
        <f t="shared" si="148"/>
        <v>OK CONCILIADO</v>
      </c>
      <c r="T782" s="29" t="str">
        <f t="shared" ca="1" si="149"/>
        <v>ok</v>
      </c>
      <c r="U782" s="29">
        <f t="shared" si="150"/>
        <v>1</v>
      </c>
      <c r="V782" s="29">
        <f t="shared" si="151"/>
        <v>0</v>
      </c>
      <c r="W782" s="29" t="str">
        <f t="shared" si="152"/>
        <v/>
      </c>
    </row>
    <row r="783" spans="1:23" x14ac:dyDescent="0.25">
      <c r="A783" s="27" t="str">
        <f t="shared" si="142"/>
        <v/>
      </c>
      <c r="B783" s="25">
        <f t="shared" si="143"/>
        <v>0</v>
      </c>
      <c r="C783" s="25" t="str">
        <f t="shared" si="144"/>
        <v>INGRESO</v>
      </c>
      <c r="D783" s="28" t="str">
        <f t="shared" si="145"/>
        <v>0INGRESO</v>
      </c>
      <c r="E783" s="28" t="str">
        <f>D783&amp;COUNTIF(D$2:D783,D783)</f>
        <v>0INGRESO782</v>
      </c>
      <c r="F783" s="28" t="e">
        <f>VLOOKUP(L783,BASE!A:B,2,0)</f>
        <v>#N/A</v>
      </c>
      <c r="G783" s="26"/>
      <c r="H783" s="26"/>
      <c r="I783" s="34"/>
      <c r="J783" s="35"/>
      <c r="K783" s="26"/>
      <c r="L783" s="26"/>
      <c r="M783" s="26"/>
      <c r="N783" s="29">
        <f t="shared" si="146"/>
        <v>1</v>
      </c>
      <c r="O783" s="30" t="e">
        <f>VLOOKUP(E783,'LIBROS FNL '!E:N,2,0)</f>
        <v>#N/A</v>
      </c>
      <c r="P783" s="31">
        <f>IFERROR(VLOOKUP(E783,'LIBROS FNL '!E:Q,13,0),0)</f>
        <v>0</v>
      </c>
      <c r="Q783" s="31" t="e">
        <f>VLOOKUP(E783,'LIBROS FNL '!E:N,4,0)</f>
        <v>#N/A</v>
      </c>
      <c r="R783" s="31">
        <f t="shared" si="147"/>
        <v>0</v>
      </c>
      <c r="S783" s="32" t="str">
        <f t="shared" si="148"/>
        <v>OK CONCILIADO</v>
      </c>
      <c r="T783" s="29" t="str">
        <f t="shared" ca="1" si="149"/>
        <v>ok</v>
      </c>
      <c r="U783" s="29">
        <f t="shared" si="150"/>
        <v>1</v>
      </c>
      <c r="V783" s="29">
        <f t="shared" si="151"/>
        <v>0</v>
      </c>
      <c r="W783" s="29" t="str">
        <f t="shared" si="152"/>
        <v/>
      </c>
    </row>
    <row r="784" spans="1:23" x14ac:dyDescent="0.25">
      <c r="A784" s="27" t="str">
        <f t="shared" si="142"/>
        <v/>
      </c>
      <c r="B784" s="25">
        <f t="shared" si="143"/>
        <v>0</v>
      </c>
      <c r="C784" s="25" t="str">
        <f t="shared" si="144"/>
        <v>INGRESO</v>
      </c>
      <c r="D784" s="28" t="str">
        <f t="shared" si="145"/>
        <v>0INGRESO</v>
      </c>
      <c r="E784" s="28" t="str">
        <f>D784&amp;COUNTIF(D$2:D784,D784)</f>
        <v>0INGRESO783</v>
      </c>
      <c r="F784" s="28" t="e">
        <f>VLOOKUP(L784,BASE!A:B,2,0)</f>
        <v>#N/A</v>
      </c>
      <c r="G784" s="26"/>
      <c r="H784" s="26"/>
      <c r="I784" s="34"/>
      <c r="J784" s="35"/>
      <c r="K784" s="26"/>
      <c r="L784" s="26"/>
      <c r="M784" s="26"/>
      <c r="N784" s="29">
        <f t="shared" si="146"/>
        <v>1</v>
      </c>
      <c r="O784" s="30" t="e">
        <f>VLOOKUP(E784,'LIBROS FNL '!E:N,2,0)</f>
        <v>#N/A</v>
      </c>
      <c r="P784" s="31">
        <f>IFERROR(VLOOKUP(E784,'LIBROS FNL '!E:Q,13,0),0)</f>
        <v>0</v>
      </c>
      <c r="Q784" s="31" t="e">
        <f>VLOOKUP(E784,'LIBROS FNL '!E:N,4,0)</f>
        <v>#N/A</v>
      </c>
      <c r="R784" s="31">
        <f t="shared" si="147"/>
        <v>0</v>
      </c>
      <c r="S784" s="32" t="str">
        <f t="shared" si="148"/>
        <v>OK CONCILIADO</v>
      </c>
      <c r="T784" s="29" t="str">
        <f t="shared" ca="1" si="149"/>
        <v>ok</v>
      </c>
      <c r="U784" s="29">
        <f t="shared" si="150"/>
        <v>1</v>
      </c>
      <c r="V784" s="29">
        <f t="shared" si="151"/>
        <v>0</v>
      </c>
      <c r="W784" s="29" t="str">
        <f t="shared" si="152"/>
        <v/>
      </c>
    </row>
    <row r="785" spans="1:23" x14ac:dyDescent="0.25">
      <c r="A785" s="27" t="str">
        <f t="shared" si="142"/>
        <v/>
      </c>
      <c r="B785" s="25">
        <f t="shared" si="143"/>
        <v>0</v>
      </c>
      <c r="C785" s="25" t="str">
        <f t="shared" si="144"/>
        <v>INGRESO</v>
      </c>
      <c r="D785" s="28" t="str">
        <f t="shared" si="145"/>
        <v>0INGRESO</v>
      </c>
      <c r="E785" s="28" t="str">
        <f>D785&amp;COUNTIF(D$2:D785,D785)</f>
        <v>0INGRESO784</v>
      </c>
      <c r="F785" s="28" t="e">
        <f>VLOOKUP(L785,BASE!A:B,2,0)</f>
        <v>#N/A</v>
      </c>
      <c r="G785" s="26"/>
      <c r="H785" s="26"/>
      <c r="I785" s="34"/>
      <c r="J785" s="35"/>
      <c r="K785" s="26"/>
      <c r="L785" s="26"/>
      <c r="M785" s="26"/>
      <c r="N785" s="29">
        <f t="shared" si="146"/>
        <v>1</v>
      </c>
      <c r="O785" s="30" t="e">
        <f>VLOOKUP(E785,'LIBROS FNL '!E:N,2,0)</f>
        <v>#N/A</v>
      </c>
      <c r="P785" s="31">
        <f>IFERROR(VLOOKUP(E785,'LIBROS FNL '!E:Q,13,0),0)</f>
        <v>0</v>
      </c>
      <c r="Q785" s="31" t="e">
        <f>VLOOKUP(E785,'LIBROS FNL '!E:N,4,0)</f>
        <v>#N/A</v>
      </c>
      <c r="R785" s="31">
        <f t="shared" si="147"/>
        <v>0</v>
      </c>
      <c r="S785" s="32" t="str">
        <f t="shared" si="148"/>
        <v>OK CONCILIADO</v>
      </c>
      <c r="T785" s="29" t="str">
        <f t="shared" ca="1" si="149"/>
        <v>ok</v>
      </c>
      <c r="U785" s="29">
        <f t="shared" si="150"/>
        <v>1</v>
      </c>
      <c r="V785" s="29">
        <f t="shared" si="151"/>
        <v>0</v>
      </c>
      <c r="W785" s="29" t="str">
        <f t="shared" si="152"/>
        <v/>
      </c>
    </row>
    <row r="786" spans="1:23" x14ac:dyDescent="0.25">
      <c r="A786" s="27" t="str">
        <f t="shared" si="142"/>
        <v/>
      </c>
      <c r="B786" s="25">
        <f t="shared" si="143"/>
        <v>0</v>
      </c>
      <c r="C786" s="25" t="str">
        <f t="shared" si="144"/>
        <v>INGRESO</v>
      </c>
      <c r="D786" s="28" t="str">
        <f t="shared" si="145"/>
        <v>0INGRESO</v>
      </c>
      <c r="E786" s="28" t="str">
        <f>D786&amp;COUNTIF(D$2:D786,D786)</f>
        <v>0INGRESO785</v>
      </c>
      <c r="F786" s="28" t="e">
        <f>VLOOKUP(L786,BASE!A:B,2,0)</f>
        <v>#N/A</v>
      </c>
      <c r="G786" s="26"/>
      <c r="H786" s="26"/>
      <c r="I786" s="34"/>
      <c r="J786" s="35"/>
      <c r="K786" s="26"/>
      <c r="L786" s="26"/>
      <c r="M786" s="26"/>
      <c r="N786" s="29">
        <f t="shared" si="146"/>
        <v>1</v>
      </c>
      <c r="O786" s="30" t="e">
        <f>VLOOKUP(E786,'LIBROS FNL '!E:N,2,0)</f>
        <v>#N/A</v>
      </c>
      <c r="P786" s="31">
        <f>IFERROR(VLOOKUP(E786,'LIBROS FNL '!E:Q,13,0),0)</f>
        <v>0</v>
      </c>
      <c r="Q786" s="31" t="e">
        <f>VLOOKUP(E786,'LIBROS FNL '!E:N,4,0)</f>
        <v>#N/A</v>
      </c>
      <c r="R786" s="31">
        <f t="shared" si="147"/>
        <v>0</v>
      </c>
      <c r="S786" s="32" t="str">
        <f t="shared" si="148"/>
        <v>OK CONCILIADO</v>
      </c>
      <c r="T786" s="29" t="str">
        <f t="shared" ca="1" si="149"/>
        <v>ok</v>
      </c>
      <c r="U786" s="29">
        <f t="shared" si="150"/>
        <v>1</v>
      </c>
      <c r="V786" s="29">
        <f t="shared" si="151"/>
        <v>0</v>
      </c>
      <c r="W786" s="29" t="str">
        <f t="shared" si="152"/>
        <v/>
      </c>
    </row>
    <row r="787" spans="1:23" x14ac:dyDescent="0.25">
      <c r="A787" s="27" t="str">
        <f t="shared" si="142"/>
        <v/>
      </c>
      <c r="B787" s="25">
        <f t="shared" si="143"/>
        <v>0</v>
      </c>
      <c r="C787" s="25" t="str">
        <f t="shared" si="144"/>
        <v>INGRESO</v>
      </c>
      <c r="D787" s="28" t="str">
        <f t="shared" si="145"/>
        <v>0INGRESO</v>
      </c>
      <c r="E787" s="28" t="str">
        <f>D787&amp;COUNTIF(D$2:D787,D787)</f>
        <v>0INGRESO786</v>
      </c>
      <c r="F787" s="28" t="e">
        <f>VLOOKUP(L787,BASE!A:B,2,0)</f>
        <v>#N/A</v>
      </c>
      <c r="G787" s="26"/>
      <c r="H787" s="26"/>
      <c r="I787" s="34"/>
      <c r="J787" s="35"/>
      <c r="K787" s="26"/>
      <c r="L787" s="26"/>
      <c r="M787" s="26"/>
      <c r="N787" s="29">
        <f t="shared" si="146"/>
        <v>1</v>
      </c>
      <c r="O787" s="30" t="e">
        <f>VLOOKUP(E787,'LIBROS FNL '!E:N,2,0)</f>
        <v>#N/A</v>
      </c>
      <c r="P787" s="31">
        <f>IFERROR(VLOOKUP(E787,'LIBROS FNL '!E:Q,13,0),0)</f>
        <v>0</v>
      </c>
      <c r="Q787" s="31" t="e">
        <f>VLOOKUP(E787,'LIBROS FNL '!E:N,4,0)</f>
        <v>#N/A</v>
      </c>
      <c r="R787" s="31">
        <f t="shared" si="147"/>
        <v>0</v>
      </c>
      <c r="S787" s="32" t="str">
        <f t="shared" si="148"/>
        <v>OK CONCILIADO</v>
      </c>
      <c r="T787" s="29" t="str">
        <f t="shared" ca="1" si="149"/>
        <v>ok</v>
      </c>
      <c r="U787" s="29">
        <f t="shared" si="150"/>
        <v>1</v>
      </c>
      <c r="V787" s="29">
        <f t="shared" si="151"/>
        <v>0</v>
      </c>
      <c r="W787" s="29" t="str">
        <f t="shared" si="152"/>
        <v/>
      </c>
    </row>
    <row r="788" spans="1:23" x14ac:dyDescent="0.25">
      <c r="A788" s="27" t="str">
        <f t="shared" si="142"/>
        <v/>
      </c>
      <c r="B788" s="25">
        <f t="shared" si="143"/>
        <v>0</v>
      </c>
      <c r="C788" s="25" t="str">
        <f t="shared" si="144"/>
        <v>INGRESO</v>
      </c>
      <c r="D788" s="28" t="str">
        <f t="shared" si="145"/>
        <v>0INGRESO</v>
      </c>
      <c r="E788" s="28" t="str">
        <f>D788&amp;COUNTIF(D$2:D788,D788)</f>
        <v>0INGRESO787</v>
      </c>
      <c r="F788" s="28" t="e">
        <f>VLOOKUP(L788,BASE!A:B,2,0)</f>
        <v>#N/A</v>
      </c>
      <c r="G788" s="26"/>
      <c r="H788" s="26"/>
      <c r="I788" s="34"/>
      <c r="J788" s="35"/>
      <c r="K788" s="26"/>
      <c r="L788" s="26"/>
      <c r="M788" s="26"/>
      <c r="N788" s="29">
        <f t="shared" si="146"/>
        <v>1</v>
      </c>
      <c r="O788" s="30" t="e">
        <f>VLOOKUP(E788,'LIBROS FNL '!E:N,2,0)</f>
        <v>#N/A</v>
      </c>
      <c r="P788" s="31">
        <f>IFERROR(VLOOKUP(E788,'LIBROS FNL '!E:Q,13,0),0)</f>
        <v>0</v>
      </c>
      <c r="Q788" s="31" t="e">
        <f>VLOOKUP(E788,'LIBROS FNL '!E:N,4,0)</f>
        <v>#N/A</v>
      </c>
      <c r="R788" s="31">
        <f t="shared" si="147"/>
        <v>0</v>
      </c>
      <c r="S788" s="32" t="str">
        <f t="shared" si="148"/>
        <v>OK CONCILIADO</v>
      </c>
      <c r="T788" s="29" t="str">
        <f t="shared" ca="1" si="149"/>
        <v>ok</v>
      </c>
      <c r="U788" s="29">
        <f t="shared" si="150"/>
        <v>1</v>
      </c>
      <c r="V788" s="29">
        <f t="shared" si="151"/>
        <v>0</v>
      </c>
      <c r="W788" s="29" t="str">
        <f t="shared" si="152"/>
        <v/>
      </c>
    </row>
    <row r="789" spans="1:23" x14ac:dyDescent="0.25">
      <c r="A789" s="27" t="str">
        <f t="shared" si="142"/>
        <v/>
      </c>
      <c r="B789" s="25">
        <f t="shared" si="143"/>
        <v>0</v>
      </c>
      <c r="C789" s="25" t="str">
        <f t="shared" si="144"/>
        <v>INGRESO</v>
      </c>
      <c r="D789" s="28" t="str">
        <f t="shared" si="145"/>
        <v>0INGRESO</v>
      </c>
      <c r="E789" s="28" t="str">
        <f>D789&amp;COUNTIF(D$2:D789,D789)</f>
        <v>0INGRESO788</v>
      </c>
      <c r="F789" s="28" t="e">
        <f>VLOOKUP(L789,BASE!A:B,2,0)</f>
        <v>#N/A</v>
      </c>
      <c r="G789" s="26"/>
      <c r="H789" s="26"/>
      <c r="I789" s="34"/>
      <c r="J789" s="35"/>
      <c r="K789" s="26"/>
      <c r="L789" s="26"/>
      <c r="M789" s="26"/>
      <c r="N789" s="29">
        <f t="shared" si="146"/>
        <v>1</v>
      </c>
      <c r="O789" s="30" t="e">
        <f>VLOOKUP(E789,'LIBROS FNL '!E:N,2,0)</f>
        <v>#N/A</v>
      </c>
      <c r="P789" s="31">
        <f>IFERROR(VLOOKUP(E789,'LIBROS FNL '!E:Q,13,0),0)</f>
        <v>0</v>
      </c>
      <c r="Q789" s="31" t="e">
        <f>VLOOKUP(E789,'LIBROS FNL '!E:N,4,0)</f>
        <v>#N/A</v>
      </c>
      <c r="R789" s="31">
        <f t="shared" si="147"/>
        <v>0</v>
      </c>
      <c r="S789" s="32" t="str">
        <f t="shared" si="148"/>
        <v>OK CONCILIADO</v>
      </c>
      <c r="T789" s="29" t="str">
        <f t="shared" ca="1" si="149"/>
        <v>ok</v>
      </c>
      <c r="U789" s="29">
        <f t="shared" si="150"/>
        <v>1</v>
      </c>
      <c r="V789" s="29">
        <f t="shared" si="151"/>
        <v>0</v>
      </c>
      <c r="W789" s="29" t="str">
        <f t="shared" si="152"/>
        <v/>
      </c>
    </row>
    <row r="790" spans="1:23" x14ac:dyDescent="0.25">
      <c r="A790" s="27" t="str">
        <f t="shared" si="142"/>
        <v/>
      </c>
      <c r="B790" s="25">
        <f t="shared" si="143"/>
        <v>0</v>
      </c>
      <c r="C790" s="25" t="str">
        <f t="shared" si="144"/>
        <v>INGRESO</v>
      </c>
      <c r="D790" s="28" t="str">
        <f t="shared" si="145"/>
        <v>0INGRESO</v>
      </c>
      <c r="E790" s="28" t="str">
        <f>D790&amp;COUNTIF(D$2:D790,D790)</f>
        <v>0INGRESO789</v>
      </c>
      <c r="F790" s="28" t="e">
        <f>VLOOKUP(L790,BASE!A:B,2,0)</f>
        <v>#N/A</v>
      </c>
      <c r="G790" s="26"/>
      <c r="H790" s="26"/>
      <c r="I790" s="34"/>
      <c r="J790" s="35"/>
      <c r="K790" s="26"/>
      <c r="L790" s="26"/>
      <c r="M790" s="26"/>
      <c r="N790" s="29">
        <f t="shared" si="146"/>
        <v>1</v>
      </c>
      <c r="O790" s="30" t="e">
        <f>VLOOKUP(E790,'LIBROS FNL '!E:N,2,0)</f>
        <v>#N/A</v>
      </c>
      <c r="P790" s="31">
        <f>IFERROR(VLOOKUP(E790,'LIBROS FNL '!E:Q,13,0),0)</f>
        <v>0</v>
      </c>
      <c r="Q790" s="31" t="e">
        <f>VLOOKUP(E790,'LIBROS FNL '!E:N,4,0)</f>
        <v>#N/A</v>
      </c>
      <c r="R790" s="31">
        <f t="shared" si="147"/>
        <v>0</v>
      </c>
      <c r="S790" s="32" t="str">
        <f t="shared" si="148"/>
        <v>OK CONCILIADO</v>
      </c>
      <c r="T790" s="29" t="str">
        <f t="shared" ca="1" si="149"/>
        <v>ok</v>
      </c>
      <c r="U790" s="29">
        <f t="shared" si="150"/>
        <v>1</v>
      </c>
      <c r="V790" s="29">
        <f t="shared" si="151"/>
        <v>0</v>
      </c>
      <c r="W790" s="29" t="str">
        <f t="shared" si="152"/>
        <v/>
      </c>
    </row>
    <row r="791" spans="1:23" x14ac:dyDescent="0.25">
      <c r="A791" s="27" t="str">
        <f t="shared" si="142"/>
        <v/>
      </c>
      <c r="B791" s="25">
        <f t="shared" si="143"/>
        <v>0</v>
      </c>
      <c r="C791" s="25" t="str">
        <f t="shared" si="144"/>
        <v>INGRESO</v>
      </c>
      <c r="D791" s="28" t="str">
        <f t="shared" si="145"/>
        <v>0INGRESO</v>
      </c>
      <c r="E791" s="28" t="str">
        <f>D791&amp;COUNTIF(D$2:D791,D791)</f>
        <v>0INGRESO790</v>
      </c>
      <c r="F791" s="28" t="e">
        <f>VLOOKUP(L791,BASE!A:B,2,0)</f>
        <v>#N/A</v>
      </c>
      <c r="G791" s="26"/>
      <c r="H791" s="26"/>
      <c r="I791" s="34"/>
      <c r="J791" s="35"/>
      <c r="K791" s="26"/>
      <c r="L791" s="26"/>
      <c r="M791" s="26"/>
      <c r="N791" s="29">
        <f t="shared" si="146"/>
        <v>1</v>
      </c>
      <c r="O791" s="30" t="e">
        <f>VLOOKUP(E791,'LIBROS FNL '!E:N,2,0)</f>
        <v>#N/A</v>
      </c>
      <c r="P791" s="31">
        <f>IFERROR(VLOOKUP(E791,'LIBROS FNL '!E:Q,13,0),0)</f>
        <v>0</v>
      </c>
      <c r="Q791" s="31" t="e">
        <f>VLOOKUP(E791,'LIBROS FNL '!E:N,4,0)</f>
        <v>#N/A</v>
      </c>
      <c r="R791" s="31">
        <f t="shared" si="147"/>
        <v>0</v>
      </c>
      <c r="S791" s="32" t="str">
        <f t="shared" si="148"/>
        <v>OK CONCILIADO</v>
      </c>
      <c r="T791" s="29" t="str">
        <f t="shared" ca="1" si="149"/>
        <v>ok</v>
      </c>
      <c r="U791" s="29">
        <f t="shared" si="150"/>
        <v>1</v>
      </c>
      <c r="V791" s="29">
        <f t="shared" si="151"/>
        <v>0</v>
      </c>
      <c r="W791" s="29" t="str">
        <f t="shared" si="152"/>
        <v/>
      </c>
    </row>
    <row r="792" spans="1:23" x14ac:dyDescent="0.25">
      <c r="A792" s="27" t="str">
        <f t="shared" si="142"/>
        <v/>
      </c>
      <c r="B792" s="25">
        <f t="shared" si="143"/>
        <v>0</v>
      </c>
      <c r="C792" s="25" t="str">
        <f t="shared" si="144"/>
        <v>INGRESO</v>
      </c>
      <c r="D792" s="28" t="str">
        <f t="shared" si="145"/>
        <v>0INGRESO</v>
      </c>
      <c r="E792" s="28" t="str">
        <f>D792&amp;COUNTIF(D$2:D792,D792)</f>
        <v>0INGRESO791</v>
      </c>
      <c r="F792" s="28" t="e">
        <f>VLOOKUP(L792,BASE!A:B,2,0)</f>
        <v>#N/A</v>
      </c>
      <c r="G792" s="26"/>
      <c r="H792" s="26"/>
      <c r="I792" s="34"/>
      <c r="J792" s="35"/>
      <c r="K792" s="26"/>
      <c r="L792" s="26"/>
      <c r="M792" s="26"/>
      <c r="N792" s="29">
        <f t="shared" si="146"/>
        <v>1</v>
      </c>
      <c r="O792" s="30" t="e">
        <f>VLOOKUP(E792,'LIBROS FNL '!E:N,2,0)</f>
        <v>#N/A</v>
      </c>
      <c r="P792" s="31">
        <f>IFERROR(VLOOKUP(E792,'LIBROS FNL '!E:Q,13,0),0)</f>
        <v>0</v>
      </c>
      <c r="Q792" s="31" t="e">
        <f>VLOOKUP(E792,'LIBROS FNL '!E:N,4,0)</f>
        <v>#N/A</v>
      </c>
      <c r="R792" s="31">
        <f t="shared" si="147"/>
        <v>0</v>
      </c>
      <c r="S792" s="32" t="str">
        <f t="shared" si="148"/>
        <v>OK CONCILIADO</v>
      </c>
      <c r="T792" s="29" t="str">
        <f t="shared" ca="1" si="149"/>
        <v>ok</v>
      </c>
      <c r="U792" s="29">
        <f t="shared" si="150"/>
        <v>1</v>
      </c>
      <c r="V792" s="29">
        <f t="shared" si="151"/>
        <v>0</v>
      </c>
      <c r="W792" s="29" t="str">
        <f t="shared" si="152"/>
        <v/>
      </c>
    </row>
    <row r="793" spans="1:23" x14ac:dyDescent="0.25">
      <c r="A793" s="27" t="str">
        <f t="shared" si="142"/>
        <v/>
      </c>
      <c r="B793" s="25">
        <f t="shared" si="143"/>
        <v>0</v>
      </c>
      <c r="C793" s="25" t="str">
        <f t="shared" si="144"/>
        <v>INGRESO</v>
      </c>
      <c r="D793" s="28" t="str">
        <f t="shared" si="145"/>
        <v>0INGRESO</v>
      </c>
      <c r="E793" s="28" t="str">
        <f>D793&amp;COUNTIF(D$2:D793,D793)</f>
        <v>0INGRESO792</v>
      </c>
      <c r="F793" s="28" t="e">
        <f>VLOOKUP(L793,BASE!A:B,2,0)</f>
        <v>#N/A</v>
      </c>
      <c r="G793" s="26"/>
      <c r="H793" s="26"/>
      <c r="I793" s="34"/>
      <c r="J793" s="35"/>
      <c r="K793" s="26"/>
      <c r="L793" s="26"/>
      <c r="M793" s="26"/>
      <c r="N793" s="29">
        <f t="shared" si="146"/>
        <v>1</v>
      </c>
      <c r="O793" s="30" t="e">
        <f>VLOOKUP(E793,'LIBROS FNL '!E:N,2,0)</f>
        <v>#N/A</v>
      </c>
      <c r="P793" s="31">
        <f>IFERROR(VLOOKUP(E793,'LIBROS FNL '!E:Q,13,0),0)</f>
        <v>0</v>
      </c>
      <c r="Q793" s="31" t="e">
        <f>VLOOKUP(E793,'LIBROS FNL '!E:N,4,0)</f>
        <v>#N/A</v>
      </c>
      <c r="R793" s="31">
        <f t="shared" si="147"/>
        <v>0</v>
      </c>
      <c r="S793" s="32" t="str">
        <f t="shared" si="148"/>
        <v>OK CONCILIADO</v>
      </c>
      <c r="T793" s="29" t="str">
        <f t="shared" ca="1" si="149"/>
        <v>ok</v>
      </c>
      <c r="U793" s="29">
        <f t="shared" si="150"/>
        <v>1</v>
      </c>
      <c r="V793" s="29">
        <f t="shared" si="151"/>
        <v>0</v>
      </c>
      <c r="W793" s="29" t="str">
        <f t="shared" si="152"/>
        <v/>
      </c>
    </row>
    <row r="794" spans="1:23" x14ac:dyDescent="0.25">
      <c r="A794" s="27" t="str">
        <f t="shared" si="142"/>
        <v/>
      </c>
      <c r="B794" s="25">
        <f t="shared" si="143"/>
        <v>0</v>
      </c>
      <c r="C794" s="25" t="str">
        <f t="shared" si="144"/>
        <v>INGRESO</v>
      </c>
      <c r="D794" s="28" t="str">
        <f t="shared" si="145"/>
        <v>0INGRESO</v>
      </c>
      <c r="E794" s="28" t="str">
        <f>D794&amp;COUNTIF(D$2:D794,D794)</f>
        <v>0INGRESO793</v>
      </c>
      <c r="F794" s="28" t="e">
        <f>VLOOKUP(L794,BASE!A:B,2,0)</f>
        <v>#N/A</v>
      </c>
      <c r="G794" s="26"/>
      <c r="H794" s="26"/>
      <c r="I794" s="34"/>
      <c r="J794" s="35"/>
      <c r="K794" s="26"/>
      <c r="L794" s="26"/>
      <c r="M794" s="26"/>
      <c r="N794" s="29">
        <f t="shared" si="146"/>
        <v>1</v>
      </c>
      <c r="O794" s="30" t="e">
        <f>VLOOKUP(E794,'LIBROS FNL '!E:N,2,0)</f>
        <v>#N/A</v>
      </c>
      <c r="P794" s="31">
        <f>IFERROR(VLOOKUP(E794,'LIBROS FNL '!E:Q,13,0),0)</f>
        <v>0</v>
      </c>
      <c r="Q794" s="31" t="e">
        <f>VLOOKUP(E794,'LIBROS FNL '!E:N,4,0)</f>
        <v>#N/A</v>
      </c>
      <c r="R794" s="31">
        <f t="shared" si="147"/>
        <v>0</v>
      </c>
      <c r="S794" s="32" t="str">
        <f t="shared" si="148"/>
        <v>OK CONCILIADO</v>
      </c>
      <c r="T794" s="29" t="str">
        <f t="shared" ca="1" si="149"/>
        <v>ok</v>
      </c>
      <c r="U794" s="29">
        <f t="shared" si="150"/>
        <v>1</v>
      </c>
      <c r="V794" s="29">
        <f t="shared" si="151"/>
        <v>0</v>
      </c>
      <c r="W794" s="29" t="str">
        <f t="shared" si="152"/>
        <v/>
      </c>
    </row>
    <row r="795" spans="1:23" x14ac:dyDescent="0.25">
      <c r="A795" s="27" t="str">
        <f t="shared" si="142"/>
        <v/>
      </c>
      <c r="B795" s="25">
        <f t="shared" si="143"/>
        <v>0</v>
      </c>
      <c r="C795" s="25" t="str">
        <f t="shared" si="144"/>
        <v>INGRESO</v>
      </c>
      <c r="D795" s="28" t="str">
        <f t="shared" si="145"/>
        <v>0INGRESO</v>
      </c>
      <c r="E795" s="28" t="str">
        <f>D795&amp;COUNTIF(D$2:D795,D795)</f>
        <v>0INGRESO794</v>
      </c>
      <c r="F795" s="28" t="e">
        <f>VLOOKUP(L795,BASE!A:B,2,0)</f>
        <v>#N/A</v>
      </c>
      <c r="G795" s="26"/>
      <c r="H795" s="26"/>
      <c r="I795" s="34"/>
      <c r="J795" s="35"/>
      <c r="K795" s="26"/>
      <c r="L795" s="26"/>
      <c r="M795" s="26"/>
      <c r="N795" s="29">
        <f t="shared" si="146"/>
        <v>1</v>
      </c>
      <c r="O795" s="30" t="e">
        <f>VLOOKUP(E795,'LIBROS FNL '!E:N,2,0)</f>
        <v>#N/A</v>
      </c>
      <c r="P795" s="31">
        <f>IFERROR(VLOOKUP(E795,'LIBROS FNL '!E:Q,13,0),0)</f>
        <v>0</v>
      </c>
      <c r="Q795" s="31" t="e">
        <f>VLOOKUP(E795,'LIBROS FNL '!E:N,4,0)</f>
        <v>#N/A</v>
      </c>
      <c r="R795" s="31">
        <f t="shared" si="147"/>
        <v>0</v>
      </c>
      <c r="S795" s="32" t="str">
        <f t="shared" si="148"/>
        <v>OK CONCILIADO</v>
      </c>
      <c r="T795" s="29" t="str">
        <f t="shared" ca="1" si="149"/>
        <v>ok</v>
      </c>
      <c r="U795" s="29">
        <f t="shared" si="150"/>
        <v>1</v>
      </c>
      <c r="V795" s="29">
        <f t="shared" si="151"/>
        <v>0</v>
      </c>
      <c r="W795" s="29" t="str">
        <f t="shared" si="152"/>
        <v/>
      </c>
    </row>
    <row r="796" spans="1:23" x14ac:dyDescent="0.25">
      <c r="A796" s="27" t="str">
        <f t="shared" si="142"/>
        <v/>
      </c>
      <c r="B796" s="25">
        <f t="shared" si="143"/>
        <v>0</v>
      </c>
      <c r="C796" s="25" t="str">
        <f t="shared" si="144"/>
        <v>INGRESO</v>
      </c>
      <c r="D796" s="28" t="str">
        <f t="shared" si="145"/>
        <v>0INGRESO</v>
      </c>
      <c r="E796" s="28" t="str">
        <f>D796&amp;COUNTIF(D$2:D796,D796)</f>
        <v>0INGRESO795</v>
      </c>
      <c r="F796" s="28" t="e">
        <f>VLOOKUP(L796,BASE!A:B,2,0)</f>
        <v>#N/A</v>
      </c>
      <c r="G796" s="26"/>
      <c r="H796" s="26"/>
      <c r="I796" s="34"/>
      <c r="J796" s="35"/>
      <c r="K796" s="26"/>
      <c r="L796" s="26"/>
      <c r="M796" s="26"/>
      <c r="N796" s="29">
        <f t="shared" si="146"/>
        <v>1</v>
      </c>
      <c r="O796" s="30" t="e">
        <f>VLOOKUP(E796,'LIBROS FNL '!E:N,2,0)</f>
        <v>#N/A</v>
      </c>
      <c r="P796" s="31">
        <f>IFERROR(VLOOKUP(E796,'LIBROS FNL '!E:Q,13,0),0)</f>
        <v>0</v>
      </c>
      <c r="Q796" s="31" t="e">
        <f>VLOOKUP(E796,'LIBROS FNL '!E:N,4,0)</f>
        <v>#N/A</v>
      </c>
      <c r="R796" s="31">
        <f t="shared" si="147"/>
        <v>0</v>
      </c>
      <c r="S796" s="32" t="str">
        <f t="shared" si="148"/>
        <v>OK CONCILIADO</v>
      </c>
      <c r="T796" s="29" t="str">
        <f t="shared" ca="1" si="149"/>
        <v>ok</v>
      </c>
      <c r="U796" s="29">
        <f t="shared" si="150"/>
        <v>1</v>
      </c>
      <c r="V796" s="29">
        <f t="shared" si="151"/>
        <v>0</v>
      </c>
      <c r="W796" s="29" t="str">
        <f t="shared" si="152"/>
        <v/>
      </c>
    </row>
    <row r="797" spans="1:23" x14ac:dyDescent="0.25">
      <c r="A797" s="27" t="str">
        <f t="shared" si="142"/>
        <v/>
      </c>
      <c r="B797" s="25">
        <f t="shared" si="143"/>
        <v>0</v>
      </c>
      <c r="C797" s="25" t="str">
        <f t="shared" si="144"/>
        <v>INGRESO</v>
      </c>
      <c r="D797" s="28" t="str">
        <f t="shared" si="145"/>
        <v>0INGRESO</v>
      </c>
      <c r="E797" s="28" t="str">
        <f>D797&amp;COUNTIF(D$2:D797,D797)</f>
        <v>0INGRESO796</v>
      </c>
      <c r="F797" s="28" t="e">
        <f>VLOOKUP(L797,BASE!A:B,2,0)</f>
        <v>#N/A</v>
      </c>
      <c r="G797" s="26"/>
      <c r="H797" s="26"/>
      <c r="I797" s="34"/>
      <c r="J797" s="35"/>
      <c r="K797" s="26"/>
      <c r="L797" s="26"/>
      <c r="M797" s="26"/>
      <c r="N797" s="29">
        <f t="shared" si="146"/>
        <v>1</v>
      </c>
      <c r="O797" s="30" t="e">
        <f>VLOOKUP(E797,'LIBROS FNL '!E:N,2,0)</f>
        <v>#N/A</v>
      </c>
      <c r="P797" s="31">
        <f>IFERROR(VLOOKUP(E797,'LIBROS FNL '!E:Q,13,0),0)</f>
        <v>0</v>
      </c>
      <c r="Q797" s="31" t="e">
        <f>VLOOKUP(E797,'LIBROS FNL '!E:N,4,0)</f>
        <v>#N/A</v>
      </c>
      <c r="R797" s="31">
        <f t="shared" si="147"/>
        <v>0</v>
      </c>
      <c r="S797" s="32" t="str">
        <f t="shared" si="148"/>
        <v>OK CONCILIADO</v>
      </c>
      <c r="T797" s="29" t="str">
        <f t="shared" ca="1" si="149"/>
        <v>ok</v>
      </c>
      <c r="U797" s="29">
        <f t="shared" si="150"/>
        <v>1</v>
      </c>
      <c r="V797" s="29">
        <f t="shared" si="151"/>
        <v>0</v>
      </c>
      <c r="W797" s="29" t="str">
        <f t="shared" si="152"/>
        <v/>
      </c>
    </row>
    <row r="799" spans="1:23" x14ac:dyDescent="0.25">
      <c r="J799" s="63"/>
    </row>
  </sheetData>
  <sheetProtection autoFilter="0"/>
  <conditionalFormatting sqref="B1:B1048576">
    <cfRule type="duplicateValues" dxfId="22" priority="125"/>
  </conditionalFormatting>
  <conditionalFormatting sqref="L2:L1048576">
    <cfRule type="containsText" dxfId="21" priority="124" operator="containsText" text="NO APLICADO">
      <formula>NOT(ISERROR(SEARCH("NO APLICADO",L2)))</formula>
    </cfRule>
  </conditionalFormatting>
  <conditionalFormatting sqref="M4:M103">
    <cfRule type="duplicateValues" dxfId="20" priority="1"/>
  </conditionalFormatting>
  <conditionalFormatting sqref="M139:M140">
    <cfRule type="duplicateValues" dxfId="19" priority="17"/>
  </conditionalFormatting>
  <conditionalFormatting sqref="M196:M197">
    <cfRule type="duplicateValues" dxfId="18" priority="8"/>
  </conditionalFormatting>
  <conditionalFormatting sqref="M208 M217 M247 M249:M250 M284:M286 M318:M319 M408 M275 M341:M343 M370:M372 M461 M288 M327 M352 M385:M386 M415:M416 M420 M190:M191 M410:M411 M464:M469 M567 M214 M193:M195">
    <cfRule type="duplicateValues" dxfId="17" priority="16"/>
  </conditionalFormatting>
  <conditionalFormatting sqref="M234:M246">
    <cfRule type="duplicateValues" dxfId="16" priority="7"/>
  </conditionalFormatting>
  <conditionalFormatting sqref="M289:M290 M292:M303 M305:M317">
    <cfRule type="duplicateValues" dxfId="15" priority="9"/>
  </conditionalFormatting>
  <conditionalFormatting sqref="M470:M475 M477:M478 M494:M501 M535:M538 M483:M487 M489 M505:M514 M517:M519 M526:M530 M557:M563 M566 M480:M481 M540:M554">
    <cfRule type="duplicateValues" dxfId="14" priority="11"/>
  </conditionalFormatting>
  <conditionalFormatting sqref="M579 M697 M700:M702">
    <cfRule type="duplicateValues" dxfId="13" priority="13"/>
  </conditionalFormatting>
  <conditionalFormatting sqref="M580:M584 M568:M578 M600:M601 M632 M666:M669 M610:M620 M623:M630 M638 M641:M642 M648 M658:M661 M586:M591 M595 M603:M608 M636 M644:M646 M653:M655 M593 M671:M680">
    <cfRule type="duplicateValues" dxfId="12" priority="132"/>
  </conditionalFormatting>
  <conditionalFormatting sqref="M656">
    <cfRule type="duplicateValues" dxfId="11" priority="3"/>
  </conditionalFormatting>
  <conditionalFormatting sqref="M699 M640 M622 M597 M565 M523:M525 M516 M454:M455 M423:M424 M382 M367 M265 M223:M224 M203 M176">
    <cfRule type="duplicateValues" dxfId="10" priority="4"/>
  </conditionalFormatting>
  <conditionalFormatting sqref="M705:M797 M689:M695">
    <cfRule type="duplicateValues" dxfId="9" priority="2"/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36756-7CC9-4767-82D7-D50BE3E2BA34}">
  <sheetPr codeName="Hoja4">
    <tabColor theme="9" tint="0.79998168889431442"/>
  </sheetPr>
  <dimension ref="A1:X400"/>
  <sheetViews>
    <sheetView showGridLines="0" zoomScale="55" zoomScaleNormal="55" workbookViewId="0">
      <pane ySplit="1" topLeftCell="A76" activePane="bottomLeft" state="frozen"/>
      <selection activeCell="H52" sqref="H52"/>
      <selection pane="bottomLeft" activeCell="L350" sqref="L350"/>
    </sheetView>
  </sheetViews>
  <sheetFormatPr baseColWidth="10" defaultRowHeight="15" x14ac:dyDescent="0.25"/>
  <cols>
    <col min="1" max="1" width="10.85546875" bestFit="1" customWidth="1"/>
    <col min="2" max="2" width="9" style="2" bestFit="1" customWidth="1"/>
    <col min="3" max="3" width="9" bestFit="1" customWidth="1"/>
    <col min="4" max="4" width="14" bestFit="1" customWidth="1"/>
    <col min="5" max="5" width="13.42578125" bestFit="1" customWidth="1"/>
    <col min="6" max="6" width="7.140625" style="1" bestFit="1" customWidth="1"/>
    <col min="7" max="7" width="3.42578125" bestFit="1" customWidth="1"/>
    <col min="8" max="8" width="13.85546875" bestFit="1" customWidth="1"/>
    <col min="9" max="9" width="9.5703125" bestFit="1" customWidth="1"/>
    <col min="10" max="10" width="6.42578125" bestFit="1" customWidth="1"/>
    <col min="11" max="11" width="8" style="2" bestFit="1" customWidth="1"/>
    <col min="12" max="12" width="9.140625" style="2" bestFit="1" customWidth="1"/>
    <col min="13" max="13" width="7.140625" style="2" bestFit="1" customWidth="1"/>
    <col min="14" max="14" width="14.5703125" style="2" bestFit="1" customWidth="1"/>
    <col min="15" max="15" width="12.140625" style="4" bestFit="1" customWidth="1"/>
    <col min="16" max="16" width="7.140625" style="8" bestFit="1" customWidth="1"/>
    <col min="17" max="17" width="14.42578125" style="3" bestFit="1" customWidth="1"/>
    <col min="18" max="18" width="14.5703125" style="3" bestFit="1" customWidth="1"/>
    <col min="19" max="19" width="13.85546875" style="4" bestFit="1" customWidth="1"/>
    <col min="20" max="20" width="12" style="4" bestFit="1" customWidth="1"/>
    <col min="21" max="21" width="14.85546875" style="4" bestFit="1" customWidth="1"/>
    <col min="22" max="22" width="13.5703125" style="4" bestFit="1" customWidth="1"/>
    <col min="23" max="23" width="10.140625" style="4" bestFit="1" customWidth="1"/>
    <col min="24" max="24" width="9.140625" style="4" bestFit="1" customWidth="1"/>
  </cols>
  <sheetData>
    <row r="1" spans="1:24" s="26" customFormat="1" ht="47.25" x14ac:dyDescent="0.25">
      <c r="A1" s="64" t="s">
        <v>237</v>
      </c>
      <c r="B1" s="65" t="s">
        <v>12</v>
      </c>
      <c r="C1" s="64" t="s">
        <v>268</v>
      </c>
      <c r="D1" s="64" t="s">
        <v>266</v>
      </c>
      <c r="E1" s="64" t="s">
        <v>267</v>
      </c>
      <c r="F1" s="66" t="s">
        <v>0</v>
      </c>
      <c r="G1" s="67" t="s">
        <v>1</v>
      </c>
      <c r="H1" s="66" t="s">
        <v>2</v>
      </c>
      <c r="I1" s="66" t="s">
        <v>3</v>
      </c>
      <c r="J1" s="66" t="s">
        <v>4</v>
      </c>
      <c r="K1" s="66" t="s">
        <v>5</v>
      </c>
      <c r="L1" s="66" t="s">
        <v>6</v>
      </c>
      <c r="M1" s="66" t="s">
        <v>7</v>
      </c>
      <c r="N1" s="66" t="s">
        <v>236</v>
      </c>
      <c r="O1" s="48" t="s">
        <v>6424</v>
      </c>
      <c r="P1" s="48" t="s">
        <v>0</v>
      </c>
      <c r="Q1" s="48" t="s">
        <v>13</v>
      </c>
      <c r="R1" s="48" t="s">
        <v>6453</v>
      </c>
      <c r="S1" s="48" t="s">
        <v>269</v>
      </c>
      <c r="T1" s="48" t="s">
        <v>270</v>
      </c>
      <c r="U1" s="48" t="s">
        <v>271</v>
      </c>
      <c r="V1" s="48" t="s">
        <v>6408</v>
      </c>
      <c r="W1" s="48" t="s">
        <v>6426</v>
      </c>
      <c r="X1" s="44" t="s">
        <v>6423</v>
      </c>
    </row>
    <row r="2" spans="1:24" s="26" customFormat="1" x14ac:dyDescent="0.25">
      <c r="A2" s="36" t="str">
        <f>RIGHT('BANCOS FNL'!G2,4)</f>
        <v/>
      </c>
      <c r="B2" s="37">
        <f t="shared" ref="B2" si="0">IF(L2&lt;=0,K2*1,L2*-1)</f>
        <v>0</v>
      </c>
      <c r="C2" s="38" t="str">
        <f t="shared" ref="C2" si="1">IF(B2&lt;=0,"EGRESO","INGRESO")</f>
        <v>EGRESO</v>
      </c>
      <c r="D2" s="38" t="str">
        <f t="shared" ref="D2" si="2">+CONCATENATE(A2,B2,C2)</f>
        <v>0EGRESO</v>
      </c>
      <c r="E2" s="38" t="str">
        <f>D2&amp;COUNTIF(D$2:D2,D2)</f>
        <v>0EGRESO1</v>
      </c>
      <c r="F2" s="34"/>
      <c r="K2" s="35"/>
      <c r="L2" s="35"/>
      <c r="M2" s="35"/>
      <c r="N2" s="35"/>
      <c r="O2" s="36">
        <f t="shared" ref="O2:O65" si="3">COUNTBLANK(N2)</f>
        <v>1</v>
      </c>
      <c r="P2" s="39" t="e">
        <f>VLOOKUP(E2,'BANCOS FNL'!E:M,5,0)</f>
        <v>#N/A</v>
      </c>
      <c r="Q2" s="25">
        <f t="shared" ref="Q2:Q65" si="4">+B2</f>
        <v>0</v>
      </c>
      <c r="R2" s="25">
        <f>IFERROR(VLOOKUP(E2,'BANCOS FNL'!E:M,6,0),0)</f>
        <v>0</v>
      </c>
      <c r="S2" s="40" t="e">
        <f>VLOOKUP(E2,'BANCOS FNL'!E:M,8,0)</f>
        <v>#N/A</v>
      </c>
      <c r="T2" s="25">
        <f t="shared" ref="T2:T65" si="5">B2-R2</f>
        <v>0</v>
      </c>
      <c r="U2" s="36" t="str">
        <f t="shared" ref="U2:U65" si="6">IF(AND(O2=0),"OK",IF(T2&lt;&gt;0,"SIN CONCILIAR","OK CONCILIADO"))</f>
        <v>OK CONCILIADO</v>
      </c>
      <c r="V2" s="36" t="str">
        <f t="shared" ref="V2:V65" ca="1" si="7">IF(U2="SIN CONCILIAR",+TODAY()-F2,"ok")</f>
        <v>ok</v>
      </c>
      <c r="W2" s="36">
        <f t="shared" ref="W2:W65" si="8">COUNTA(U2)</f>
        <v>1</v>
      </c>
      <c r="X2" s="36">
        <f t="shared" ref="X2:X65" si="9">WEEKNUM(F2)</f>
        <v>0</v>
      </c>
    </row>
    <row r="3" spans="1:24" s="26" customFormat="1" x14ac:dyDescent="0.25">
      <c r="A3" s="36" t="str">
        <f>RIGHT('BANCOS FNL'!G3,4)</f>
        <v/>
      </c>
      <c r="B3" s="37">
        <f t="shared" ref="B3:B66" si="10">IF(L3&lt;=0,K3*1,L3*-1)</f>
        <v>0</v>
      </c>
      <c r="C3" s="38" t="str">
        <f t="shared" ref="C3:C66" si="11">IF(B3&lt;=0,"EGRESO","INGRESO")</f>
        <v>EGRESO</v>
      </c>
      <c r="D3" s="38" t="str">
        <f t="shared" ref="D3:D66" si="12">+CONCATENATE(A3,B3,C3)</f>
        <v>0EGRESO</v>
      </c>
      <c r="E3" s="38" t="str">
        <f>D3&amp;COUNTIF(D$2:D3,D3)</f>
        <v>0EGRESO2</v>
      </c>
      <c r="F3" s="34"/>
      <c r="K3" s="35"/>
      <c r="L3" s="35"/>
      <c r="M3" s="35"/>
      <c r="N3" s="35"/>
      <c r="O3" s="36">
        <f t="shared" si="3"/>
        <v>1</v>
      </c>
      <c r="P3" s="39" t="e">
        <f>VLOOKUP(E3,'BANCOS FNL'!E:M,5,0)</f>
        <v>#N/A</v>
      </c>
      <c r="Q3" s="25">
        <f t="shared" si="4"/>
        <v>0</v>
      </c>
      <c r="R3" s="25">
        <f>IFERROR(VLOOKUP(E3,'BANCOS FNL'!E:M,6,0),0)</f>
        <v>0</v>
      </c>
      <c r="S3" s="40" t="e">
        <f>VLOOKUP(E3,'BANCOS FNL'!E:M,8,0)</f>
        <v>#N/A</v>
      </c>
      <c r="T3" s="25">
        <f t="shared" si="5"/>
        <v>0</v>
      </c>
      <c r="U3" s="36" t="str">
        <f t="shared" si="6"/>
        <v>OK CONCILIADO</v>
      </c>
      <c r="V3" s="36" t="str">
        <f t="shared" ca="1" si="7"/>
        <v>ok</v>
      </c>
      <c r="W3" s="36">
        <f t="shared" si="8"/>
        <v>1</v>
      </c>
      <c r="X3" s="36">
        <f t="shared" si="9"/>
        <v>0</v>
      </c>
    </row>
    <row r="4" spans="1:24" s="26" customFormat="1" x14ac:dyDescent="0.25">
      <c r="A4" s="36" t="str">
        <f>RIGHT('BANCOS FNL'!G4,4)</f>
        <v/>
      </c>
      <c r="B4" s="37">
        <f t="shared" si="10"/>
        <v>0</v>
      </c>
      <c r="C4" s="38" t="str">
        <f t="shared" si="11"/>
        <v>EGRESO</v>
      </c>
      <c r="D4" s="38" t="str">
        <f t="shared" si="12"/>
        <v>0EGRESO</v>
      </c>
      <c r="E4" s="38" t="str">
        <f>D4&amp;COUNTIF(D$2:D4,D4)</f>
        <v>0EGRESO3</v>
      </c>
      <c r="F4" s="34"/>
      <c r="K4" s="35"/>
      <c r="L4" s="35"/>
      <c r="M4" s="35"/>
      <c r="N4" s="35"/>
      <c r="O4" s="36">
        <f t="shared" si="3"/>
        <v>1</v>
      </c>
      <c r="P4" s="39" t="e">
        <f>VLOOKUP(E4,'BANCOS FNL'!E:M,5,0)</f>
        <v>#N/A</v>
      </c>
      <c r="Q4" s="25">
        <f t="shared" si="4"/>
        <v>0</v>
      </c>
      <c r="R4" s="25">
        <f>IFERROR(VLOOKUP(E4,'BANCOS FNL'!E:M,6,0),0)</f>
        <v>0</v>
      </c>
      <c r="S4" s="40" t="e">
        <f>VLOOKUP(E4,'BANCOS FNL'!E:M,8,0)</f>
        <v>#N/A</v>
      </c>
      <c r="T4" s="25">
        <f t="shared" si="5"/>
        <v>0</v>
      </c>
      <c r="U4" s="36" t="str">
        <f t="shared" si="6"/>
        <v>OK CONCILIADO</v>
      </c>
      <c r="V4" s="36" t="str">
        <f t="shared" ca="1" si="7"/>
        <v>ok</v>
      </c>
      <c r="W4" s="36">
        <f t="shared" si="8"/>
        <v>1</v>
      </c>
      <c r="X4" s="36">
        <f t="shared" si="9"/>
        <v>0</v>
      </c>
    </row>
    <row r="5" spans="1:24" s="26" customFormat="1" x14ac:dyDescent="0.25">
      <c r="A5" s="36" t="str">
        <f>RIGHT('BANCOS FNL'!G5,4)</f>
        <v/>
      </c>
      <c r="B5" s="37">
        <f t="shared" si="10"/>
        <v>0</v>
      </c>
      <c r="C5" s="38" t="str">
        <f t="shared" si="11"/>
        <v>EGRESO</v>
      </c>
      <c r="D5" s="38" t="str">
        <f t="shared" si="12"/>
        <v>0EGRESO</v>
      </c>
      <c r="E5" s="38" t="str">
        <f>D5&amp;COUNTIF(D$2:D5,D5)</f>
        <v>0EGRESO4</v>
      </c>
      <c r="F5" s="34"/>
      <c r="K5" s="35"/>
      <c r="L5" s="35"/>
      <c r="M5" s="35"/>
      <c r="N5" s="35"/>
      <c r="O5" s="36">
        <f t="shared" si="3"/>
        <v>1</v>
      </c>
      <c r="P5" s="39" t="e">
        <f>VLOOKUP(E5,'BANCOS FNL'!E:M,5,0)</f>
        <v>#N/A</v>
      </c>
      <c r="Q5" s="25">
        <f t="shared" si="4"/>
        <v>0</v>
      </c>
      <c r="R5" s="25">
        <f>IFERROR(VLOOKUP(E5,'BANCOS FNL'!E:M,6,0),0)</f>
        <v>0</v>
      </c>
      <c r="S5" s="40" t="e">
        <f>VLOOKUP(E5,'BANCOS FNL'!E:M,8,0)</f>
        <v>#N/A</v>
      </c>
      <c r="T5" s="25">
        <f t="shared" si="5"/>
        <v>0</v>
      </c>
      <c r="U5" s="36" t="str">
        <f t="shared" si="6"/>
        <v>OK CONCILIADO</v>
      </c>
      <c r="V5" s="36" t="str">
        <f t="shared" ca="1" si="7"/>
        <v>ok</v>
      </c>
      <c r="W5" s="36">
        <f t="shared" si="8"/>
        <v>1</v>
      </c>
      <c r="X5" s="36">
        <f t="shared" si="9"/>
        <v>0</v>
      </c>
    </row>
    <row r="6" spans="1:24" s="26" customFormat="1" x14ac:dyDescent="0.25">
      <c r="A6" s="36" t="str">
        <f>RIGHT('BANCOS FNL'!G6,4)</f>
        <v/>
      </c>
      <c r="B6" s="37">
        <f t="shared" si="10"/>
        <v>0</v>
      </c>
      <c r="C6" s="38" t="str">
        <f t="shared" si="11"/>
        <v>EGRESO</v>
      </c>
      <c r="D6" s="38" t="str">
        <f t="shared" si="12"/>
        <v>0EGRESO</v>
      </c>
      <c r="E6" s="38" t="str">
        <f>D6&amp;COUNTIF(D$2:D6,D6)</f>
        <v>0EGRESO5</v>
      </c>
      <c r="F6" s="34"/>
      <c r="K6" s="35"/>
      <c r="L6" s="35"/>
      <c r="M6" s="35"/>
      <c r="N6" s="35"/>
      <c r="O6" s="36">
        <f t="shared" si="3"/>
        <v>1</v>
      </c>
      <c r="P6" s="39" t="e">
        <f>VLOOKUP(E6,'BANCOS FNL'!E:M,5,0)</f>
        <v>#N/A</v>
      </c>
      <c r="Q6" s="25">
        <f t="shared" si="4"/>
        <v>0</v>
      </c>
      <c r="R6" s="25">
        <f>IFERROR(VLOOKUP(E6,'BANCOS FNL'!E:M,6,0),0)</f>
        <v>0</v>
      </c>
      <c r="S6" s="40" t="e">
        <f>VLOOKUP(E6,'BANCOS FNL'!E:M,8,0)</f>
        <v>#N/A</v>
      </c>
      <c r="T6" s="25">
        <f t="shared" si="5"/>
        <v>0</v>
      </c>
      <c r="U6" s="36" t="str">
        <f t="shared" si="6"/>
        <v>OK CONCILIADO</v>
      </c>
      <c r="V6" s="36" t="str">
        <f t="shared" ca="1" si="7"/>
        <v>ok</v>
      </c>
      <c r="W6" s="36">
        <f t="shared" si="8"/>
        <v>1</v>
      </c>
      <c r="X6" s="36">
        <f t="shared" si="9"/>
        <v>0</v>
      </c>
    </row>
    <row r="7" spans="1:24" s="26" customFormat="1" x14ac:dyDescent="0.25">
      <c r="A7" s="36" t="str">
        <f>RIGHT('BANCOS FNL'!G7,4)</f>
        <v/>
      </c>
      <c r="B7" s="37">
        <f t="shared" si="10"/>
        <v>0</v>
      </c>
      <c r="C7" s="38" t="str">
        <f t="shared" si="11"/>
        <v>EGRESO</v>
      </c>
      <c r="D7" s="38" t="str">
        <f t="shared" si="12"/>
        <v>0EGRESO</v>
      </c>
      <c r="E7" s="38" t="str">
        <f>D7&amp;COUNTIF(D$2:D7,D7)</f>
        <v>0EGRESO6</v>
      </c>
      <c r="F7" s="34"/>
      <c r="K7" s="35"/>
      <c r="L7" s="35"/>
      <c r="M7" s="35"/>
      <c r="N7" s="35"/>
      <c r="O7" s="36">
        <f t="shared" si="3"/>
        <v>1</v>
      </c>
      <c r="P7" s="39" t="e">
        <f>VLOOKUP(E7,'BANCOS FNL'!E:M,5,0)</f>
        <v>#N/A</v>
      </c>
      <c r="Q7" s="25">
        <f t="shared" si="4"/>
        <v>0</v>
      </c>
      <c r="R7" s="25">
        <f>IFERROR(VLOOKUP(E7,'BANCOS FNL'!E:M,6,0),0)</f>
        <v>0</v>
      </c>
      <c r="S7" s="40" t="e">
        <f>VLOOKUP(E7,'BANCOS FNL'!E:M,8,0)</f>
        <v>#N/A</v>
      </c>
      <c r="T7" s="25">
        <f t="shared" si="5"/>
        <v>0</v>
      </c>
      <c r="U7" s="36" t="str">
        <f t="shared" si="6"/>
        <v>OK CONCILIADO</v>
      </c>
      <c r="V7" s="36" t="str">
        <f t="shared" ca="1" si="7"/>
        <v>ok</v>
      </c>
      <c r="W7" s="36">
        <f t="shared" si="8"/>
        <v>1</v>
      </c>
      <c r="X7" s="36">
        <f t="shared" si="9"/>
        <v>0</v>
      </c>
    </row>
    <row r="8" spans="1:24" s="26" customFormat="1" x14ac:dyDescent="0.25">
      <c r="A8" s="36" t="str">
        <f>RIGHT('BANCOS FNL'!G8,4)</f>
        <v/>
      </c>
      <c r="B8" s="37">
        <f t="shared" si="10"/>
        <v>0</v>
      </c>
      <c r="C8" s="38" t="str">
        <f t="shared" si="11"/>
        <v>EGRESO</v>
      </c>
      <c r="D8" s="38" t="str">
        <f t="shared" si="12"/>
        <v>0EGRESO</v>
      </c>
      <c r="E8" s="38" t="str">
        <f>D8&amp;COUNTIF(D$2:D8,D8)</f>
        <v>0EGRESO7</v>
      </c>
      <c r="F8" s="34"/>
      <c r="K8" s="35"/>
      <c r="L8" s="35"/>
      <c r="M8" s="35"/>
      <c r="N8" s="35"/>
      <c r="O8" s="36">
        <f t="shared" si="3"/>
        <v>1</v>
      </c>
      <c r="P8" s="39" t="e">
        <f>VLOOKUP(E8,'BANCOS FNL'!E:M,5,0)</f>
        <v>#N/A</v>
      </c>
      <c r="Q8" s="25">
        <f t="shared" si="4"/>
        <v>0</v>
      </c>
      <c r="R8" s="25">
        <f>IFERROR(VLOOKUP(E8,'BANCOS FNL'!E:M,6,0),0)</f>
        <v>0</v>
      </c>
      <c r="S8" s="40" t="e">
        <f>VLOOKUP(E8,'BANCOS FNL'!E:M,8,0)</f>
        <v>#N/A</v>
      </c>
      <c r="T8" s="25">
        <f t="shared" si="5"/>
        <v>0</v>
      </c>
      <c r="U8" s="36" t="str">
        <f t="shared" si="6"/>
        <v>OK CONCILIADO</v>
      </c>
      <c r="V8" s="36" t="str">
        <f t="shared" ca="1" si="7"/>
        <v>ok</v>
      </c>
      <c r="W8" s="36">
        <f t="shared" si="8"/>
        <v>1</v>
      </c>
      <c r="X8" s="36">
        <f t="shared" si="9"/>
        <v>0</v>
      </c>
    </row>
    <row r="9" spans="1:24" s="26" customFormat="1" x14ac:dyDescent="0.25">
      <c r="A9" s="36" t="str">
        <f>RIGHT('BANCOS FNL'!G9,4)</f>
        <v/>
      </c>
      <c r="B9" s="37">
        <f t="shared" si="10"/>
        <v>0</v>
      </c>
      <c r="C9" s="38" t="str">
        <f t="shared" si="11"/>
        <v>EGRESO</v>
      </c>
      <c r="D9" s="38" t="str">
        <f t="shared" si="12"/>
        <v>0EGRESO</v>
      </c>
      <c r="E9" s="38" t="str">
        <f>D9&amp;COUNTIF(D$2:D9,D9)</f>
        <v>0EGRESO8</v>
      </c>
      <c r="F9" s="34"/>
      <c r="K9" s="35"/>
      <c r="L9" s="35"/>
      <c r="M9" s="35"/>
      <c r="N9" s="35"/>
      <c r="O9" s="36">
        <f t="shared" si="3"/>
        <v>1</v>
      </c>
      <c r="P9" s="39" t="e">
        <f>VLOOKUP(E9,'BANCOS FNL'!E:M,5,0)</f>
        <v>#N/A</v>
      </c>
      <c r="Q9" s="25">
        <f t="shared" si="4"/>
        <v>0</v>
      </c>
      <c r="R9" s="25">
        <f>IFERROR(VLOOKUP(E9,'BANCOS FNL'!E:M,6,0),0)</f>
        <v>0</v>
      </c>
      <c r="S9" s="40" t="e">
        <f>VLOOKUP(E9,'BANCOS FNL'!E:M,8,0)</f>
        <v>#N/A</v>
      </c>
      <c r="T9" s="25">
        <f t="shared" si="5"/>
        <v>0</v>
      </c>
      <c r="U9" s="36" t="str">
        <f t="shared" si="6"/>
        <v>OK CONCILIADO</v>
      </c>
      <c r="V9" s="36" t="str">
        <f t="shared" ca="1" si="7"/>
        <v>ok</v>
      </c>
      <c r="W9" s="36">
        <f t="shared" si="8"/>
        <v>1</v>
      </c>
      <c r="X9" s="36">
        <f t="shared" si="9"/>
        <v>0</v>
      </c>
    </row>
    <row r="10" spans="1:24" s="26" customFormat="1" x14ac:dyDescent="0.25">
      <c r="A10" s="36" t="str">
        <f>RIGHT('BANCOS FNL'!G10,4)</f>
        <v/>
      </c>
      <c r="B10" s="37">
        <f t="shared" si="10"/>
        <v>0</v>
      </c>
      <c r="C10" s="38" t="str">
        <f t="shared" si="11"/>
        <v>EGRESO</v>
      </c>
      <c r="D10" s="38" t="str">
        <f t="shared" si="12"/>
        <v>0EGRESO</v>
      </c>
      <c r="E10" s="38" t="str">
        <f>D10&amp;COUNTIF(D$2:D10,D10)</f>
        <v>0EGRESO9</v>
      </c>
      <c r="F10" s="34"/>
      <c r="K10" s="35"/>
      <c r="L10" s="35"/>
      <c r="M10" s="35"/>
      <c r="N10" s="35"/>
      <c r="O10" s="36">
        <f t="shared" si="3"/>
        <v>1</v>
      </c>
      <c r="P10" s="39" t="e">
        <f>VLOOKUP(E10,'BANCOS FNL'!E:M,5,0)</f>
        <v>#N/A</v>
      </c>
      <c r="Q10" s="25">
        <f t="shared" si="4"/>
        <v>0</v>
      </c>
      <c r="R10" s="25">
        <f>IFERROR(VLOOKUP(E10,'BANCOS FNL'!E:M,6,0),0)</f>
        <v>0</v>
      </c>
      <c r="S10" s="40" t="e">
        <f>VLOOKUP(E10,'BANCOS FNL'!E:M,8,0)</f>
        <v>#N/A</v>
      </c>
      <c r="T10" s="25">
        <f t="shared" si="5"/>
        <v>0</v>
      </c>
      <c r="U10" s="36" t="str">
        <f t="shared" si="6"/>
        <v>OK CONCILIADO</v>
      </c>
      <c r="V10" s="36" t="str">
        <f t="shared" ca="1" si="7"/>
        <v>ok</v>
      </c>
      <c r="W10" s="36">
        <f t="shared" si="8"/>
        <v>1</v>
      </c>
      <c r="X10" s="36">
        <f t="shared" si="9"/>
        <v>0</v>
      </c>
    </row>
    <row r="11" spans="1:24" s="26" customFormat="1" x14ac:dyDescent="0.25">
      <c r="A11" s="36" t="str">
        <f>RIGHT('BANCOS FNL'!G11,4)</f>
        <v/>
      </c>
      <c r="B11" s="37">
        <f t="shared" si="10"/>
        <v>0</v>
      </c>
      <c r="C11" s="38" t="str">
        <f t="shared" si="11"/>
        <v>EGRESO</v>
      </c>
      <c r="D11" s="38" t="str">
        <f t="shared" si="12"/>
        <v>0EGRESO</v>
      </c>
      <c r="E11" s="38" t="str">
        <f>D11&amp;COUNTIF(D$2:D11,D11)</f>
        <v>0EGRESO10</v>
      </c>
      <c r="F11" s="34"/>
      <c r="K11" s="35"/>
      <c r="L11" s="35"/>
      <c r="M11" s="35"/>
      <c r="N11" s="35"/>
      <c r="O11" s="36">
        <f t="shared" si="3"/>
        <v>1</v>
      </c>
      <c r="P11" s="39" t="e">
        <f>VLOOKUP(E11,'BANCOS FNL'!E:M,5,0)</f>
        <v>#N/A</v>
      </c>
      <c r="Q11" s="25">
        <f t="shared" si="4"/>
        <v>0</v>
      </c>
      <c r="R11" s="25">
        <f>IFERROR(VLOOKUP(E11,'BANCOS FNL'!E:M,6,0),0)</f>
        <v>0</v>
      </c>
      <c r="S11" s="40" t="e">
        <f>VLOOKUP(E11,'BANCOS FNL'!E:M,8,0)</f>
        <v>#N/A</v>
      </c>
      <c r="T11" s="25">
        <f t="shared" si="5"/>
        <v>0</v>
      </c>
      <c r="U11" s="36" t="str">
        <f t="shared" si="6"/>
        <v>OK CONCILIADO</v>
      </c>
      <c r="V11" s="36" t="str">
        <f t="shared" ca="1" si="7"/>
        <v>ok</v>
      </c>
      <c r="W11" s="36">
        <f t="shared" si="8"/>
        <v>1</v>
      </c>
      <c r="X11" s="36">
        <f t="shared" si="9"/>
        <v>0</v>
      </c>
    </row>
    <row r="12" spans="1:24" s="26" customFormat="1" x14ac:dyDescent="0.25">
      <c r="A12" s="36" t="str">
        <f>RIGHT('BANCOS FNL'!G12,4)</f>
        <v/>
      </c>
      <c r="B12" s="37">
        <f t="shared" si="10"/>
        <v>0</v>
      </c>
      <c r="C12" s="38" t="str">
        <f t="shared" si="11"/>
        <v>EGRESO</v>
      </c>
      <c r="D12" s="38" t="str">
        <f t="shared" si="12"/>
        <v>0EGRESO</v>
      </c>
      <c r="E12" s="38" t="str">
        <f>D12&amp;COUNTIF(D$2:D12,D12)</f>
        <v>0EGRESO11</v>
      </c>
      <c r="F12" s="34"/>
      <c r="K12" s="35"/>
      <c r="L12" s="35"/>
      <c r="M12" s="35"/>
      <c r="N12" s="35"/>
      <c r="O12" s="36">
        <f t="shared" si="3"/>
        <v>1</v>
      </c>
      <c r="P12" s="39" t="e">
        <f>VLOOKUP(E12,'BANCOS FNL'!E:M,5,0)</f>
        <v>#N/A</v>
      </c>
      <c r="Q12" s="25">
        <f t="shared" si="4"/>
        <v>0</v>
      </c>
      <c r="R12" s="25">
        <f>IFERROR(VLOOKUP(E12,'BANCOS FNL'!E:M,6,0),0)</f>
        <v>0</v>
      </c>
      <c r="S12" s="40" t="e">
        <f>VLOOKUP(E12,'BANCOS FNL'!E:M,8,0)</f>
        <v>#N/A</v>
      </c>
      <c r="T12" s="25">
        <f t="shared" si="5"/>
        <v>0</v>
      </c>
      <c r="U12" s="36" t="str">
        <f t="shared" si="6"/>
        <v>OK CONCILIADO</v>
      </c>
      <c r="V12" s="36" t="str">
        <f t="shared" ca="1" si="7"/>
        <v>ok</v>
      </c>
      <c r="W12" s="36">
        <f t="shared" si="8"/>
        <v>1</v>
      </c>
      <c r="X12" s="36">
        <f t="shared" si="9"/>
        <v>0</v>
      </c>
    </row>
    <row r="13" spans="1:24" s="26" customFormat="1" x14ac:dyDescent="0.25">
      <c r="A13" s="36" t="str">
        <f>RIGHT('BANCOS FNL'!G13,4)</f>
        <v/>
      </c>
      <c r="B13" s="37">
        <f t="shared" si="10"/>
        <v>0</v>
      </c>
      <c r="C13" s="38" t="str">
        <f t="shared" si="11"/>
        <v>EGRESO</v>
      </c>
      <c r="D13" s="38" t="str">
        <f t="shared" si="12"/>
        <v>0EGRESO</v>
      </c>
      <c r="E13" s="38" t="str">
        <f>D13&amp;COUNTIF(D$2:D13,D13)</f>
        <v>0EGRESO12</v>
      </c>
      <c r="F13" s="34"/>
      <c r="K13" s="35"/>
      <c r="L13" s="35"/>
      <c r="M13" s="35"/>
      <c r="N13" s="35"/>
      <c r="O13" s="36">
        <f t="shared" si="3"/>
        <v>1</v>
      </c>
      <c r="P13" s="39" t="e">
        <f>VLOOKUP(E13,'BANCOS FNL'!E:M,5,0)</f>
        <v>#N/A</v>
      </c>
      <c r="Q13" s="25">
        <f t="shared" si="4"/>
        <v>0</v>
      </c>
      <c r="R13" s="25">
        <f>IFERROR(VLOOKUP(E13,'BANCOS FNL'!E:M,6,0),0)</f>
        <v>0</v>
      </c>
      <c r="S13" s="40" t="e">
        <f>VLOOKUP(E13,'BANCOS FNL'!E:M,8,0)</f>
        <v>#N/A</v>
      </c>
      <c r="T13" s="25">
        <f t="shared" si="5"/>
        <v>0</v>
      </c>
      <c r="U13" s="36" t="str">
        <f t="shared" si="6"/>
        <v>OK CONCILIADO</v>
      </c>
      <c r="V13" s="36" t="str">
        <f t="shared" ca="1" si="7"/>
        <v>ok</v>
      </c>
      <c r="W13" s="36">
        <f t="shared" si="8"/>
        <v>1</v>
      </c>
      <c r="X13" s="36">
        <f t="shared" si="9"/>
        <v>0</v>
      </c>
    </row>
    <row r="14" spans="1:24" s="26" customFormat="1" x14ac:dyDescent="0.25">
      <c r="A14" s="36" t="str">
        <f>RIGHT('BANCOS FNL'!G14,4)</f>
        <v/>
      </c>
      <c r="B14" s="37">
        <f t="shared" si="10"/>
        <v>0</v>
      </c>
      <c r="C14" s="38" t="str">
        <f t="shared" si="11"/>
        <v>EGRESO</v>
      </c>
      <c r="D14" s="38" t="str">
        <f t="shared" si="12"/>
        <v>0EGRESO</v>
      </c>
      <c r="E14" s="38" t="str">
        <f>D14&amp;COUNTIF(D$2:D14,D14)</f>
        <v>0EGRESO13</v>
      </c>
      <c r="F14" s="34"/>
      <c r="K14" s="35"/>
      <c r="L14" s="35"/>
      <c r="M14" s="35"/>
      <c r="N14" s="35"/>
      <c r="O14" s="36">
        <f t="shared" si="3"/>
        <v>1</v>
      </c>
      <c r="P14" s="39" t="e">
        <f>VLOOKUP(E14,'BANCOS FNL'!E:M,5,0)</f>
        <v>#N/A</v>
      </c>
      <c r="Q14" s="25">
        <f t="shared" si="4"/>
        <v>0</v>
      </c>
      <c r="R14" s="25">
        <f>IFERROR(VLOOKUP(E14,'BANCOS FNL'!E:M,6,0),0)</f>
        <v>0</v>
      </c>
      <c r="S14" s="40" t="e">
        <f>VLOOKUP(E14,'BANCOS FNL'!E:M,8,0)</f>
        <v>#N/A</v>
      </c>
      <c r="T14" s="25">
        <f t="shared" si="5"/>
        <v>0</v>
      </c>
      <c r="U14" s="36" t="str">
        <f t="shared" si="6"/>
        <v>OK CONCILIADO</v>
      </c>
      <c r="V14" s="36" t="str">
        <f t="shared" ca="1" si="7"/>
        <v>ok</v>
      </c>
      <c r="W14" s="36">
        <f t="shared" si="8"/>
        <v>1</v>
      </c>
      <c r="X14" s="36">
        <f t="shared" si="9"/>
        <v>0</v>
      </c>
    </row>
    <row r="15" spans="1:24" s="26" customFormat="1" x14ac:dyDescent="0.25">
      <c r="A15" s="36" t="str">
        <f>RIGHT('BANCOS FNL'!G15,4)</f>
        <v/>
      </c>
      <c r="B15" s="37">
        <f t="shared" si="10"/>
        <v>0</v>
      </c>
      <c r="C15" s="38" t="str">
        <f t="shared" si="11"/>
        <v>EGRESO</v>
      </c>
      <c r="D15" s="38" t="str">
        <f t="shared" si="12"/>
        <v>0EGRESO</v>
      </c>
      <c r="E15" s="38" t="str">
        <f>D15&amp;COUNTIF(D$2:D15,D15)</f>
        <v>0EGRESO14</v>
      </c>
      <c r="F15" s="34"/>
      <c r="K15" s="35"/>
      <c r="L15" s="35"/>
      <c r="M15" s="35"/>
      <c r="N15" s="35"/>
      <c r="O15" s="36">
        <f t="shared" si="3"/>
        <v>1</v>
      </c>
      <c r="P15" s="39" t="e">
        <f>VLOOKUP(E15,'BANCOS FNL'!E:M,5,0)</f>
        <v>#N/A</v>
      </c>
      <c r="Q15" s="25">
        <f t="shared" si="4"/>
        <v>0</v>
      </c>
      <c r="R15" s="25">
        <f>IFERROR(VLOOKUP(E15,'BANCOS FNL'!E:M,6,0),0)</f>
        <v>0</v>
      </c>
      <c r="S15" s="40" t="e">
        <f>VLOOKUP(E15,'BANCOS FNL'!E:M,8,0)</f>
        <v>#N/A</v>
      </c>
      <c r="T15" s="25">
        <f t="shared" si="5"/>
        <v>0</v>
      </c>
      <c r="U15" s="36" t="str">
        <f t="shared" si="6"/>
        <v>OK CONCILIADO</v>
      </c>
      <c r="V15" s="36" t="str">
        <f t="shared" ca="1" si="7"/>
        <v>ok</v>
      </c>
      <c r="W15" s="36">
        <f t="shared" si="8"/>
        <v>1</v>
      </c>
      <c r="X15" s="36">
        <f t="shared" si="9"/>
        <v>0</v>
      </c>
    </row>
    <row r="16" spans="1:24" s="26" customFormat="1" x14ac:dyDescent="0.25">
      <c r="A16" s="36" t="str">
        <f>RIGHT('BANCOS FNL'!G16,4)</f>
        <v/>
      </c>
      <c r="B16" s="37">
        <f t="shared" si="10"/>
        <v>0</v>
      </c>
      <c r="C16" s="38" t="str">
        <f t="shared" si="11"/>
        <v>EGRESO</v>
      </c>
      <c r="D16" s="38" t="str">
        <f t="shared" si="12"/>
        <v>0EGRESO</v>
      </c>
      <c r="E16" s="38" t="str">
        <f>D16&amp;COUNTIF(D$2:D16,D16)</f>
        <v>0EGRESO15</v>
      </c>
      <c r="F16" s="34"/>
      <c r="K16" s="35"/>
      <c r="L16" s="35"/>
      <c r="M16" s="35"/>
      <c r="N16" s="35"/>
      <c r="O16" s="36">
        <f t="shared" si="3"/>
        <v>1</v>
      </c>
      <c r="P16" s="39" t="e">
        <f>VLOOKUP(E16,'BANCOS FNL'!E:M,5,0)</f>
        <v>#N/A</v>
      </c>
      <c r="Q16" s="25">
        <f t="shared" si="4"/>
        <v>0</v>
      </c>
      <c r="R16" s="25">
        <f>IFERROR(VLOOKUP(E16,'BANCOS FNL'!E:M,6,0),0)</f>
        <v>0</v>
      </c>
      <c r="S16" s="40" t="e">
        <f>VLOOKUP(E16,'BANCOS FNL'!E:M,8,0)</f>
        <v>#N/A</v>
      </c>
      <c r="T16" s="25">
        <f t="shared" si="5"/>
        <v>0</v>
      </c>
      <c r="U16" s="36" t="str">
        <f t="shared" si="6"/>
        <v>OK CONCILIADO</v>
      </c>
      <c r="V16" s="36" t="str">
        <f t="shared" ca="1" si="7"/>
        <v>ok</v>
      </c>
      <c r="W16" s="36">
        <f t="shared" si="8"/>
        <v>1</v>
      </c>
      <c r="X16" s="36">
        <f t="shared" si="9"/>
        <v>0</v>
      </c>
    </row>
    <row r="17" spans="1:24" s="26" customFormat="1" x14ac:dyDescent="0.25">
      <c r="A17" s="36" t="str">
        <f>RIGHT('BANCOS FNL'!G17,4)</f>
        <v/>
      </c>
      <c r="B17" s="37">
        <f t="shared" si="10"/>
        <v>0</v>
      </c>
      <c r="C17" s="38" t="str">
        <f t="shared" si="11"/>
        <v>EGRESO</v>
      </c>
      <c r="D17" s="38" t="str">
        <f t="shared" si="12"/>
        <v>0EGRESO</v>
      </c>
      <c r="E17" s="38" t="str">
        <f>D17&amp;COUNTIF(D$2:D17,D17)</f>
        <v>0EGRESO16</v>
      </c>
      <c r="F17" s="34"/>
      <c r="K17" s="35"/>
      <c r="L17" s="35"/>
      <c r="M17" s="35"/>
      <c r="N17" s="35"/>
      <c r="O17" s="36">
        <f t="shared" si="3"/>
        <v>1</v>
      </c>
      <c r="P17" s="39" t="e">
        <f>VLOOKUP(E17,'BANCOS FNL'!E:M,5,0)</f>
        <v>#N/A</v>
      </c>
      <c r="Q17" s="25">
        <f t="shared" si="4"/>
        <v>0</v>
      </c>
      <c r="R17" s="25">
        <f>IFERROR(VLOOKUP(E17,'BANCOS FNL'!E:M,6,0),0)</f>
        <v>0</v>
      </c>
      <c r="S17" s="40" t="e">
        <f>VLOOKUP(E17,'BANCOS FNL'!E:M,8,0)</f>
        <v>#N/A</v>
      </c>
      <c r="T17" s="25">
        <f t="shared" si="5"/>
        <v>0</v>
      </c>
      <c r="U17" s="36" t="str">
        <f t="shared" si="6"/>
        <v>OK CONCILIADO</v>
      </c>
      <c r="V17" s="36" t="str">
        <f t="shared" ca="1" si="7"/>
        <v>ok</v>
      </c>
      <c r="W17" s="36">
        <f t="shared" si="8"/>
        <v>1</v>
      </c>
      <c r="X17" s="36">
        <f t="shared" si="9"/>
        <v>0</v>
      </c>
    </row>
    <row r="18" spans="1:24" s="26" customFormat="1" x14ac:dyDescent="0.25">
      <c r="A18" s="36" t="str">
        <f>RIGHT('BANCOS FNL'!G18,4)</f>
        <v/>
      </c>
      <c r="B18" s="37">
        <f t="shared" si="10"/>
        <v>0</v>
      </c>
      <c r="C18" s="38" t="str">
        <f t="shared" si="11"/>
        <v>EGRESO</v>
      </c>
      <c r="D18" s="38" t="str">
        <f t="shared" si="12"/>
        <v>0EGRESO</v>
      </c>
      <c r="E18" s="38" t="str">
        <f>D18&amp;COUNTIF(D$2:D18,D18)</f>
        <v>0EGRESO17</v>
      </c>
      <c r="F18" s="34"/>
      <c r="K18" s="35"/>
      <c r="L18" s="35"/>
      <c r="M18" s="35"/>
      <c r="N18" s="35"/>
      <c r="O18" s="36">
        <f t="shared" si="3"/>
        <v>1</v>
      </c>
      <c r="P18" s="39" t="e">
        <f>VLOOKUP(E18,'BANCOS FNL'!E:M,5,0)</f>
        <v>#N/A</v>
      </c>
      <c r="Q18" s="25">
        <f t="shared" si="4"/>
        <v>0</v>
      </c>
      <c r="R18" s="25">
        <f>IFERROR(VLOOKUP(E18,'BANCOS FNL'!E:M,6,0),0)</f>
        <v>0</v>
      </c>
      <c r="S18" s="40" t="e">
        <f>VLOOKUP(E18,'BANCOS FNL'!E:M,8,0)</f>
        <v>#N/A</v>
      </c>
      <c r="T18" s="25">
        <f t="shared" si="5"/>
        <v>0</v>
      </c>
      <c r="U18" s="36" t="str">
        <f t="shared" si="6"/>
        <v>OK CONCILIADO</v>
      </c>
      <c r="V18" s="36" t="str">
        <f t="shared" ca="1" si="7"/>
        <v>ok</v>
      </c>
      <c r="W18" s="36">
        <f t="shared" si="8"/>
        <v>1</v>
      </c>
      <c r="X18" s="36">
        <f t="shared" si="9"/>
        <v>0</v>
      </c>
    </row>
    <row r="19" spans="1:24" s="26" customFormat="1" x14ac:dyDescent="0.25">
      <c r="A19" s="36" t="str">
        <f>RIGHT('BANCOS FNL'!G19,4)</f>
        <v/>
      </c>
      <c r="B19" s="37">
        <f t="shared" si="10"/>
        <v>0</v>
      </c>
      <c r="C19" s="38" t="str">
        <f t="shared" si="11"/>
        <v>EGRESO</v>
      </c>
      <c r="D19" s="38" t="str">
        <f t="shared" si="12"/>
        <v>0EGRESO</v>
      </c>
      <c r="E19" s="38" t="str">
        <f>D19&amp;COUNTIF(D$2:D19,D19)</f>
        <v>0EGRESO18</v>
      </c>
      <c r="F19" s="34"/>
      <c r="K19" s="35"/>
      <c r="L19" s="35"/>
      <c r="M19" s="35"/>
      <c r="N19" s="35"/>
      <c r="O19" s="36">
        <f t="shared" si="3"/>
        <v>1</v>
      </c>
      <c r="P19" s="39" t="e">
        <f>VLOOKUP(E19,'BANCOS FNL'!E:M,5,0)</f>
        <v>#N/A</v>
      </c>
      <c r="Q19" s="25">
        <f t="shared" si="4"/>
        <v>0</v>
      </c>
      <c r="R19" s="25">
        <f>IFERROR(VLOOKUP(E19,'BANCOS FNL'!E:M,6,0),0)</f>
        <v>0</v>
      </c>
      <c r="S19" s="40" t="e">
        <f>VLOOKUP(E19,'BANCOS FNL'!E:M,8,0)</f>
        <v>#N/A</v>
      </c>
      <c r="T19" s="25">
        <f t="shared" si="5"/>
        <v>0</v>
      </c>
      <c r="U19" s="36" t="str">
        <f t="shared" si="6"/>
        <v>OK CONCILIADO</v>
      </c>
      <c r="V19" s="36" t="str">
        <f t="shared" ca="1" si="7"/>
        <v>ok</v>
      </c>
      <c r="W19" s="36">
        <f t="shared" si="8"/>
        <v>1</v>
      </c>
      <c r="X19" s="36">
        <f t="shared" si="9"/>
        <v>0</v>
      </c>
    </row>
    <row r="20" spans="1:24" s="26" customFormat="1" x14ac:dyDescent="0.25">
      <c r="A20" s="36" t="str">
        <f>RIGHT('BANCOS FNL'!G20,4)</f>
        <v/>
      </c>
      <c r="B20" s="37">
        <f t="shared" si="10"/>
        <v>0</v>
      </c>
      <c r="C20" s="38" t="str">
        <f t="shared" si="11"/>
        <v>EGRESO</v>
      </c>
      <c r="D20" s="38" t="str">
        <f t="shared" si="12"/>
        <v>0EGRESO</v>
      </c>
      <c r="E20" s="38" t="str">
        <f>D20&amp;COUNTIF(D$2:D20,D20)</f>
        <v>0EGRESO19</v>
      </c>
      <c r="F20" s="34"/>
      <c r="K20" s="35"/>
      <c r="L20" s="35"/>
      <c r="M20" s="35"/>
      <c r="N20" s="35"/>
      <c r="O20" s="36">
        <f t="shared" si="3"/>
        <v>1</v>
      </c>
      <c r="P20" s="39" t="e">
        <f>VLOOKUP(E20,'BANCOS FNL'!E:M,5,0)</f>
        <v>#N/A</v>
      </c>
      <c r="Q20" s="25">
        <f t="shared" si="4"/>
        <v>0</v>
      </c>
      <c r="R20" s="25">
        <f>IFERROR(VLOOKUP(E20,'BANCOS FNL'!E:M,6,0),0)</f>
        <v>0</v>
      </c>
      <c r="S20" s="40" t="e">
        <f>VLOOKUP(E20,'BANCOS FNL'!E:M,8,0)</f>
        <v>#N/A</v>
      </c>
      <c r="T20" s="25">
        <f t="shared" si="5"/>
        <v>0</v>
      </c>
      <c r="U20" s="36" t="str">
        <f t="shared" si="6"/>
        <v>OK CONCILIADO</v>
      </c>
      <c r="V20" s="36" t="str">
        <f t="shared" ca="1" si="7"/>
        <v>ok</v>
      </c>
      <c r="W20" s="36">
        <f t="shared" si="8"/>
        <v>1</v>
      </c>
      <c r="X20" s="36">
        <f t="shared" si="9"/>
        <v>0</v>
      </c>
    </row>
    <row r="21" spans="1:24" s="26" customFormat="1" x14ac:dyDescent="0.25">
      <c r="A21" s="36" t="str">
        <f>RIGHT('BANCOS FNL'!G21,4)</f>
        <v/>
      </c>
      <c r="B21" s="37">
        <f t="shared" si="10"/>
        <v>0</v>
      </c>
      <c r="C21" s="38" t="str">
        <f t="shared" si="11"/>
        <v>EGRESO</v>
      </c>
      <c r="D21" s="38" t="str">
        <f t="shared" si="12"/>
        <v>0EGRESO</v>
      </c>
      <c r="E21" s="38" t="str">
        <f>D21&amp;COUNTIF(D$2:D21,D21)</f>
        <v>0EGRESO20</v>
      </c>
      <c r="F21" s="34"/>
      <c r="K21" s="35"/>
      <c r="L21" s="35"/>
      <c r="M21" s="35"/>
      <c r="N21" s="35"/>
      <c r="O21" s="36">
        <f t="shared" si="3"/>
        <v>1</v>
      </c>
      <c r="P21" s="39" t="e">
        <f>VLOOKUP(E21,'BANCOS FNL'!E:M,5,0)</f>
        <v>#N/A</v>
      </c>
      <c r="Q21" s="25">
        <f t="shared" si="4"/>
        <v>0</v>
      </c>
      <c r="R21" s="25">
        <f>IFERROR(VLOOKUP(E21,'BANCOS FNL'!E:M,6,0),0)</f>
        <v>0</v>
      </c>
      <c r="S21" s="40" t="e">
        <f>VLOOKUP(E21,'BANCOS FNL'!E:M,8,0)</f>
        <v>#N/A</v>
      </c>
      <c r="T21" s="25">
        <f t="shared" si="5"/>
        <v>0</v>
      </c>
      <c r="U21" s="36" t="str">
        <f t="shared" si="6"/>
        <v>OK CONCILIADO</v>
      </c>
      <c r="V21" s="36" t="str">
        <f t="shared" ca="1" si="7"/>
        <v>ok</v>
      </c>
      <c r="W21" s="36">
        <f t="shared" si="8"/>
        <v>1</v>
      </c>
      <c r="X21" s="36">
        <f t="shared" si="9"/>
        <v>0</v>
      </c>
    </row>
    <row r="22" spans="1:24" s="26" customFormat="1" x14ac:dyDescent="0.25">
      <c r="A22" s="36" t="str">
        <f>RIGHT('BANCOS FNL'!G22,4)</f>
        <v/>
      </c>
      <c r="B22" s="37">
        <f t="shared" si="10"/>
        <v>0</v>
      </c>
      <c r="C22" s="38" t="str">
        <f t="shared" si="11"/>
        <v>EGRESO</v>
      </c>
      <c r="D22" s="38" t="str">
        <f t="shared" si="12"/>
        <v>0EGRESO</v>
      </c>
      <c r="E22" s="38" t="str">
        <f>D22&amp;COUNTIF(D$2:D22,D22)</f>
        <v>0EGRESO21</v>
      </c>
      <c r="F22" s="34"/>
      <c r="K22" s="35"/>
      <c r="L22" s="35"/>
      <c r="M22" s="35"/>
      <c r="N22" s="35"/>
      <c r="O22" s="36">
        <f t="shared" si="3"/>
        <v>1</v>
      </c>
      <c r="P22" s="39" t="e">
        <f>VLOOKUP(E22,'BANCOS FNL'!E:M,5,0)</f>
        <v>#N/A</v>
      </c>
      <c r="Q22" s="25">
        <f t="shared" si="4"/>
        <v>0</v>
      </c>
      <c r="R22" s="25">
        <f>IFERROR(VLOOKUP(E22,'BANCOS FNL'!E:M,6,0),0)</f>
        <v>0</v>
      </c>
      <c r="S22" s="40" t="e">
        <f>VLOOKUP(E22,'BANCOS FNL'!E:M,8,0)</f>
        <v>#N/A</v>
      </c>
      <c r="T22" s="25">
        <f t="shared" si="5"/>
        <v>0</v>
      </c>
      <c r="U22" s="36" t="str">
        <f t="shared" si="6"/>
        <v>OK CONCILIADO</v>
      </c>
      <c r="V22" s="36" t="str">
        <f t="shared" ca="1" si="7"/>
        <v>ok</v>
      </c>
      <c r="W22" s="36">
        <f t="shared" si="8"/>
        <v>1</v>
      </c>
      <c r="X22" s="36">
        <f t="shared" si="9"/>
        <v>0</v>
      </c>
    </row>
    <row r="23" spans="1:24" s="26" customFormat="1" x14ac:dyDescent="0.25">
      <c r="A23" s="36" t="str">
        <f>RIGHT('BANCOS FNL'!G23,4)</f>
        <v/>
      </c>
      <c r="B23" s="37">
        <f t="shared" si="10"/>
        <v>0</v>
      </c>
      <c r="C23" s="38" t="str">
        <f t="shared" si="11"/>
        <v>EGRESO</v>
      </c>
      <c r="D23" s="38" t="str">
        <f t="shared" si="12"/>
        <v>0EGRESO</v>
      </c>
      <c r="E23" s="38" t="str">
        <f>D23&amp;COUNTIF(D$2:D23,D23)</f>
        <v>0EGRESO22</v>
      </c>
      <c r="F23" s="34"/>
      <c r="K23" s="35"/>
      <c r="L23" s="35"/>
      <c r="M23" s="35"/>
      <c r="N23" s="35"/>
      <c r="O23" s="36">
        <f t="shared" si="3"/>
        <v>1</v>
      </c>
      <c r="P23" s="39" t="e">
        <f>VLOOKUP(E23,'BANCOS FNL'!E:M,5,0)</f>
        <v>#N/A</v>
      </c>
      <c r="Q23" s="25">
        <f t="shared" si="4"/>
        <v>0</v>
      </c>
      <c r="R23" s="25">
        <f>IFERROR(VLOOKUP(E23,'BANCOS FNL'!E:M,6,0),0)</f>
        <v>0</v>
      </c>
      <c r="S23" s="40" t="e">
        <f>VLOOKUP(E23,'BANCOS FNL'!E:M,8,0)</f>
        <v>#N/A</v>
      </c>
      <c r="T23" s="25">
        <f t="shared" si="5"/>
        <v>0</v>
      </c>
      <c r="U23" s="36" t="str">
        <f t="shared" si="6"/>
        <v>OK CONCILIADO</v>
      </c>
      <c r="V23" s="36" t="str">
        <f t="shared" ca="1" si="7"/>
        <v>ok</v>
      </c>
      <c r="W23" s="36">
        <f t="shared" si="8"/>
        <v>1</v>
      </c>
      <c r="X23" s="36">
        <f t="shared" si="9"/>
        <v>0</v>
      </c>
    </row>
    <row r="24" spans="1:24" s="26" customFormat="1" x14ac:dyDescent="0.25">
      <c r="A24" s="36" t="str">
        <f>RIGHT('BANCOS FNL'!G24,4)</f>
        <v/>
      </c>
      <c r="B24" s="37">
        <f t="shared" si="10"/>
        <v>0</v>
      </c>
      <c r="C24" s="38" t="str">
        <f t="shared" si="11"/>
        <v>EGRESO</v>
      </c>
      <c r="D24" s="38" t="str">
        <f t="shared" si="12"/>
        <v>0EGRESO</v>
      </c>
      <c r="E24" s="38" t="str">
        <f>D24&amp;COUNTIF(D$2:D24,D24)</f>
        <v>0EGRESO23</v>
      </c>
      <c r="F24" s="34"/>
      <c r="K24" s="35"/>
      <c r="L24" s="35"/>
      <c r="M24" s="35"/>
      <c r="N24" s="35"/>
      <c r="O24" s="36">
        <f t="shared" si="3"/>
        <v>1</v>
      </c>
      <c r="P24" s="39" t="e">
        <f>VLOOKUP(E24,'BANCOS FNL'!E:M,5,0)</f>
        <v>#N/A</v>
      </c>
      <c r="Q24" s="25">
        <f t="shared" si="4"/>
        <v>0</v>
      </c>
      <c r="R24" s="25">
        <f>IFERROR(VLOOKUP(E24,'BANCOS FNL'!E:M,6,0),0)</f>
        <v>0</v>
      </c>
      <c r="S24" s="40" t="e">
        <f>VLOOKUP(E24,'BANCOS FNL'!E:M,8,0)</f>
        <v>#N/A</v>
      </c>
      <c r="T24" s="25">
        <f t="shared" si="5"/>
        <v>0</v>
      </c>
      <c r="U24" s="36" t="str">
        <f t="shared" si="6"/>
        <v>OK CONCILIADO</v>
      </c>
      <c r="V24" s="36" t="str">
        <f t="shared" ca="1" si="7"/>
        <v>ok</v>
      </c>
      <c r="W24" s="36">
        <f t="shared" si="8"/>
        <v>1</v>
      </c>
      <c r="X24" s="36">
        <f t="shared" si="9"/>
        <v>0</v>
      </c>
    </row>
    <row r="25" spans="1:24" s="26" customFormat="1" x14ac:dyDescent="0.25">
      <c r="A25" s="36" t="str">
        <f>RIGHT('BANCOS FNL'!G25,4)</f>
        <v/>
      </c>
      <c r="B25" s="37">
        <f t="shared" si="10"/>
        <v>0</v>
      </c>
      <c r="C25" s="38" t="str">
        <f t="shared" si="11"/>
        <v>EGRESO</v>
      </c>
      <c r="D25" s="38" t="str">
        <f t="shared" si="12"/>
        <v>0EGRESO</v>
      </c>
      <c r="E25" s="38" t="str">
        <f>D25&amp;COUNTIF(D$2:D25,D25)</f>
        <v>0EGRESO24</v>
      </c>
      <c r="F25" s="34"/>
      <c r="K25" s="35"/>
      <c r="L25" s="35"/>
      <c r="M25" s="35"/>
      <c r="N25" s="35"/>
      <c r="O25" s="36">
        <f t="shared" si="3"/>
        <v>1</v>
      </c>
      <c r="P25" s="39" t="e">
        <f>VLOOKUP(E25,'BANCOS FNL'!E:M,5,0)</f>
        <v>#N/A</v>
      </c>
      <c r="Q25" s="25">
        <f t="shared" si="4"/>
        <v>0</v>
      </c>
      <c r="R25" s="25">
        <f>IFERROR(VLOOKUP(E25,'BANCOS FNL'!E:M,6,0),0)</f>
        <v>0</v>
      </c>
      <c r="S25" s="40" t="e">
        <f>VLOOKUP(E25,'BANCOS FNL'!E:M,8,0)</f>
        <v>#N/A</v>
      </c>
      <c r="T25" s="25">
        <f t="shared" si="5"/>
        <v>0</v>
      </c>
      <c r="U25" s="36" t="str">
        <f t="shared" si="6"/>
        <v>OK CONCILIADO</v>
      </c>
      <c r="V25" s="36" t="str">
        <f t="shared" ca="1" si="7"/>
        <v>ok</v>
      </c>
      <c r="W25" s="36">
        <f t="shared" si="8"/>
        <v>1</v>
      </c>
      <c r="X25" s="36">
        <f t="shared" si="9"/>
        <v>0</v>
      </c>
    </row>
    <row r="26" spans="1:24" s="26" customFormat="1" x14ac:dyDescent="0.25">
      <c r="A26" s="36" t="str">
        <f>RIGHT('BANCOS FNL'!G26,4)</f>
        <v/>
      </c>
      <c r="B26" s="37">
        <f t="shared" si="10"/>
        <v>0</v>
      </c>
      <c r="C26" s="38" t="str">
        <f t="shared" si="11"/>
        <v>EGRESO</v>
      </c>
      <c r="D26" s="38" t="str">
        <f t="shared" si="12"/>
        <v>0EGRESO</v>
      </c>
      <c r="E26" s="38" t="str">
        <f>D26&amp;COUNTIF(D$2:D26,D26)</f>
        <v>0EGRESO25</v>
      </c>
      <c r="F26" s="34"/>
      <c r="K26" s="35"/>
      <c r="L26" s="35"/>
      <c r="M26" s="35"/>
      <c r="N26" s="35"/>
      <c r="O26" s="36">
        <f t="shared" si="3"/>
        <v>1</v>
      </c>
      <c r="P26" s="39" t="e">
        <f>VLOOKUP(E26,'BANCOS FNL'!E:M,5,0)</f>
        <v>#N/A</v>
      </c>
      <c r="Q26" s="25">
        <f t="shared" si="4"/>
        <v>0</v>
      </c>
      <c r="R26" s="25">
        <f>IFERROR(VLOOKUP(E26,'BANCOS FNL'!E:M,6,0),0)</f>
        <v>0</v>
      </c>
      <c r="S26" s="40" t="e">
        <f>VLOOKUP(E26,'BANCOS FNL'!E:M,8,0)</f>
        <v>#N/A</v>
      </c>
      <c r="T26" s="25">
        <f t="shared" si="5"/>
        <v>0</v>
      </c>
      <c r="U26" s="36" t="str">
        <f t="shared" si="6"/>
        <v>OK CONCILIADO</v>
      </c>
      <c r="V26" s="36" t="str">
        <f t="shared" ca="1" si="7"/>
        <v>ok</v>
      </c>
      <c r="W26" s="36">
        <f t="shared" si="8"/>
        <v>1</v>
      </c>
      <c r="X26" s="36">
        <f t="shared" si="9"/>
        <v>0</v>
      </c>
    </row>
    <row r="27" spans="1:24" s="26" customFormat="1" x14ac:dyDescent="0.25">
      <c r="A27" s="36" t="str">
        <f>RIGHT('BANCOS FNL'!G27,4)</f>
        <v/>
      </c>
      <c r="B27" s="37">
        <f t="shared" si="10"/>
        <v>0</v>
      </c>
      <c r="C27" s="38" t="str">
        <f t="shared" si="11"/>
        <v>EGRESO</v>
      </c>
      <c r="D27" s="38" t="str">
        <f t="shared" si="12"/>
        <v>0EGRESO</v>
      </c>
      <c r="E27" s="38" t="str">
        <f>D27&amp;COUNTIF(D$2:D27,D27)</f>
        <v>0EGRESO26</v>
      </c>
      <c r="F27" s="34"/>
      <c r="K27" s="35"/>
      <c r="L27" s="35"/>
      <c r="M27" s="35"/>
      <c r="N27" s="35"/>
      <c r="O27" s="36">
        <f t="shared" si="3"/>
        <v>1</v>
      </c>
      <c r="P27" s="39" t="e">
        <f>VLOOKUP(E27,'BANCOS FNL'!E:M,5,0)</f>
        <v>#N/A</v>
      </c>
      <c r="Q27" s="25">
        <f t="shared" si="4"/>
        <v>0</v>
      </c>
      <c r="R27" s="25">
        <f>IFERROR(VLOOKUP(E27,'BANCOS FNL'!E:M,6,0),0)</f>
        <v>0</v>
      </c>
      <c r="S27" s="40" t="e">
        <f>VLOOKUP(E27,'BANCOS FNL'!E:M,8,0)</f>
        <v>#N/A</v>
      </c>
      <c r="T27" s="25">
        <f t="shared" si="5"/>
        <v>0</v>
      </c>
      <c r="U27" s="36" t="str">
        <f t="shared" si="6"/>
        <v>OK CONCILIADO</v>
      </c>
      <c r="V27" s="36" t="str">
        <f t="shared" ca="1" si="7"/>
        <v>ok</v>
      </c>
      <c r="W27" s="36">
        <f t="shared" si="8"/>
        <v>1</v>
      </c>
      <c r="X27" s="36">
        <f t="shared" si="9"/>
        <v>0</v>
      </c>
    </row>
    <row r="28" spans="1:24" s="26" customFormat="1" x14ac:dyDescent="0.25">
      <c r="A28" s="36" t="str">
        <f>RIGHT('BANCOS FNL'!G28,4)</f>
        <v/>
      </c>
      <c r="B28" s="37">
        <f t="shared" si="10"/>
        <v>0</v>
      </c>
      <c r="C28" s="38" t="str">
        <f t="shared" si="11"/>
        <v>EGRESO</v>
      </c>
      <c r="D28" s="38" t="str">
        <f t="shared" si="12"/>
        <v>0EGRESO</v>
      </c>
      <c r="E28" s="38" t="str">
        <f>D28&amp;COUNTIF(D$2:D28,D28)</f>
        <v>0EGRESO27</v>
      </c>
      <c r="F28" s="34"/>
      <c r="K28" s="35"/>
      <c r="L28" s="35"/>
      <c r="M28" s="35"/>
      <c r="N28" s="35"/>
      <c r="O28" s="36">
        <f t="shared" si="3"/>
        <v>1</v>
      </c>
      <c r="P28" s="39" t="e">
        <f>VLOOKUP(E28,'BANCOS FNL'!E:M,5,0)</f>
        <v>#N/A</v>
      </c>
      <c r="Q28" s="25">
        <f t="shared" si="4"/>
        <v>0</v>
      </c>
      <c r="R28" s="25">
        <f>IFERROR(VLOOKUP(E28,'BANCOS FNL'!E:M,6,0),0)</f>
        <v>0</v>
      </c>
      <c r="S28" s="40" t="e">
        <f>VLOOKUP(E28,'BANCOS FNL'!E:M,8,0)</f>
        <v>#N/A</v>
      </c>
      <c r="T28" s="25">
        <f t="shared" si="5"/>
        <v>0</v>
      </c>
      <c r="U28" s="36" t="str">
        <f t="shared" si="6"/>
        <v>OK CONCILIADO</v>
      </c>
      <c r="V28" s="36" t="str">
        <f t="shared" ca="1" si="7"/>
        <v>ok</v>
      </c>
      <c r="W28" s="36">
        <f t="shared" si="8"/>
        <v>1</v>
      </c>
      <c r="X28" s="36">
        <f t="shared" si="9"/>
        <v>0</v>
      </c>
    </row>
    <row r="29" spans="1:24" s="26" customFormat="1" x14ac:dyDescent="0.25">
      <c r="A29" s="36" t="str">
        <f>RIGHT('BANCOS FNL'!G29,4)</f>
        <v/>
      </c>
      <c r="B29" s="37">
        <f t="shared" si="10"/>
        <v>0</v>
      </c>
      <c r="C29" s="38" t="str">
        <f t="shared" si="11"/>
        <v>EGRESO</v>
      </c>
      <c r="D29" s="38" t="str">
        <f t="shared" si="12"/>
        <v>0EGRESO</v>
      </c>
      <c r="E29" s="38" t="str">
        <f>D29&amp;COUNTIF(D$2:D29,D29)</f>
        <v>0EGRESO28</v>
      </c>
      <c r="F29" s="34"/>
      <c r="K29" s="35"/>
      <c r="L29" s="35"/>
      <c r="M29" s="35"/>
      <c r="N29" s="35"/>
      <c r="O29" s="36">
        <f t="shared" si="3"/>
        <v>1</v>
      </c>
      <c r="P29" s="39" t="e">
        <f>VLOOKUP(E29,'BANCOS FNL'!E:M,5,0)</f>
        <v>#N/A</v>
      </c>
      <c r="Q29" s="25">
        <f t="shared" si="4"/>
        <v>0</v>
      </c>
      <c r="R29" s="25">
        <f>IFERROR(VLOOKUP(E29,'BANCOS FNL'!E:M,6,0),0)</f>
        <v>0</v>
      </c>
      <c r="S29" s="40" t="e">
        <f>VLOOKUP(E29,'BANCOS FNL'!E:M,8,0)</f>
        <v>#N/A</v>
      </c>
      <c r="T29" s="25">
        <f t="shared" si="5"/>
        <v>0</v>
      </c>
      <c r="U29" s="36" t="str">
        <f t="shared" si="6"/>
        <v>OK CONCILIADO</v>
      </c>
      <c r="V29" s="36" t="str">
        <f t="shared" ca="1" si="7"/>
        <v>ok</v>
      </c>
      <c r="W29" s="36">
        <f t="shared" si="8"/>
        <v>1</v>
      </c>
      <c r="X29" s="36">
        <f t="shared" si="9"/>
        <v>0</v>
      </c>
    </row>
    <row r="30" spans="1:24" s="26" customFormat="1" x14ac:dyDescent="0.25">
      <c r="A30" s="36" t="str">
        <f>RIGHT('BANCOS FNL'!G30,4)</f>
        <v/>
      </c>
      <c r="B30" s="37">
        <f t="shared" si="10"/>
        <v>0</v>
      </c>
      <c r="C30" s="38" t="str">
        <f t="shared" si="11"/>
        <v>EGRESO</v>
      </c>
      <c r="D30" s="38" t="str">
        <f t="shared" si="12"/>
        <v>0EGRESO</v>
      </c>
      <c r="E30" s="38" t="str">
        <f>D30&amp;COUNTIF(D$2:D30,D30)</f>
        <v>0EGRESO29</v>
      </c>
      <c r="F30" s="34"/>
      <c r="K30" s="35"/>
      <c r="L30" s="35"/>
      <c r="M30" s="35"/>
      <c r="N30" s="35"/>
      <c r="O30" s="36">
        <f t="shared" si="3"/>
        <v>1</v>
      </c>
      <c r="P30" s="39" t="e">
        <f>VLOOKUP(E30,'BANCOS FNL'!E:M,5,0)</f>
        <v>#N/A</v>
      </c>
      <c r="Q30" s="25">
        <f t="shared" si="4"/>
        <v>0</v>
      </c>
      <c r="R30" s="25">
        <f>IFERROR(VLOOKUP(E30,'BANCOS FNL'!E:M,6,0),0)</f>
        <v>0</v>
      </c>
      <c r="S30" s="40" t="e">
        <f>VLOOKUP(E30,'BANCOS FNL'!E:M,8,0)</f>
        <v>#N/A</v>
      </c>
      <c r="T30" s="25">
        <f t="shared" si="5"/>
        <v>0</v>
      </c>
      <c r="U30" s="36" t="str">
        <f t="shared" si="6"/>
        <v>OK CONCILIADO</v>
      </c>
      <c r="V30" s="36" t="str">
        <f t="shared" ca="1" si="7"/>
        <v>ok</v>
      </c>
      <c r="W30" s="36">
        <f t="shared" si="8"/>
        <v>1</v>
      </c>
      <c r="X30" s="36">
        <f t="shared" si="9"/>
        <v>0</v>
      </c>
    </row>
    <row r="31" spans="1:24" s="26" customFormat="1" x14ac:dyDescent="0.25">
      <c r="A31" s="36" t="str">
        <f>RIGHT('BANCOS FNL'!G31,4)</f>
        <v/>
      </c>
      <c r="B31" s="37">
        <f t="shared" si="10"/>
        <v>0</v>
      </c>
      <c r="C31" s="38" t="str">
        <f t="shared" si="11"/>
        <v>EGRESO</v>
      </c>
      <c r="D31" s="38" t="str">
        <f t="shared" si="12"/>
        <v>0EGRESO</v>
      </c>
      <c r="E31" s="38" t="str">
        <f>D31&amp;COUNTIF(D$2:D31,D31)</f>
        <v>0EGRESO30</v>
      </c>
      <c r="F31" s="34"/>
      <c r="K31" s="35"/>
      <c r="L31" s="35"/>
      <c r="M31" s="35"/>
      <c r="N31" s="35"/>
      <c r="O31" s="36">
        <f t="shared" si="3"/>
        <v>1</v>
      </c>
      <c r="P31" s="39" t="e">
        <f>VLOOKUP(E31,'BANCOS FNL'!E:M,5,0)</f>
        <v>#N/A</v>
      </c>
      <c r="Q31" s="25">
        <f t="shared" si="4"/>
        <v>0</v>
      </c>
      <c r="R31" s="25">
        <f>IFERROR(VLOOKUP(E31,'BANCOS FNL'!E:M,6,0),0)</f>
        <v>0</v>
      </c>
      <c r="S31" s="40" t="e">
        <f>VLOOKUP(E31,'BANCOS FNL'!E:M,8,0)</f>
        <v>#N/A</v>
      </c>
      <c r="T31" s="25">
        <f t="shared" si="5"/>
        <v>0</v>
      </c>
      <c r="U31" s="36" t="str">
        <f t="shared" si="6"/>
        <v>OK CONCILIADO</v>
      </c>
      <c r="V31" s="36" t="str">
        <f t="shared" ca="1" si="7"/>
        <v>ok</v>
      </c>
      <c r="W31" s="36">
        <f t="shared" si="8"/>
        <v>1</v>
      </c>
      <c r="X31" s="36">
        <f t="shared" si="9"/>
        <v>0</v>
      </c>
    </row>
    <row r="32" spans="1:24" s="26" customFormat="1" x14ac:dyDescent="0.25">
      <c r="A32" s="36" t="str">
        <f>RIGHT('BANCOS FNL'!G32,4)</f>
        <v/>
      </c>
      <c r="B32" s="37">
        <f t="shared" si="10"/>
        <v>0</v>
      </c>
      <c r="C32" s="38" t="str">
        <f t="shared" si="11"/>
        <v>EGRESO</v>
      </c>
      <c r="D32" s="38" t="str">
        <f t="shared" si="12"/>
        <v>0EGRESO</v>
      </c>
      <c r="E32" s="38" t="str">
        <f>D32&amp;COUNTIF(D$2:D32,D32)</f>
        <v>0EGRESO31</v>
      </c>
      <c r="F32" s="34"/>
      <c r="K32" s="35"/>
      <c r="L32" s="35"/>
      <c r="M32" s="35"/>
      <c r="N32" s="35"/>
      <c r="O32" s="36">
        <f t="shared" si="3"/>
        <v>1</v>
      </c>
      <c r="P32" s="39" t="e">
        <f>VLOOKUP(E32,'BANCOS FNL'!E:M,5,0)</f>
        <v>#N/A</v>
      </c>
      <c r="Q32" s="25">
        <f t="shared" si="4"/>
        <v>0</v>
      </c>
      <c r="R32" s="25">
        <f>IFERROR(VLOOKUP(E32,'BANCOS FNL'!E:M,6,0),0)</f>
        <v>0</v>
      </c>
      <c r="S32" s="40" t="e">
        <f>VLOOKUP(E32,'BANCOS FNL'!E:M,8,0)</f>
        <v>#N/A</v>
      </c>
      <c r="T32" s="25">
        <f t="shared" si="5"/>
        <v>0</v>
      </c>
      <c r="U32" s="36" t="str">
        <f t="shared" si="6"/>
        <v>OK CONCILIADO</v>
      </c>
      <c r="V32" s="36" t="str">
        <f t="shared" ca="1" si="7"/>
        <v>ok</v>
      </c>
      <c r="W32" s="36">
        <f t="shared" si="8"/>
        <v>1</v>
      </c>
      <c r="X32" s="36">
        <f t="shared" si="9"/>
        <v>0</v>
      </c>
    </row>
    <row r="33" spans="1:24" s="26" customFormat="1" x14ac:dyDescent="0.25">
      <c r="A33" s="36" t="str">
        <f>RIGHT('BANCOS FNL'!G33,4)</f>
        <v/>
      </c>
      <c r="B33" s="37">
        <f t="shared" si="10"/>
        <v>0</v>
      </c>
      <c r="C33" s="38" t="str">
        <f t="shared" si="11"/>
        <v>EGRESO</v>
      </c>
      <c r="D33" s="38" t="str">
        <f t="shared" si="12"/>
        <v>0EGRESO</v>
      </c>
      <c r="E33" s="38" t="str">
        <f>D33&amp;COUNTIF(D$2:D33,D33)</f>
        <v>0EGRESO32</v>
      </c>
      <c r="F33" s="34"/>
      <c r="K33" s="35"/>
      <c r="L33" s="35"/>
      <c r="M33" s="35"/>
      <c r="N33" s="35"/>
      <c r="O33" s="36">
        <f t="shared" si="3"/>
        <v>1</v>
      </c>
      <c r="P33" s="39" t="e">
        <f>VLOOKUP(E33,'BANCOS FNL'!E:M,5,0)</f>
        <v>#N/A</v>
      </c>
      <c r="Q33" s="25">
        <f t="shared" si="4"/>
        <v>0</v>
      </c>
      <c r="R33" s="25">
        <f>IFERROR(VLOOKUP(E33,'BANCOS FNL'!E:M,6,0),0)</f>
        <v>0</v>
      </c>
      <c r="S33" s="40" t="e">
        <f>VLOOKUP(E33,'BANCOS FNL'!E:M,8,0)</f>
        <v>#N/A</v>
      </c>
      <c r="T33" s="25">
        <f t="shared" si="5"/>
        <v>0</v>
      </c>
      <c r="U33" s="36" t="str">
        <f t="shared" si="6"/>
        <v>OK CONCILIADO</v>
      </c>
      <c r="V33" s="36" t="str">
        <f t="shared" ca="1" si="7"/>
        <v>ok</v>
      </c>
      <c r="W33" s="36">
        <f t="shared" si="8"/>
        <v>1</v>
      </c>
      <c r="X33" s="36">
        <f t="shared" si="9"/>
        <v>0</v>
      </c>
    </row>
    <row r="34" spans="1:24" s="26" customFormat="1" x14ac:dyDescent="0.25">
      <c r="A34" s="36" t="str">
        <f>RIGHT('BANCOS FNL'!G34,4)</f>
        <v/>
      </c>
      <c r="B34" s="37">
        <f t="shared" si="10"/>
        <v>0</v>
      </c>
      <c r="C34" s="38" t="str">
        <f t="shared" si="11"/>
        <v>EGRESO</v>
      </c>
      <c r="D34" s="38" t="str">
        <f t="shared" si="12"/>
        <v>0EGRESO</v>
      </c>
      <c r="E34" s="38" t="str">
        <f>D34&amp;COUNTIF(D$2:D34,D34)</f>
        <v>0EGRESO33</v>
      </c>
      <c r="F34" s="34"/>
      <c r="K34" s="35"/>
      <c r="L34" s="35"/>
      <c r="M34" s="35"/>
      <c r="N34" s="35"/>
      <c r="O34" s="36">
        <f t="shared" si="3"/>
        <v>1</v>
      </c>
      <c r="P34" s="39" t="e">
        <f>VLOOKUP(E34,'BANCOS FNL'!E:M,5,0)</f>
        <v>#N/A</v>
      </c>
      <c r="Q34" s="25">
        <f t="shared" si="4"/>
        <v>0</v>
      </c>
      <c r="R34" s="25">
        <f>IFERROR(VLOOKUP(E34,'BANCOS FNL'!E:M,6,0),0)</f>
        <v>0</v>
      </c>
      <c r="S34" s="40" t="e">
        <f>VLOOKUP(E34,'BANCOS FNL'!E:M,8,0)</f>
        <v>#N/A</v>
      </c>
      <c r="T34" s="25">
        <f t="shared" si="5"/>
        <v>0</v>
      </c>
      <c r="U34" s="36" t="str">
        <f t="shared" si="6"/>
        <v>OK CONCILIADO</v>
      </c>
      <c r="V34" s="36" t="str">
        <f t="shared" ca="1" si="7"/>
        <v>ok</v>
      </c>
      <c r="W34" s="36">
        <f t="shared" si="8"/>
        <v>1</v>
      </c>
      <c r="X34" s="36">
        <f t="shared" si="9"/>
        <v>0</v>
      </c>
    </row>
    <row r="35" spans="1:24" s="26" customFormat="1" x14ac:dyDescent="0.25">
      <c r="A35" s="36" t="str">
        <f>RIGHT('BANCOS FNL'!G35,4)</f>
        <v/>
      </c>
      <c r="B35" s="37">
        <f t="shared" si="10"/>
        <v>0</v>
      </c>
      <c r="C35" s="38" t="str">
        <f t="shared" si="11"/>
        <v>EGRESO</v>
      </c>
      <c r="D35" s="38" t="str">
        <f t="shared" si="12"/>
        <v>0EGRESO</v>
      </c>
      <c r="E35" s="38" t="str">
        <f>D35&amp;COUNTIF(D$2:D35,D35)</f>
        <v>0EGRESO34</v>
      </c>
      <c r="F35" s="34"/>
      <c r="K35" s="35"/>
      <c r="L35" s="35"/>
      <c r="M35" s="35"/>
      <c r="N35" s="35"/>
      <c r="O35" s="36">
        <f t="shared" si="3"/>
        <v>1</v>
      </c>
      <c r="P35" s="39" t="e">
        <f>VLOOKUP(E35,'BANCOS FNL'!E:M,5,0)</f>
        <v>#N/A</v>
      </c>
      <c r="Q35" s="25">
        <f t="shared" si="4"/>
        <v>0</v>
      </c>
      <c r="R35" s="25">
        <f>IFERROR(VLOOKUP(E35,'BANCOS FNL'!E:M,6,0),0)</f>
        <v>0</v>
      </c>
      <c r="S35" s="40" t="e">
        <f>VLOOKUP(E35,'BANCOS FNL'!E:M,8,0)</f>
        <v>#N/A</v>
      </c>
      <c r="T35" s="25">
        <f t="shared" si="5"/>
        <v>0</v>
      </c>
      <c r="U35" s="36" t="str">
        <f t="shared" si="6"/>
        <v>OK CONCILIADO</v>
      </c>
      <c r="V35" s="36" t="str">
        <f t="shared" ca="1" si="7"/>
        <v>ok</v>
      </c>
      <c r="W35" s="36">
        <f t="shared" si="8"/>
        <v>1</v>
      </c>
      <c r="X35" s="36">
        <f t="shared" si="9"/>
        <v>0</v>
      </c>
    </row>
    <row r="36" spans="1:24" s="26" customFormat="1" x14ac:dyDescent="0.25">
      <c r="A36" s="36" t="str">
        <f>RIGHT('BANCOS FNL'!G36,4)</f>
        <v/>
      </c>
      <c r="B36" s="37">
        <f t="shared" si="10"/>
        <v>0</v>
      </c>
      <c r="C36" s="38" t="str">
        <f t="shared" si="11"/>
        <v>EGRESO</v>
      </c>
      <c r="D36" s="38" t="str">
        <f t="shared" si="12"/>
        <v>0EGRESO</v>
      </c>
      <c r="E36" s="38" t="str">
        <f>D36&amp;COUNTIF(D$2:D36,D36)</f>
        <v>0EGRESO35</v>
      </c>
      <c r="F36" s="34"/>
      <c r="K36" s="35"/>
      <c r="L36" s="35"/>
      <c r="M36" s="35"/>
      <c r="N36" s="35"/>
      <c r="O36" s="36">
        <f t="shared" si="3"/>
        <v>1</v>
      </c>
      <c r="P36" s="39" t="e">
        <f>VLOOKUP(E36,'BANCOS FNL'!E:M,5,0)</f>
        <v>#N/A</v>
      </c>
      <c r="Q36" s="25">
        <f t="shared" si="4"/>
        <v>0</v>
      </c>
      <c r="R36" s="25">
        <f>IFERROR(VLOOKUP(E36,'BANCOS FNL'!E:M,6,0),0)</f>
        <v>0</v>
      </c>
      <c r="S36" s="40" t="e">
        <f>VLOOKUP(E36,'BANCOS FNL'!E:M,8,0)</f>
        <v>#N/A</v>
      </c>
      <c r="T36" s="25">
        <f t="shared" si="5"/>
        <v>0</v>
      </c>
      <c r="U36" s="36" t="str">
        <f t="shared" si="6"/>
        <v>OK CONCILIADO</v>
      </c>
      <c r="V36" s="36" t="str">
        <f t="shared" ca="1" si="7"/>
        <v>ok</v>
      </c>
      <c r="W36" s="36">
        <f t="shared" si="8"/>
        <v>1</v>
      </c>
      <c r="X36" s="36">
        <f t="shared" si="9"/>
        <v>0</v>
      </c>
    </row>
    <row r="37" spans="1:24" s="26" customFormat="1" x14ac:dyDescent="0.25">
      <c r="A37" s="36" t="str">
        <f>RIGHT('BANCOS FNL'!G37,4)</f>
        <v/>
      </c>
      <c r="B37" s="37">
        <f t="shared" si="10"/>
        <v>0</v>
      </c>
      <c r="C37" s="38" t="str">
        <f t="shared" si="11"/>
        <v>EGRESO</v>
      </c>
      <c r="D37" s="38" t="str">
        <f t="shared" si="12"/>
        <v>0EGRESO</v>
      </c>
      <c r="E37" s="38" t="str">
        <f>D37&amp;COUNTIF(D$2:D37,D37)</f>
        <v>0EGRESO36</v>
      </c>
      <c r="F37" s="34"/>
      <c r="K37" s="35"/>
      <c r="L37" s="35"/>
      <c r="M37" s="35"/>
      <c r="N37" s="35"/>
      <c r="O37" s="36">
        <f t="shared" si="3"/>
        <v>1</v>
      </c>
      <c r="P37" s="39" t="e">
        <f>VLOOKUP(E37,'BANCOS FNL'!E:M,5,0)</f>
        <v>#N/A</v>
      </c>
      <c r="Q37" s="25">
        <f t="shared" si="4"/>
        <v>0</v>
      </c>
      <c r="R37" s="25">
        <f>IFERROR(VLOOKUP(E37,'BANCOS FNL'!E:M,6,0),0)</f>
        <v>0</v>
      </c>
      <c r="S37" s="40" t="e">
        <f>VLOOKUP(E37,'BANCOS FNL'!E:M,8,0)</f>
        <v>#N/A</v>
      </c>
      <c r="T37" s="25">
        <f t="shared" si="5"/>
        <v>0</v>
      </c>
      <c r="U37" s="36" t="str">
        <f t="shared" si="6"/>
        <v>OK CONCILIADO</v>
      </c>
      <c r="V37" s="36" t="str">
        <f t="shared" ca="1" si="7"/>
        <v>ok</v>
      </c>
      <c r="W37" s="36">
        <f t="shared" si="8"/>
        <v>1</v>
      </c>
      <c r="X37" s="36">
        <f t="shared" si="9"/>
        <v>0</v>
      </c>
    </row>
    <row r="38" spans="1:24" s="26" customFormat="1" x14ac:dyDescent="0.25">
      <c r="A38" s="36" t="str">
        <f>RIGHT('BANCOS FNL'!G38,4)</f>
        <v/>
      </c>
      <c r="B38" s="37">
        <f t="shared" si="10"/>
        <v>0</v>
      </c>
      <c r="C38" s="38" t="str">
        <f t="shared" si="11"/>
        <v>EGRESO</v>
      </c>
      <c r="D38" s="38" t="str">
        <f t="shared" si="12"/>
        <v>0EGRESO</v>
      </c>
      <c r="E38" s="38" t="str">
        <f>D38&amp;COUNTIF(D$2:D38,D38)</f>
        <v>0EGRESO37</v>
      </c>
      <c r="F38" s="34"/>
      <c r="K38" s="35"/>
      <c r="L38" s="35"/>
      <c r="M38" s="35"/>
      <c r="N38" s="35"/>
      <c r="O38" s="36">
        <f t="shared" si="3"/>
        <v>1</v>
      </c>
      <c r="P38" s="39" t="e">
        <f>VLOOKUP(E38,'BANCOS FNL'!E:M,5,0)</f>
        <v>#N/A</v>
      </c>
      <c r="Q38" s="25">
        <f t="shared" si="4"/>
        <v>0</v>
      </c>
      <c r="R38" s="25">
        <f>IFERROR(VLOOKUP(E38,'BANCOS FNL'!E:M,6,0),0)</f>
        <v>0</v>
      </c>
      <c r="S38" s="40" t="e">
        <f>VLOOKUP(E38,'BANCOS FNL'!E:M,8,0)</f>
        <v>#N/A</v>
      </c>
      <c r="T38" s="25">
        <f t="shared" si="5"/>
        <v>0</v>
      </c>
      <c r="U38" s="36" t="str">
        <f t="shared" si="6"/>
        <v>OK CONCILIADO</v>
      </c>
      <c r="V38" s="36" t="str">
        <f t="shared" ca="1" si="7"/>
        <v>ok</v>
      </c>
      <c r="W38" s="36">
        <f t="shared" si="8"/>
        <v>1</v>
      </c>
      <c r="X38" s="36">
        <f t="shared" si="9"/>
        <v>0</v>
      </c>
    </row>
    <row r="39" spans="1:24" s="26" customFormat="1" x14ac:dyDescent="0.25">
      <c r="A39" s="36" t="str">
        <f>RIGHT('BANCOS FNL'!G39,4)</f>
        <v/>
      </c>
      <c r="B39" s="37">
        <f t="shared" si="10"/>
        <v>0</v>
      </c>
      <c r="C39" s="38" t="str">
        <f t="shared" si="11"/>
        <v>EGRESO</v>
      </c>
      <c r="D39" s="38" t="str">
        <f t="shared" si="12"/>
        <v>0EGRESO</v>
      </c>
      <c r="E39" s="38" t="str">
        <f>D39&amp;COUNTIF(D$2:D39,D39)</f>
        <v>0EGRESO38</v>
      </c>
      <c r="F39" s="34"/>
      <c r="K39" s="35"/>
      <c r="L39" s="35"/>
      <c r="M39" s="35"/>
      <c r="N39" s="35"/>
      <c r="O39" s="36">
        <f t="shared" si="3"/>
        <v>1</v>
      </c>
      <c r="P39" s="39" t="e">
        <f>VLOOKUP(E39,'BANCOS FNL'!E:M,5,0)</f>
        <v>#N/A</v>
      </c>
      <c r="Q39" s="25">
        <f t="shared" si="4"/>
        <v>0</v>
      </c>
      <c r="R39" s="25">
        <f>IFERROR(VLOOKUP(E39,'BANCOS FNL'!E:M,6,0),0)</f>
        <v>0</v>
      </c>
      <c r="S39" s="40" t="e">
        <f>VLOOKUP(E39,'BANCOS FNL'!E:M,8,0)</f>
        <v>#N/A</v>
      </c>
      <c r="T39" s="25">
        <f t="shared" si="5"/>
        <v>0</v>
      </c>
      <c r="U39" s="36" t="str">
        <f t="shared" si="6"/>
        <v>OK CONCILIADO</v>
      </c>
      <c r="V39" s="36" t="str">
        <f t="shared" ca="1" si="7"/>
        <v>ok</v>
      </c>
      <c r="W39" s="36">
        <f t="shared" si="8"/>
        <v>1</v>
      </c>
      <c r="X39" s="36">
        <f t="shared" si="9"/>
        <v>0</v>
      </c>
    </row>
    <row r="40" spans="1:24" s="26" customFormat="1" x14ac:dyDescent="0.25">
      <c r="A40" s="36" t="str">
        <f>RIGHT('BANCOS FNL'!G40,4)</f>
        <v/>
      </c>
      <c r="B40" s="37">
        <f t="shared" si="10"/>
        <v>0</v>
      </c>
      <c r="C40" s="38" t="str">
        <f t="shared" si="11"/>
        <v>EGRESO</v>
      </c>
      <c r="D40" s="38" t="str">
        <f t="shared" si="12"/>
        <v>0EGRESO</v>
      </c>
      <c r="E40" s="38" t="str">
        <f>D40&amp;COUNTIF(D$2:D40,D40)</f>
        <v>0EGRESO39</v>
      </c>
      <c r="F40" s="34"/>
      <c r="K40" s="35"/>
      <c r="L40" s="35"/>
      <c r="M40" s="35"/>
      <c r="N40" s="35"/>
      <c r="O40" s="36">
        <f t="shared" si="3"/>
        <v>1</v>
      </c>
      <c r="P40" s="39" t="e">
        <f>VLOOKUP(E40,'BANCOS FNL'!E:M,5,0)</f>
        <v>#N/A</v>
      </c>
      <c r="Q40" s="25">
        <f t="shared" si="4"/>
        <v>0</v>
      </c>
      <c r="R40" s="25">
        <f>IFERROR(VLOOKUP(E40,'BANCOS FNL'!E:M,6,0),0)</f>
        <v>0</v>
      </c>
      <c r="S40" s="40" t="e">
        <f>VLOOKUP(E40,'BANCOS FNL'!E:M,8,0)</f>
        <v>#N/A</v>
      </c>
      <c r="T40" s="25">
        <f t="shared" si="5"/>
        <v>0</v>
      </c>
      <c r="U40" s="36" t="str">
        <f t="shared" si="6"/>
        <v>OK CONCILIADO</v>
      </c>
      <c r="V40" s="36" t="str">
        <f t="shared" ca="1" si="7"/>
        <v>ok</v>
      </c>
      <c r="W40" s="36">
        <f t="shared" si="8"/>
        <v>1</v>
      </c>
      <c r="X40" s="36">
        <f t="shared" si="9"/>
        <v>0</v>
      </c>
    </row>
    <row r="41" spans="1:24" s="26" customFormat="1" x14ac:dyDescent="0.25">
      <c r="A41" s="36" t="str">
        <f>RIGHT('BANCOS FNL'!G41,4)</f>
        <v/>
      </c>
      <c r="B41" s="37">
        <f t="shared" si="10"/>
        <v>0</v>
      </c>
      <c r="C41" s="38" t="str">
        <f t="shared" si="11"/>
        <v>EGRESO</v>
      </c>
      <c r="D41" s="38" t="str">
        <f t="shared" si="12"/>
        <v>0EGRESO</v>
      </c>
      <c r="E41" s="38" t="str">
        <f>D41&amp;COUNTIF(D$2:D41,D41)</f>
        <v>0EGRESO40</v>
      </c>
      <c r="F41" s="34"/>
      <c r="K41" s="35"/>
      <c r="L41" s="35"/>
      <c r="M41" s="35"/>
      <c r="N41" s="35"/>
      <c r="O41" s="36">
        <f t="shared" si="3"/>
        <v>1</v>
      </c>
      <c r="P41" s="39" t="e">
        <f>VLOOKUP(E41,'BANCOS FNL'!E:M,5,0)</f>
        <v>#N/A</v>
      </c>
      <c r="Q41" s="25">
        <f t="shared" si="4"/>
        <v>0</v>
      </c>
      <c r="R41" s="25">
        <f>IFERROR(VLOOKUP(E41,'BANCOS FNL'!E:M,6,0),0)</f>
        <v>0</v>
      </c>
      <c r="S41" s="40" t="e">
        <f>VLOOKUP(E41,'BANCOS FNL'!E:M,8,0)</f>
        <v>#N/A</v>
      </c>
      <c r="T41" s="25">
        <f t="shared" si="5"/>
        <v>0</v>
      </c>
      <c r="U41" s="36" t="str">
        <f t="shared" si="6"/>
        <v>OK CONCILIADO</v>
      </c>
      <c r="V41" s="36" t="str">
        <f t="shared" ca="1" si="7"/>
        <v>ok</v>
      </c>
      <c r="W41" s="36">
        <f t="shared" si="8"/>
        <v>1</v>
      </c>
      <c r="X41" s="36">
        <f t="shared" si="9"/>
        <v>0</v>
      </c>
    </row>
    <row r="42" spans="1:24" s="26" customFormat="1" x14ac:dyDescent="0.25">
      <c r="A42" s="36" t="str">
        <f>RIGHT('BANCOS FNL'!G42,4)</f>
        <v/>
      </c>
      <c r="B42" s="37">
        <f t="shared" si="10"/>
        <v>0</v>
      </c>
      <c r="C42" s="38" t="str">
        <f t="shared" si="11"/>
        <v>EGRESO</v>
      </c>
      <c r="D42" s="38" t="str">
        <f t="shared" si="12"/>
        <v>0EGRESO</v>
      </c>
      <c r="E42" s="38" t="str">
        <f>D42&amp;COUNTIF(D$2:D42,D42)</f>
        <v>0EGRESO41</v>
      </c>
      <c r="F42" s="34"/>
      <c r="K42" s="35"/>
      <c r="L42" s="35"/>
      <c r="M42" s="35"/>
      <c r="N42" s="35"/>
      <c r="O42" s="36">
        <f t="shared" si="3"/>
        <v>1</v>
      </c>
      <c r="P42" s="39" t="e">
        <f>VLOOKUP(E42,'BANCOS FNL'!E:M,5,0)</f>
        <v>#N/A</v>
      </c>
      <c r="Q42" s="25">
        <f t="shared" si="4"/>
        <v>0</v>
      </c>
      <c r="R42" s="25">
        <f>IFERROR(VLOOKUP(E42,'BANCOS FNL'!E:M,6,0),0)</f>
        <v>0</v>
      </c>
      <c r="S42" s="40" t="e">
        <f>VLOOKUP(E42,'BANCOS FNL'!E:M,8,0)</f>
        <v>#N/A</v>
      </c>
      <c r="T42" s="25">
        <f t="shared" si="5"/>
        <v>0</v>
      </c>
      <c r="U42" s="36" t="str">
        <f t="shared" si="6"/>
        <v>OK CONCILIADO</v>
      </c>
      <c r="V42" s="36" t="str">
        <f t="shared" ca="1" si="7"/>
        <v>ok</v>
      </c>
      <c r="W42" s="36">
        <f t="shared" si="8"/>
        <v>1</v>
      </c>
      <c r="X42" s="36">
        <f t="shared" si="9"/>
        <v>0</v>
      </c>
    </row>
    <row r="43" spans="1:24" s="26" customFormat="1" x14ac:dyDescent="0.25">
      <c r="A43" s="36" t="str">
        <f>RIGHT('BANCOS FNL'!G43,4)</f>
        <v/>
      </c>
      <c r="B43" s="37">
        <f t="shared" si="10"/>
        <v>0</v>
      </c>
      <c r="C43" s="38" t="str">
        <f t="shared" si="11"/>
        <v>EGRESO</v>
      </c>
      <c r="D43" s="38" t="str">
        <f t="shared" si="12"/>
        <v>0EGRESO</v>
      </c>
      <c r="E43" s="38" t="str">
        <f>D43&amp;COUNTIF(D$2:D43,D43)</f>
        <v>0EGRESO42</v>
      </c>
      <c r="F43" s="34"/>
      <c r="K43" s="35"/>
      <c r="L43" s="35"/>
      <c r="M43" s="35"/>
      <c r="N43" s="35"/>
      <c r="O43" s="36">
        <f t="shared" si="3"/>
        <v>1</v>
      </c>
      <c r="P43" s="39" t="e">
        <f>VLOOKUP(E43,'BANCOS FNL'!E:M,5,0)</f>
        <v>#N/A</v>
      </c>
      <c r="Q43" s="25">
        <f t="shared" si="4"/>
        <v>0</v>
      </c>
      <c r="R43" s="25">
        <f>IFERROR(VLOOKUP(E43,'BANCOS FNL'!E:M,6,0),0)</f>
        <v>0</v>
      </c>
      <c r="S43" s="40" t="e">
        <f>VLOOKUP(E43,'BANCOS FNL'!E:M,8,0)</f>
        <v>#N/A</v>
      </c>
      <c r="T43" s="25">
        <f t="shared" si="5"/>
        <v>0</v>
      </c>
      <c r="U43" s="36" t="str">
        <f t="shared" si="6"/>
        <v>OK CONCILIADO</v>
      </c>
      <c r="V43" s="36" t="str">
        <f t="shared" ca="1" si="7"/>
        <v>ok</v>
      </c>
      <c r="W43" s="36">
        <f t="shared" si="8"/>
        <v>1</v>
      </c>
      <c r="X43" s="36">
        <f t="shared" si="9"/>
        <v>0</v>
      </c>
    </row>
    <row r="44" spans="1:24" s="26" customFormat="1" x14ac:dyDescent="0.25">
      <c r="A44" s="36" t="str">
        <f>RIGHT('BANCOS FNL'!G44,4)</f>
        <v/>
      </c>
      <c r="B44" s="37">
        <f t="shared" si="10"/>
        <v>0</v>
      </c>
      <c r="C44" s="38" t="str">
        <f t="shared" si="11"/>
        <v>EGRESO</v>
      </c>
      <c r="D44" s="38" t="str">
        <f t="shared" si="12"/>
        <v>0EGRESO</v>
      </c>
      <c r="E44" s="38" t="str">
        <f>D44&amp;COUNTIF(D$2:D44,D44)</f>
        <v>0EGRESO43</v>
      </c>
      <c r="F44" s="34"/>
      <c r="K44" s="35"/>
      <c r="L44" s="35"/>
      <c r="M44" s="35"/>
      <c r="N44" s="35"/>
      <c r="O44" s="36">
        <f t="shared" si="3"/>
        <v>1</v>
      </c>
      <c r="P44" s="39" t="e">
        <f>VLOOKUP(E44,'BANCOS FNL'!E:M,5,0)</f>
        <v>#N/A</v>
      </c>
      <c r="Q44" s="25">
        <f t="shared" si="4"/>
        <v>0</v>
      </c>
      <c r="R44" s="25">
        <f>IFERROR(VLOOKUP(E44,'BANCOS FNL'!E:M,6,0),0)</f>
        <v>0</v>
      </c>
      <c r="S44" s="40" t="e">
        <f>VLOOKUP(E44,'BANCOS FNL'!E:M,8,0)</f>
        <v>#N/A</v>
      </c>
      <c r="T44" s="25">
        <f t="shared" si="5"/>
        <v>0</v>
      </c>
      <c r="U44" s="36" t="str">
        <f t="shared" si="6"/>
        <v>OK CONCILIADO</v>
      </c>
      <c r="V44" s="36" t="str">
        <f t="shared" ca="1" si="7"/>
        <v>ok</v>
      </c>
      <c r="W44" s="36">
        <f t="shared" si="8"/>
        <v>1</v>
      </c>
      <c r="X44" s="36">
        <f t="shared" si="9"/>
        <v>0</v>
      </c>
    </row>
    <row r="45" spans="1:24" s="26" customFormat="1" x14ac:dyDescent="0.25">
      <c r="A45" s="36" t="str">
        <f>RIGHT('BANCOS FNL'!G45,4)</f>
        <v/>
      </c>
      <c r="B45" s="37">
        <f t="shared" si="10"/>
        <v>0</v>
      </c>
      <c r="C45" s="38" t="str">
        <f t="shared" si="11"/>
        <v>EGRESO</v>
      </c>
      <c r="D45" s="38" t="str">
        <f t="shared" si="12"/>
        <v>0EGRESO</v>
      </c>
      <c r="E45" s="38" t="str">
        <f>D45&amp;COUNTIF(D$2:D45,D45)</f>
        <v>0EGRESO44</v>
      </c>
      <c r="F45" s="34"/>
      <c r="K45" s="35"/>
      <c r="L45" s="35"/>
      <c r="M45" s="35"/>
      <c r="N45" s="35"/>
      <c r="O45" s="36">
        <f t="shared" si="3"/>
        <v>1</v>
      </c>
      <c r="P45" s="39" t="e">
        <f>VLOOKUP(E45,'BANCOS FNL'!E:M,5,0)</f>
        <v>#N/A</v>
      </c>
      <c r="Q45" s="25">
        <f t="shared" si="4"/>
        <v>0</v>
      </c>
      <c r="R45" s="25">
        <f>IFERROR(VLOOKUP(E45,'BANCOS FNL'!E:M,6,0),0)</f>
        <v>0</v>
      </c>
      <c r="S45" s="40" t="e">
        <f>VLOOKUP(E45,'BANCOS FNL'!E:M,8,0)</f>
        <v>#N/A</v>
      </c>
      <c r="T45" s="25">
        <f t="shared" si="5"/>
        <v>0</v>
      </c>
      <c r="U45" s="36" t="str">
        <f t="shared" si="6"/>
        <v>OK CONCILIADO</v>
      </c>
      <c r="V45" s="36" t="str">
        <f t="shared" ca="1" si="7"/>
        <v>ok</v>
      </c>
      <c r="W45" s="36">
        <f t="shared" si="8"/>
        <v>1</v>
      </c>
      <c r="X45" s="36">
        <f t="shared" si="9"/>
        <v>0</v>
      </c>
    </row>
    <row r="46" spans="1:24" s="26" customFormat="1" x14ac:dyDescent="0.25">
      <c r="A46" s="36" t="str">
        <f>RIGHT('BANCOS FNL'!G46,4)</f>
        <v/>
      </c>
      <c r="B46" s="37">
        <f t="shared" si="10"/>
        <v>0</v>
      </c>
      <c r="C46" s="38" t="str">
        <f t="shared" si="11"/>
        <v>EGRESO</v>
      </c>
      <c r="D46" s="38" t="str">
        <f t="shared" si="12"/>
        <v>0EGRESO</v>
      </c>
      <c r="E46" s="38" t="str">
        <f>D46&amp;COUNTIF(D$2:D46,D46)</f>
        <v>0EGRESO45</v>
      </c>
      <c r="F46" s="34"/>
      <c r="K46" s="35"/>
      <c r="L46" s="35"/>
      <c r="M46" s="35"/>
      <c r="N46" s="35"/>
      <c r="O46" s="36">
        <f t="shared" si="3"/>
        <v>1</v>
      </c>
      <c r="P46" s="39" t="e">
        <f>VLOOKUP(E46,'BANCOS FNL'!E:M,5,0)</f>
        <v>#N/A</v>
      </c>
      <c r="Q46" s="25">
        <f t="shared" si="4"/>
        <v>0</v>
      </c>
      <c r="R46" s="25">
        <f>IFERROR(VLOOKUP(E46,'BANCOS FNL'!E:M,6,0),0)</f>
        <v>0</v>
      </c>
      <c r="S46" s="40" t="e">
        <f>VLOOKUP(E46,'BANCOS FNL'!E:M,8,0)</f>
        <v>#N/A</v>
      </c>
      <c r="T46" s="25">
        <f t="shared" si="5"/>
        <v>0</v>
      </c>
      <c r="U46" s="36" t="str">
        <f t="shared" si="6"/>
        <v>OK CONCILIADO</v>
      </c>
      <c r="V46" s="36" t="str">
        <f t="shared" ca="1" si="7"/>
        <v>ok</v>
      </c>
      <c r="W46" s="36">
        <f t="shared" si="8"/>
        <v>1</v>
      </c>
      <c r="X46" s="36">
        <f t="shared" si="9"/>
        <v>0</v>
      </c>
    </row>
    <row r="47" spans="1:24" s="26" customFormat="1" x14ac:dyDescent="0.25">
      <c r="A47" s="36" t="str">
        <f>RIGHT('BANCOS FNL'!G47,4)</f>
        <v/>
      </c>
      <c r="B47" s="37">
        <f t="shared" si="10"/>
        <v>0</v>
      </c>
      <c r="C47" s="38" t="str">
        <f t="shared" si="11"/>
        <v>EGRESO</v>
      </c>
      <c r="D47" s="38" t="str">
        <f t="shared" si="12"/>
        <v>0EGRESO</v>
      </c>
      <c r="E47" s="38" t="str">
        <f>D47&amp;COUNTIF(D$2:D47,D47)</f>
        <v>0EGRESO46</v>
      </c>
      <c r="F47" s="34"/>
      <c r="K47" s="35"/>
      <c r="L47" s="35"/>
      <c r="M47" s="35"/>
      <c r="N47" s="35"/>
      <c r="O47" s="36">
        <f t="shared" si="3"/>
        <v>1</v>
      </c>
      <c r="P47" s="39" t="e">
        <f>VLOOKUP(E47,'BANCOS FNL'!E:M,5,0)</f>
        <v>#N/A</v>
      </c>
      <c r="Q47" s="25">
        <f t="shared" si="4"/>
        <v>0</v>
      </c>
      <c r="R47" s="25">
        <f>IFERROR(VLOOKUP(E47,'BANCOS FNL'!E:M,6,0),0)</f>
        <v>0</v>
      </c>
      <c r="S47" s="40" t="e">
        <f>VLOOKUP(E47,'BANCOS FNL'!E:M,8,0)</f>
        <v>#N/A</v>
      </c>
      <c r="T47" s="25">
        <f t="shared" si="5"/>
        <v>0</v>
      </c>
      <c r="U47" s="36" t="str">
        <f t="shared" si="6"/>
        <v>OK CONCILIADO</v>
      </c>
      <c r="V47" s="36" t="str">
        <f t="shared" ca="1" si="7"/>
        <v>ok</v>
      </c>
      <c r="W47" s="36">
        <f t="shared" si="8"/>
        <v>1</v>
      </c>
      <c r="X47" s="36">
        <f t="shared" si="9"/>
        <v>0</v>
      </c>
    </row>
    <row r="48" spans="1:24" s="26" customFormat="1" x14ac:dyDescent="0.25">
      <c r="A48" s="36" t="str">
        <f>RIGHT('BANCOS FNL'!G48,4)</f>
        <v/>
      </c>
      <c r="B48" s="37">
        <f t="shared" si="10"/>
        <v>0</v>
      </c>
      <c r="C48" s="38" t="str">
        <f t="shared" si="11"/>
        <v>EGRESO</v>
      </c>
      <c r="D48" s="38" t="str">
        <f t="shared" si="12"/>
        <v>0EGRESO</v>
      </c>
      <c r="E48" s="38" t="str">
        <f>D48&amp;COUNTIF(D$2:D48,D48)</f>
        <v>0EGRESO47</v>
      </c>
      <c r="F48" s="34"/>
      <c r="K48" s="35"/>
      <c r="L48" s="35"/>
      <c r="M48" s="35"/>
      <c r="N48" s="35"/>
      <c r="O48" s="36">
        <f t="shared" si="3"/>
        <v>1</v>
      </c>
      <c r="P48" s="39" t="e">
        <f>VLOOKUP(E48,'BANCOS FNL'!E:M,5,0)</f>
        <v>#N/A</v>
      </c>
      <c r="Q48" s="25">
        <f t="shared" si="4"/>
        <v>0</v>
      </c>
      <c r="R48" s="25">
        <f>IFERROR(VLOOKUP(E48,'BANCOS FNL'!E:M,6,0),0)</f>
        <v>0</v>
      </c>
      <c r="S48" s="40" t="e">
        <f>VLOOKUP(E48,'BANCOS FNL'!E:M,8,0)</f>
        <v>#N/A</v>
      </c>
      <c r="T48" s="25">
        <f t="shared" si="5"/>
        <v>0</v>
      </c>
      <c r="U48" s="36" t="str">
        <f t="shared" si="6"/>
        <v>OK CONCILIADO</v>
      </c>
      <c r="V48" s="36" t="str">
        <f t="shared" ca="1" si="7"/>
        <v>ok</v>
      </c>
      <c r="W48" s="36">
        <f t="shared" si="8"/>
        <v>1</v>
      </c>
      <c r="X48" s="36">
        <f t="shared" si="9"/>
        <v>0</v>
      </c>
    </row>
    <row r="49" spans="1:24" s="26" customFormat="1" x14ac:dyDescent="0.25">
      <c r="A49" s="36" t="str">
        <f>RIGHT('BANCOS FNL'!G49,4)</f>
        <v/>
      </c>
      <c r="B49" s="37">
        <f t="shared" si="10"/>
        <v>0</v>
      </c>
      <c r="C49" s="38" t="str">
        <f t="shared" si="11"/>
        <v>EGRESO</v>
      </c>
      <c r="D49" s="38" t="str">
        <f t="shared" si="12"/>
        <v>0EGRESO</v>
      </c>
      <c r="E49" s="38" t="str">
        <f>D49&amp;COUNTIF(D$2:D49,D49)</f>
        <v>0EGRESO48</v>
      </c>
      <c r="F49" s="34"/>
      <c r="K49" s="35"/>
      <c r="L49" s="35"/>
      <c r="M49" s="35"/>
      <c r="N49" s="35"/>
      <c r="O49" s="36">
        <f t="shared" si="3"/>
        <v>1</v>
      </c>
      <c r="P49" s="39" t="e">
        <f>VLOOKUP(E49,'BANCOS FNL'!E:M,5,0)</f>
        <v>#N/A</v>
      </c>
      <c r="Q49" s="25">
        <f t="shared" si="4"/>
        <v>0</v>
      </c>
      <c r="R49" s="25">
        <f>IFERROR(VLOOKUP(E49,'BANCOS FNL'!E:M,6,0),0)</f>
        <v>0</v>
      </c>
      <c r="S49" s="40" t="e">
        <f>VLOOKUP(E49,'BANCOS FNL'!E:M,8,0)</f>
        <v>#N/A</v>
      </c>
      <c r="T49" s="25">
        <f t="shared" si="5"/>
        <v>0</v>
      </c>
      <c r="U49" s="36" t="str">
        <f t="shared" si="6"/>
        <v>OK CONCILIADO</v>
      </c>
      <c r="V49" s="36" t="str">
        <f t="shared" ca="1" si="7"/>
        <v>ok</v>
      </c>
      <c r="W49" s="36">
        <f t="shared" si="8"/>
        <v>1</v>
      </c>
      <c r="X49" s="36">
        <f t="shared" si="9"/>
        <v>0</v>
      </c>
    </row>
    <row r="50" spans="1:24" s="26" customFormat="1" x14ac:dyDescent="0.25">
      <c r="A50" s="36" t="str">
        <f>RIGHT('BANCOS FNL'!G50,4)</f>
        <v/>
      </c>
      <c r="B50" s="37">
        <f t="shared" si="10"/>
        <v>0</v>
      </c>
      <c r="C50" s="38" t="str">
        <f t="shared" si="11"/>
        <v>EGRESO</v>
      </c>
      <c r="D50" s="38" t="str">
        <f t="shared" si="12"/>
        <v>0EGRESO</v>
      </c>
      <c r="E50" s="38" t="str">
        <f>D50&amp;COUNTIF(D$2:D50,D50)</f>
        <v>0EGRESO49</v>
      </c>
      <c r="F50" s="34"/>
      <c r="K50" s="35"/>
      <c r="L50" s="35"/>
      <c r="M50" s="35"/>
      <c r="N50" s="35"/>
      <c r="O50" s="36">
        <f t="shared" si="3"/>
        <v>1</v>
      </c>
      <c r="P50" s="39" t="e">
        <f>VLOOKUP(E50,'BANCOS FNL'!E:M,5,0)</f>
        <v>#N/A</v>
      </c>
      <c r="Q50" s="25">
        <f t="shared" si="4"/>
        <v>0</v>
      </c>
      <c r="R50" s="25">
        <f>IFERROR(VLOOKUP(E50,'BANCOS FNL'!E:M,6,0),0)</f>
        <v>0</v>
      </c>
      <c r="S50" s="40" t="e">
        <f>VLOOKUP(E50,'BANCOS FNL'!E:M,8,0)</f>
        <v>#N/A</v>
      </c>
      <c r="T50" s="25">
        <f t="shared" si="5"/>
        <v>0</v>
      </c>
      <c r="U50" s="36" t="str">
        <f t="shared" si="6"/>
        <v>OK CONCILIADO</v>
      </c>
      <c r="V50" s="36" t="str">
        <f t="shared" ca="1" si="7"/>
        <v>ok</v>
      </c>
      <c r="W50" s="36">
        <f t="shared" si="8"/>
        <v>1</v>
      </c>
      <c r="X50" s="36">
        <f t="shared" si="9"/>
        <v>0</v>
      </c>
    </row>
    <row r="51" spans="1:24" s="26" customFormat="1" x14ac:dyDescent="0.25">
      <c r="A51" s="36" t="str">
        <f>RIGHT('BANCOS FNL'!G51,4)</f>
        <v/>
      </c>
      <c r="B51" s="37">
        <f t="shared" si="10"/>
        <v>0</v>
      </c>
      <c r="C51" s="38" t="str">
        <f t="shared" si="11"/>
        <v>EGRESO</v>
      </c>
      <c r="D51" s="38" t="str">
        <f t="shared" si="12"/>
        <v>0EGRESO</v>
      </c>
      <c r="E51" s="38" t="str">
        <f>D51&amp;COUNTIF(D$2:D51,D51)</f>
        <v>0EGRESO50</v>
      </c>
      <c r="F51" s="34"/>
      <c r="K51" s="35"/>
      <c r="L51" s="35"/>
      <c r="M51" s="35"/>
      <c r="N51" s="35"/>
      <c r="O51" s="36">
        <f t="shared" si="3"/>
        <v>1</v>
      </c>
      <c r="P51" s="39" t="e">
        <f>VLOOKUP(E51,'BANCOS FNL'!E:M,5,0)</f>
        <v>#N/A</v>
      </c>
      <c r="Q51" s="25">
        <f t="shared" si="4"/>
        <v>0</v>
      </c>
      <c r="R51" s="25">
        <f>IFERROR(VLOOKUP(E51,'BANCOS FNL'!E:M,6,0),0)</f>
        <v>0</v>
      </c>
      <c r="S51" s="40" t="e">
        <f>VLOOKUP(E51,'BANCOS FNL'!E:M,8,0)</f>
        <v>#N/A</v>
      </c>
      <c r="T51" s="25">
        <f t="shared" si="5"/>
        <v>0</v>
      </c>
      <c r="U51" s="36" t="str">
        <f t="shared" si="6"/>
        <v>OK CONCILIADO</v>
      </c>
      <c r="V51" s="36" t="str">
        <f t="shared" ca="1" si="7"/>
        <v>ok</v>
      </c>
      <c r="W51" s="36">
        <f t="shared" si="8"/>
        <v>1</v>
      </c>
      <c r="X51" s="36">
        <f t="shared" si="9"/>
        <v>0</v>
      </c>
    </row>
    <row r="52" spans="1:24" s="26" customFormat="1" x14ac:dyDescent="0.25">
      <c r="A52" s="36" t="str">
        <f>RIGHT('BANCOS FNL'!G52,4)</f>
        <v/>
      </c>
      <c r="B52" s="37">
        <f t="shared" si="10"/>
        <v>0</v>
      </c>
      <c r="C52" s="38" t="str">
        <f t="shared" si="11"/>
        <v>EGRESO</v>
      </c>
      <c r="D52" s="38" t="str">
        <f t="shared" si="12"/>
        <v>0EGRESO</v>
      </c>
      <c r="E52" s="38" t="str">
        <f>D52&amp;COUNTIF(D$2:D52,D52)</f>
        <v>0EGRESO51</v>
      </c>
      <c r="F52" s="34"/>
      <c r="K52" s="35"/>
      <c r="L52" s="35"/>
      <c r="M52" s="35"/>
      <c r="N52" s="35"/>
      <c r="O52" s="36">
        <f t="shared" si="3"/>
        <v>1</v>
      </c>
      <c r="P52" s="39" t="e">
        <f>VLOOKUP(E52,'BANCOS FNL'!E:M,5,0)</f>
        <v>#N/A</v>
      </c>
      <c r="Q52" s="25">
        <f t="shared" si="4"/>
        <v>0</v>
      </c>
      <c r="R52" s="25">
        <f>IFERROR(VLOOKUP(E52,'BANCOS FNL'!E:M,6,0),0)</f>
        <v>0</v>
      </c>
      <c r="S52" s="40" t="e">
        <f>VLOOKUP(E52,'BANCOS FNL'!E:M,8,0)</f>
        <v>#N/A</v>
      </c>
      <c r="T52" s="25">
        <f t="shared" si="5"/>
        <v>0</v>
      </c>
      <c r="U52" s="36" t="str">
        <f t="shared" si="6"/>
        <v>OK CONCILIADO</v>
      </c>
      <c r="V52" s="36" t="str">
        <f t="shared" ca="1" si="7"/>
        <v>ok</v>
      </c>
      <c r="W52" s="36">
        <f t="shared" si="8"/>
        <v>1</v>
      </c>
      <c r="X52" s="36">
        <f t="shared" si="9"/>
        <v>0</v>
      </c>
    </row>
    <row r="53" spans="1:24" s="26" customFormat="1" x14ac:dyDescent="0.25">
      <c r="A53" s="36" t="str">
        <f>RIGHT('BANCOS FNL'!G53,4)</f>
        <v/>
      </c>
      <c r="B53" s="37">
        <f t="shared" si="10"/>
        <v>0</v>
      </c>
      <c r="C53" s="38" t="str">
        <f t="shared" si="11"/>
        <v>EGRESO</v>
      </c>
      <c r="D53" s="38" t="str">
        <f t="shared" si="12"/>
        <v>0EGRESO</v>
      </c>
      <c r="E53" s="38" t="str">
        <f>D53&amp;COUNTIF(D$2:D53,D53)</f>
        <v>0EGRESO52</v>
      </c>
      <c r="F53" s="34"/>
      <c r="K53" s="35"/>
      <c r="L53" s="35"/>
      <c r="M53" s="35"/>
      <c r="N53" s="35"/>
      <c r="O53" s="36">
        <f t="shared" si="3"/>
        <v>1</v>
      </c>
      <c r="P53" s="39" t="e">
        <f>VLOOKUP(E53,'BANCOS FNL'!E:M,5,0)</f>
        <v>#N/A</v>
      </c>
      <c r="Q53" s="25">
        <f t="shared" si="4"/>
        <v>0</v>
      </c>
      <c r="R53" s="25">
        <f>IFERROR(VLOOKUP(E53,'BANCOS FNL'!E:M,6,0),0)</f>
        <v>0</v>
      </c>
      <c r="S53" s="40" t="e">
        <f>VLOOKUP(E53,'BANCOS FNL'!E:M,8,0)</f>
        <v>#N/A</v>
      </c>
      <c r="T53" s="25">
        <f t="shared" si="5"/>
        <v>0</v>
      </c>
      <c r="U53" s="36" t="str">
        <f t="shared" si="6"/>
        <v>OK CONCILIADO</v>
      </c>
      <c r="V53" s="36" t="str">
        <f t="shared" ca="1" si="7"/>
        <v>ok</v>
      </c>
      <c r="W53" s="36">
        <f t="shared" si="8"/>
        <v>1</v>
      </c>
      <c r="X53" s="36">
        <f t="shared" si="9"/>
        <v>0</v>
      </c>
    </row>
    <row r="54" spans="1:24" s="26" customFormat="1" x14ac:dyDescent="0.25">
      <c r="A54" s="36" t="str">
        <f>RIGHT('BANCOS FNL'!G54,4)</f>
        <v/>
      </c>
      <c r="B54" s="37">
        <f t="shared" si="10"/>
        <v>0</v>
      </c>
      <c r="C54" s="38" t="str">
        <f t="shared" si="11"/>
        <v>EGRESO</v>
      </c>
      <c r="D54" s="38" t="str">
        <f t="shared" si="12"/>
        <v>0EGRESO</v>
      </c>
      <c r="E54" s="38" t="str">
        <f>D54&amp;COUNTIF(D$2:D54,D54)</f>
        <v>0EGRESO53</v>
      </c>
      <c r="F54" s="34"/>
      <c r="K54" s="35"/>
      <c r="L54" s="35"/>
      <c r="M54" s="35"/>
      <c r="N54" s="35"/>
      <c r="O54" s="36">
        <f t="shared" si="3"/>
        <v>1</v>
      </c>
      <c r="P54" s="39" t="e">
        <f>VLOOKUP(E54,'BANCOS FNL'!E:M,5,0)</f>
        <v>#N/A</v>
      </c>
      <c r="Q54" s="25">
        <f t="shared" si="4"/>
        <v>0</v>
      </c>
      <c r="R54" s="25">
        <f>IFERROR(VLOOKUP(E54,'BANCOS FNL'!E:M,6,0),0)</f>
        <v>0</v>
      </c>
      <c r="S54" s="40" t="e">
        <f>VLOOKUP(E54,'BANCOS FNL'!E:M,8,0)</f>
        <v>#N/A</v>
      </c>
      <c r="T54" s="25">
        <f t="shared" si="5"/>
        <v>0</v>
      </c>
      <c r="U54" s="36" t="str">
        <f t="shared" si="6"/>
        <v>OK CONCILIADO</v>
      </c>
      <c r="V54" s="36" t="str">
        <f t="shared" ca="1" si="7"/>
        <v>ok</v>
      </c>
      <c r="W54" s="36">
        <f t="shared" si="8"/>
        <v>1</v>
      </c>
      <c r="X54" s="36">
        <f t="shared" si="9"/>
        <v>0</v>
      </c>
    </row>
    <row r="55" spans="1:24" s="26" customFormat="1" x14ac:dyDescent="0.25">
      <c r="A55" s="36" t="str">
        <f>RIGHT('BANCOS FNL'!G55,4)</f>
        <v/>
      </c>
      <c r="B55" s="37">
        <f t="shared" si="10"/>
        <v>0</v>
      </c>
      <c r="C55" s="38" t="str">
        <f t="shared" si="11"/>
        <v>EGRESO</v>
      </c>
      <c r="D55" s="38" t="str">
        <f t="shared" si="12"/>
        <v>0EGRESO</v>
      </c>
      <c r="E55" s="38" t="str">
        <f>D55&amp;COUNTIF(D$2:D55,D55)</f>
        <v>0EGRESO54</v>
      </c>
      <c r="F55" s="34"/>
      <c r="K55" s="35"/>
      <c r="L55" s="35"/>
      <c r="M55" s="35"/>
      <c r="N55" s="35"/>
      <c r="O55" s="36">
        <f t="shared" si="3"/>
        <v>1</v>
      </c>
      <c r="P55" s="39" t="e">
        <f>VLOOKUP(E55,'BANCOS FNL'!E:M,5,0)</f>
        <v>#N/A</v>
      </c>
      <c r="Q55" s="25">
        <f t="shared" si="4"/>
        <v>0</v>
      </c>
      <c r="R55" s="25">
        <f>IFERROR(VLOOKUP(E55,'BANCOS FNL'!E:M,6,0),0)</f>
        <v>0</v>
      </c>
      <c r="S55" s="40" t="e">
        <f>VLOOKUP(E55,'BANCOS FNL'!E:M,8,0)</f>
        <v>#N/A</v>
      </c>
      <c r="T55" s="25">
        <f t="shared" si="5"/>
        <v>0</v>
      </c>
      <c r="U55" s="36" t="str">
        <f t="shared" si="6"/>
        <v>OK CONCILIADO</v>
      </c>
      <c r="V55" s="36" t="str">
        <f t="shared" ca="1" si="7"/>
        <v>ok</v>
      </c>
      <c r="W55" s="36">
        <f t="shared" si="8"/>
        <v>1</v>
      </c>
      <c r="X55" s="36">
        <f t="shared" si="9"/>
        <v>0</v>
      </c>
    </row>
    <row r="56" spans="1:24" s="26" customFormat="1" x14ac:dyDescent="0.25">
      <c r="A56" s="36" t="str">
        <f>RIGHT('BANCOS FNL'!G56,4)</f>
        <v/>
      </c>
      <c r="B56" s="37">
        <f t="shared" si="10"/>
        <v>0</v>
      </c>
      <c r="C56" s="38" t="str">
        <f t="shared" si="11"/>
        <v>EGRESO</v>
      </c>
      <c r="D56" s="38" t="str">
        <f t="shared" si="12"/>
        <v>0EGRESO</v>
      </c>
      <c r="E56" s="38" t="str">
        <f>D56&amp;COUNTIF(D$2:D56,D56)</f>
        <v>0EGRESO55</v>
      </c>
      <c r="F56" s="34"/>
      <c r="K56" s="35"/>
      <c r="L56" s="35"/>
      <c r="M56" s="35"/>
      <c r="N56" s="35"/>
      <c r="O56" s="36">
        <f t="shared" si="3"/>
        <v>1</v>
      </c>
      <c r="P56" s="39" t="e">
        <f>VLOOKUP(E56,'BANCOS FNL'!E:M,5,0)</f>
        <v>#N/A</v>
      </c>
      <c r="Q56" s="25">
        <f t="shared" si="4"/>
        <v>0</v>
      </c>
      <c r="R56" s="25">
        <f>IFERROR(VLOOKUP(E56,'BANCOS FNL'!E:M,6,0),0)</f>
        <v>0</v>
      </c>
      <c r="S56" s="40" t="e">
        <f>VLOOKUP(E56,'BANCOS FNL'!E:M,8,0)</f>
        <v>#N/A</v>
      </c>
      <c r="T56" s="25">
        <f t="shared" si="5"/>
        <v>0</v>
      </c>
      <c r="U56" s="36" t="str">
        <f t="shared" si="6"/>
        <v>OK CONCILIADO</v>
      </c>
      <c r="V56" s="36" t="str">
        <f t="shared" ca="1" si="7"/>
        <v>ok</v>
      </c>
      <c r="W56" s="36">
        <f t="shared" si="8"/>
        <v>1</v>
      </c>
      <c r="X56" s="36">
        <f t="shared" si="9"/>
        <v>0</v>
      </c>
    </row>
    <row r="57" spans="1:24" s="26" customFormat="1" x14ac:dyDescent="0.25">
      <c r="A57" s="36" t="str">
        <f>RIGHT('BANCOS FNL'!G57,4)</f>
        <v/>
      </c>
      <c r="B57" s="37">
        <f t="shared" si="10"/>
        <v>0</v>
      </c>
      <c r="C57" s="38" t="str">
        <f t="shared" si="11"/>
        <v>EGRESO</v>
      </c>
      <c r="D57" s="38" t="str">
        <f t="shared" si="12"/>
        <v>0EGRESO</v>
      </c>
      <c r="E57" s="38" t="str">
        <f>D57&amp;COUNTIF(D$2:D57,D57)</f>
        <v>0EGRESO56</v>
      </c>
      <c r="F57" s="34"/>
      <c r="K57" s="35"/>
      <c r="L57" s="35"/>
      <c r="M57" s="35"/>
      <c r="N57" s="35"/>
      <c r="O57" s="36">
        <f t="shared" si="3"/>
        <v>1</v>
      </c>
      <c r="P57" s="39" t="e">
        <f>VLOOKUP(E57,'BANCOS FNL'!E:M,5,0)</f>
        <v>#N/A</v>
      </c>
      <c r="Q57" s="25">
        <f t="shared" si="4"/>
        <v>0</v>
      </c>
      <c r="R57" s="25">
        <f>IFERROR(VLOOKUP(E57,'BANCOS FNL'!E:M,6,0),0)</f>
        <v>0</v>
      </c>
      <c r="S57" s="40" t="e">
        <f>VLOOKUP(E57,'BANCOS FNL'!E:M,8,0)</f>
        <v>#N/A</v>
      </c>
      <c r="T57" s="25">
        <f t="shared" si="5"/>
        <v>0</v>
      </c>
      <c r="U57" s="36" t="str">
        <f t="shared" si="6"/>
        <v>OK CONCILIADO</v>
      </c>
      <c r="V57" s="36" t="str">
        <f t="shared" ca="1" si="7"/>
        <v>ok</v>
      </c>
      <c r="W57" s="36">
        <f t="shared" si="8"/>
        <v>1</v>
      </c>
      <c r="X57" s="36">
        <f t="shared" si="9"/>
        <v>0</v>
      </c>
    </row>
    <row r="58" spans="1:24" s="26" customFormat="1" x14ac:dyDescent="0.25">
      <c r="A58" s="36" t="str">
        <f>RIGHT('BANCOS FNL'!G58,4)</f>
        <v/>
      </c>
      <c r="B58" s="37">
        <f t="shared" si="10"/>
        <v>0</v>
      </c>
      <c r="C58" s="38" t="str">
        <f t="shared" si="11"/>
        <v>EGRESO</v>
      </c>
      <c r="D58" s="38" t="str">
        <f t="shared" si="12"/>
        <v>0EGRESO</v>
      </c>
      <c r="E58" s="38" t="str">
        <f>D58&amp;COUNTIF(D$2:D58,D58)</f>
        <v>0EGRESO57</v>
      </c>
      <c r="F58" s="34"/>
      <c r="K58" s="35"/>
      <c r="L58" s="35"/>
      <c r="M58" s="35"/>
      <c r="N58" s="35"/>
      <c r="O58" s="36">
        <f t="shared" si="3"/>
        <v>1</v>
      </c>
      <c r="P58" s="39" t="e">
        <f>VLOOKUP(E58,'BANCOS FNL'!E:M,5,0)</f>
        <v>#N/A</v>
      </c>
      <c r="Q58" s="25">
        <f t="shared" si="4"/>
        <v>0</v>
      </c>
      <c r="R58" s="25">
        <f>IFERROR(VLOOKUP(E58,'BANCOS FNL'!E:M,6,0),0)</f>
        <v>0</v>
      </c>
      <c r="S58" s="40" t="e">
        <f>VLOOKUP(E58,'BANCOS FNL'!E:M,8,0)</f>
        <v>#N/A</v>
      </c>
      <c r="T58" s="25">
        <f t="shared" si="5"/>
        <v>0</v>
      </c>
      <c r="U58" s="36" t="str">
        <f t="shared" si="6"/>
        <v>OK CONCILIADO</v>
      </c>
      <c r="V58" s="36" t="str">
        <f t="shared" ca="1" si="7"/>
        <v>ok</v>
      </c>
      <c r="W58" s="36">
        <f t="shared" si="8"/>
        <v>1</v>
      </c>
      <c r="X58" s="36">
        <f t="shared" si="9"/>
        <v>0</v>
      </c>
    </row>
    <row r="59" spans="1:24" s="26" customFormat="1" x14ac:dyDescent="0.25">
      <c r="A59" s="36" t="str">
        <f>RIGHT('BANCOS FNL'!G59,4)</f>
        <v/>
      </c>
      <c r="B59" s="37">
        <f t="shared" si="10"/>
        <v>0</v>
      </c>
      <c r="C59" s="38" t="str">
        <f t="shared" si="11"/>
        <v>EGRESO</v>
      </c>
      <c r="D59" s="38" t="str">
        <f t="shared" si="12"/>
        <v>0EGRESO</v>
      </c>
      <c r="E59" s="38" t="str">
        <f>D59&amp;COUNTIF(D$2:D59,D59)</f>
        <v>0EGRESO58</v>
      </c>
      <c r="F59" s="34"/>
      <c r="K59" s="35"/>
      <c r="L59" s="35"/>
      <c r="M59" s="35"/>
      <c r="N59" s="35"/>
      <c r="O59" s="36">
        <f t="shared" si="3"/>
        <v>1</v>
      </c>
      <c r="P59" s="39" t="e">
        <f>VLOOKUP(E59,'BANCOS FNL'!E:M,5,0)</f>
        <v>#N/A</v>
      </c>
      <c r="Q59" s="25">
        <f t="shared" si="4"/>
        <v>0</v>
      </c>
      <c r="R59" s="25">
        <f>IFERROR(VLOOKUP(E59,'BANCOS FNL'!E:M,6,0),0)</f>
        <v>0</v>
      </c>
      <c r="S59" s="40" t="e">
        <f>VLOOKUP(E59,'BANCOS FNL'!E:M,8,0)</f>
        <v>#N/A</v>
      </c>
      <c r="T59" s="25">
        <f t="shared" si="5"/>
        <v>0</v>
      </c>
      <c r="U59" s="36" t="str">
        <f t="shared" si="6"/>
        <v>OK CONCILIADO</v>
      </c>
      <c r="V59" s="36" t="str">
        <f t="shared" ca="1" si="7"/>
        <v>ok</v>
      </c>
      <c r="W59" s="36">
        <f t="shared" si="8"/>
        <v>1</v>
      </c>
      <c r="X59" s="36">
        <f t="shared" si="9"/>
        <v>0</v>
      </c>
    </row>
    <row r="60" spans="1:24" s="26" customFormat="1" x14ac:dyDescent="0.25">
      <c r="A60" s="36" t="str">
        <f>RIGHT('BANCOS FNL'!G60,4)</f>
        <v/>
      </c>
      <c r="B60" s="37">
        <f t="shared" si="10"/>
        <v>0</v>
      </c>
      <c r="C60" s="38" t="str">
        <f t="shared" si="11"/>
        <v>EGRESO</v>
      </c>
      <c r="D60" s="38" t="str">
        <f t="shared" si="12"/>
        <v>0EGRESO</v>
      </c>
      <c r="E60" s="38" t="str">
        <f>D60&amp;COUNTIF(D$2:D60,D60)</f>
        <v>0EGRESO59</v>
      </c>
      <c r="F60" s="34"/>
      <c r="K60" s="35"/>
      <c r="L60" s="35"/>
      <c r="M60" s="35"/>
      <c r="N60" s="35"/>
      <c r="O60" s="36">
        <f t="shared" si="3"/>
        <v>1</v>
      </c>
      <c r="P60" s="39" t="e">
        <f>VLOOKUP(E60,'BANCOS FNL'!E:M,5,0)</f>
        <v>#N/A</v>
      </c>
      <c r="Q60" s="25">
        <f t="shared" si="4"/>
        <v>0</v>
      </c>
      <c r="R60" s="25">
        <f>IFERROR(VLOOKUP(E60,'BANCOS FNL'!E:M,6,0),0)</f>
        <v>0</v>
      </c>
      <c r="S60" s="40" t="e">
        <f>VLOOKUP(E60,'BANCOS FNL'!E:M,8,0)</f>
        <v>#N/A</v>
      </c>
      <c r="T60" s="25">
        <f t="shared" si="5"/>
        <v>0</v>
      </c>
      <c r="U60" s="36" t="str">
        <f t="shared" si="6"/>
        <v>OK CONCILIADO</v>
      </c>
      <c r="V60" s="36" t="str">
        <f t="shared" ca="1" si="7"/>
        <v>ok</v>
      </c>
      <c r="W60" s="36">
        <f t="shared" si="8"/>
        <v>1</v>
      </c>
      <c r="X60" s="36">
        <f t="shared" si="9"/>
        <v>0</v>
      </c>
    </row>
    <row r="61" spans="1:24" s="26" customFormat="1" x14ac:dyDescent="0.25">
      <c r="A61" s="36" t="str">
        <f>RIGHT('BANCOS FNL'!G61,4)</f>
        <v/>
      </c>
      <c r="B61" s="37">
        <f t="shared" si="10"/>
        <v>0</v>
      </c>
      <c r="C61" s="38" t="str">
        <f t="shared" si="11"/>
        <v>EGRESO</v>
      </c>
      <c r="D61" s="38" t="str">
        <f t="shared" si="12"/>
        <v>0EGRESO</v>
      </c>
      <c r="E61" s="38" t="str">
        <f>D61&amp;COUNTIF(D$2:D61,D61)</f>
        <v>0EGRESO60</v>
      </c>
      <c r="F61" s="34"/>
      <c r="K61" s="35"/>
      <c r="L61" s="35"/>
      <c r="M61" s="35"/>
      <c r="N61" s="35"/>
      <c r="O61" s="36">
        <f t="shared" si="3"/>
        <v>1</v>
      </c>
      <c r="P61" s="39" t="e">
        <f>VLOOKUP(E61,'BANCOS FNL'!E:M,5,0)</f>
        <v>#N/A</v>
      </c>
      <c r="Q61" s="25">
        <f t="shared" si="4"/>
        <v>0</v>
      </c>
      <c r="R61" s="25">
        <f>IFERROR(VLOOKUP(E61,'BANCOS FNL'!E:M,6,0),0)</f>
        <v>0</v>
      </c>
      <c r="S61" s="40" t="e">
        <f>VLOOKUP(E61,'BANCOS FNL'!E:M,8,0)</f>
        <v>#N/A</v>
      </c>
      <c r="T61" s="25">
        <f t="shared" si="5"/>
        <v>0</v>
      </c>
      <c r="U61" s="36" t="str">
        <f t="shared" si="6"/>
        <v>OK CONCILIADO</v>
      </c>
      <c r="V61" s="36" t="str">
        <f t="shared" ca="1" si="7"/>
        <v>ok</v>
      </c>
      <c r="W61" s="36">
        <f t="shared" si="8"/>
        <v>1</v>
      </c>
      <c r="X61" s="36">
        <f t="shared" si="9"/>
        <v>0</v>
      </c>
    </row>
    <row r="62" spans="1:24" s="26" customFormat="1" x14ac:dyDescent="0.25">
      <c r="A62" s="36" t="str">
        <f>RIGHT('BANCOS FNL'!G62,4)</f>
        <v/>
      </c>
      <c r="B62" s="37">
        <f t="shared" si="10"/>
        <v>0</v>
      </c>
      <c r="C62" s="38" t="str">
        <f t="shared" si="11"/>
        <v>EGRESO</v>
      </c>
      <c r="D62" s="38" t="str">
        <f t="shared" si="12"/>
        <v>0EGRESO</v>
      </c>
      <c r="E62" s="38" t="str">
        <f>D62&amp;COUNTIF(D$2:D62,D62)</f>
        <v>0EGRESO61</v>
      </c>
      <c r="F62" s="34"/>
      <c r="K62" s="35"/>
      <c r="L62" s="35"/>
      <c r="M62" s="35"/>
      <c r="N62" s="35"/>
      <c r="O62" s="36">
        <f t="shared" si="3"/>
        <v>1</v>
      </c>
      <c r="P62" s="39" t="e">
        <f>VLOOKUP(E62,'BANCOS FNL'!E:M,5,0)</f>
        <v>#N/A</v>
      </c>
      <c r="Q62" s="25">
        <f t="shared" si="4"/>
        <v>0</v>
      </c>
      <c r="R62" s="25">
        <f>IFERROR(VLOOKUP(E62,'BANCOS FNL'!E:M,6,0),0)</f>
        <v>0</v>
      </c>
      <c r="S62" s="40" t="e">
        <f>VLOOKUP(E62,'BANCOS FNL'!E:M,8,0)</f>
        <v>#N/A</v>
      </c>
      <c r="T62" s="25">
        <f t="shared" si="5"/>
        <v>0</v>
      </c>
      <c r="U62" s="36" t="str">
        <f t="shared" si="6"/>
        <v>OK CONCILIADO</v>
      </c>
      <c r="V62" s="36" t="str">
        <f t="shared" ca="1" si="7"/>
        <v>ok</v>
      </c>
      <c r="W62" s="36">
        <f t="shared" si="8"/>
        <v>1</v>
      </c>
      <c r="X62" s="36">
        <f t="shared" si="9"/>
        <v>0</v>
      </c>
    </row>
    <row r="63" spans="1:24" s="26" customFormat="1" x14ac:dyDescent="0.25">
      <c r="A63" s="36" t="str">
        <f>RIGHT('BANCOS FNL'!G63,4)</f>
        <v/>
      </c>
      <c r="B63" s="37">
        <f t="shared" si="10"/>
        <v>0</v>
      </c>
      <c r="C63" s="38" t="str">
        <f t="shared" si="11"/>
        <v>EGRESO</v>
      </c>
      <c r="D63" s="38" t="str">
        <f t="shared" si="12"/>
        <v>0EGRESO</v>
      </c>
      <c r="E63" s="38" t="str">
        <f>D63&amp;COUNTIF(D$2:D63,D63)</f>
        <v>0EGRESO62</v>
      </c>
      <c r="F63" s="34"/>
      <c r="K63" s="35"/>
      <c r="L63" s="35"/>
      <c r="M63" s="35"/>
      <c r="N63" s="35"/>
      <c r="O63" s="36">
        <f t="shared" si="3"/>
        <v>1</v>
      </c>
      <c r="P63" s="39" t="e">
        <f>VLOOKUP(E63,'BANCOS FNL'!E:M,5,0)</f>
        <v>#N/A</v>
      </c>
      <c r="Q63" s="25">
        <f t="shared" si="4"/>
        <v>0</v>
      </c>
      <c r="R63" s="25">
        <f>IFERROR(VLOOKUP(E63,'BANCOS FNL'!E:M,6,0),0)</f>
        <v>0</v>
      </c>
      <c r="S63" s="40" t="e">
        <f>VLOOKUP(E63,'BANCOS FNL'!E:M,8,0)</f>
        <v>#N/A</v>
      </c>
      <c r="T63" s="25">
        <f t="shared" si="5"/>
        <v>0</v>
      </c>
      <c r="U63" s="36" t="str">
        <f t="shared" si="6"/>
        <v>OK CONCILIADO</v>
      </c>
      <c r="V63" s="36" t="str">
        <f t="shared" ca="1" si="7"/>
        <v>ok</v>
      </c>
      <c r="W63" s="36">
        <f t="shared" si="8"/>
        <v>1</v>
      </c>
      <c r="X63" s="36">
        <f t="shared" si="9"/>
        <v>0</v>
      </c>
    </row>
    <row r="64" spans="1:24" s="26" customFormat="1" x14ac:dyDescent="0.25">
      <c r="A64" s="36" t="str">
        <f>RIGHT('BANCOS FNL'!G64,4)</f>
        <v/>
      </c>
      <c r="B64" s="37">
        <f t="shared" si="10"/>
        <v>0</v>
      </c>
      <c r="C64" s="38" t="str">
        <f t="shared" si="11"/>
        <v>EGRESO</v>
      </c>
      <c r="D64" s="38" t="str">
        <f t="shared" si="12"/>
        <v>0EGRESO</v>
      </c>
      <c r="E64" s="38" t="str">
        <f>D64&amp;COUNTIF(D$2:D64,D64)</f>
        <v>0EGRESO63</v>
      </c>
      <c r="F64" s="34"/>
      <c r="K64" s="35"/>
      <c r="L64" s="35"/>
      <c r="M64" s="35"/>
      <c r="N64" s="35"/>
      <c r="O64" s="36">
        <f t="shared" si="3"/>
        <v>1</v>
      </c>
      <c r="P64" s="39" t="e">
        <f>VLOOKUP(E64,'BANCOS FNL'!E:M,5,0)</f>
        <v>#N/A</v>
      </c>
      <c r="Q64" s="25">
        <f t="shared" si="4"/>
        <v>0</v>
      </c>
      <c r="R64" s="25">
        <f>IFERROR(VLOOKUP(E64,'BANCOS FNL'!E:M,6,0),0)</f>
        <v>0</v>
      </c>
      <c r="S64" s="40" t="e">
        <f>VLOOKUP(E64,'BANCOS FNL'!E:M,8,0)</f>
        <v>#N/A</v>
      </c>
      <c r="T64" s="25">
        <f t="shared" si="5"/>
        <v>0</v>
      </c>
      <c r="U64" s="36" t="str">
        <f t="shared" si="6"/>
        <v>OK CONCILIADO</v>
      </c>
      <c r="V64" s="36" t="str">
        <f t="shared" ca="1" si="7"/>
        <v>ok</v>
      </c>
      <c r="W64" s="36">
        <f t="shared" si="8"/>
        <v>1</v>
      </c>
      <c r="X64" s="36">
        <f t="shared" si="9"/>
        <v>0</v>
      </c>
    </row>
    <row r="65" spans="1:24" s="26" customFormat="1" x14ac:dyDescent="0.25">
      <c r="A65" s="36" t="str">
        <f>RIGHT('BANCOS FNL'!G65,4)</f>
        <v/>
      </c>
      <c r="B65" s="37">
        <f t="shared" si="10"/>
        <v>0</v>
      </c>
      <c r="C65" s="38" t="str">
        <f t="shared" si="11"/>
        <v>EGRESO</v>
      </c>
      <c r="D65" s="38" t="str">
        <f t="shared" si="12"/>
        <v>0EGRESO</v>
      </c>
      <c r="E65" s="38" t="str">
        <f>D65&amp;COUNTIF(D$2:D65,D65)</f>
        <v>0EGRESO64</v>
      </c>
      <c r="F65" s="34"/>
      <c r="K65" s="35"/>
      <c r="L65" s="35"/>
      <c r="M65" s="35"/>
      <c r="N65" s="35"/>
      <c r="O65" s="36">
        <f t="shared" si="3"/>
        <v>1</v>
      </c>
      <c r="P65" s="39" t="e">
        <f>VLOOKUP(E65,'BANCOS FNL'!E:M,5,0)</f>
        <v>#N/A</v>
      </c>
      <c r="Q65" s="25">
        <f t="shared" si="4"/>
        <v>0</v>
      </c>
      <c r="R65" s="25">
        <f>IFERROR(VLOOKUP(E65,'BANCOS FNL'!E:M,6,0),0)</f>
        <v>0</v>
      </c>
      <c r="S65" s="40" t="e">
        <f>VLOOKUP(E65,'BANCOS FNL'!E:M,8,0)</f>
        <v>#N/A</v>
      </c>
      <c r="T65" s="25">
        <f t="shared" si="5"/>
        <v>0</v>
      </c>
      <c r="U65" s="36" t="str">
        <f t="shared" si="6"/>
        <v>OK CONCILIADO</v>
      </c>
      <c r="V65" s="36" t="str">
        <f t="shared" ca="1" si="7"/>
        <v>ok</v>
      </c>
      <c r="W65" s="36">
        <f t="shared" si="8"/>
        <v>1</v>
      </c>
      <c r="X65" s="36">
        <f t="shared" si="9"/>
        <v>0</v>
      </c>
    </row>
    <row r="66" spans="1:24" s="26" customFormat="1" x14ac:dyDescent="0.25">
      <c r="A66" s="36" t="str">
        <f>RIGHT('BANCOS FNL'!G66,4)</f>
        <v/>
      </c>
      <c r="B66" s="37">
        <f t="shared" si="10"/>
        <v>0</v>
      </c>
      <c r="C66" s="38" t="str">
        <f t="shared" si="11"/>
        <v>EGRESO</v>
      </c>
      <c r="D66" s="38" t="str">
        <f t="shared" si="12"/>
        <v>0EGRESO</v>
      </c>
      <c r="E66" s="38" t="str">
        <f>D66&amp;COUNTIF(D$2:D66,D66)</f>
        <v>0EGRESO65</v>
      </c>
      <c r="F66" s="34"/>
      <c r="K66" s="35"/>
      <c r="L66" s="35"/>
      <c r="M66" s="35"/>
      <c r="N66" s="35"/>
      <c r="O66" s="36">
        <f t="shared" ref="O66:O91" si="13">COUNTBLANK(N66)</f>
        <v>1</v>
      </c>
      <c r="P66" s="39" t="e">
        <f>VLOOKUP(E66,'BANCOS FNL'!E:M,5,0)</f>
        <v>#N/A</v>
      </c>
      <c r="Q66" s="25">
        <f t="shared" ref="Q66:Q91" si="14">+B66</f>
        <v>0</v>
      </c>
      <c r="R66" s="25">
        <f>IFERROR(VLOOKUP(E66,'BANCOS FNL'!E:M,6,0),0)</f>
        <v>0</v>
      </c>
      <c r="S66" s="40" t="e">
        <f>VLOOKUP(E66,'BANCOS FNL'!E:M,8,0)</f>
        <v>#N/A</v>
      </c>
      <c r="T66" s="25">
        <f t="shared" ref="T66:T91" si="15">B66-R66</f>
        <v>0</v>
      </c>
      <c r="U66" s="36" t="str">
        <f t="shared" ref="U66:U91" si="16">IF(AND(O66=0),"OK",IF(T66&lt;&gt;0,"SIN CONCILIAR","OK CONCILIADO"))</f>
        <v>OK CONCILIADO</v>
      </c>
      <c r="V66" s="36" t="str">
        <f t="shared" ref="V66:V91" ca="1" si="17">IF(U66="SIN CONCILIAR",+TODAY()-F66,"ok")</f>
        <v>ok</v>
      </c>
      <c r="W66" s="36">
        <f t="shared" ref="W66:W91" si="18">COUNTA(U66)</f>
        <v>1</v>
      </c>
      <c r="X66" s="36">
        <f t="shared" ref="X66:X91" si="19">WEEKNUM(F66)</f>
        <v>0</v>
      </c>
    </row>
    <row r="67" spans="1:24" s="26" customFormat="1" x14ac:dyDescent="0.25">
      <c r="A67" s="36" t="str">
        <f>RIGHT('BANCOS FNL'!G67,4)</f>
        <v/>
      </c>
      <c r="B67" s="37">
        <f t="shared" ref="B67:B130" si="20">IF(L67&lt;=0,K67*1,L67*-1)</f>
        <v>0</v>
      </c>
      <c r="C67" s="38" t="str">
        <f t="shared" ref="C67:C130" si="21">IF(B67&lt;=0,"EGRESO","INGRESO")</f>
        <v>EGRESO</v>
      </c>
      <c r="D67" s="38" t="str">
        <f t="shared" ref="D67:D130" si="22">+CONCATENATE(A67,B67,C67)</f>
        <v>0EGRESO</v>
      </c>
      <c r="E67" s="38" t="str">
        <f>D67&amp;COUNTIF(D$2:D67,D67)</f>
        <v>0EGRESO66</v>
      </c>
      <c r="F67" s="34"/>
      <c r="K67" s="35"/>
      <c r="L67" s="35"/>
      <c r="M67" s="35"/>
      <c r="N67" s="35"/>
      <c r="O67" s="36">
        <f t="shared" si="13"/>
        <v>1</v>
      </c>
      <c r="P67" s="39" t="e">
        <f>VLOOKUP(E67,'BANCOS FNL'!E:M,5,0)</f>
        <v>#N/A</v>
      </c>
      <c r="Q67" s="25">
        <f t="shared" si="14"/>
        <v>0</v>
      </c>
      <c r="R67" s="25">
        <f>IFERROR(VLOOKUP(E67,'BANCOS FNL'!E:M,6,0),0)</f>
        <v>0</v>
      </c>
      <c r="S67" s="40" t="e">
        <f>VLOOKUP(E67,'BANCOS FNL'!E:M,8,0)</f>
        <v>#N/A</v>
      </c>
      <c r="T67" s="25">
        <f t="shared" si="15"/>
        <v>0</v>
      </c>
      <c r="U67" s="36" t="str">
        <f t="shared" si="16"/>
        <v>OK CONCILIADO</v>
      </c>
      <c r="V67" s="36" t="str">
        <f t="shared" ca="1" si="17"/>
        <v>ok</v>
      </c>
      <c r="W67" s="36">
        <f t="shared" si="18"/>
        <v>1</v>
      </c>
      <c r="X67" s="36">
        <f t="shared" si="19"/>
        <v>0</v>
      </c>
    </row>
    <row r="68" spans="1:24" s="26" customFormat="1" x14ac:dyDescent="0.25">
      <c r="A68" s="36" t="str">
        <f>RIGHT('BANCOS FNL'!G68,4)</f>
        <v/>
      </c>
      <c r="B68" s="37">
        <f t="shared" si="20"/>
        <v>0</v>
      </c>
      <c r="C68" s="38" t="str">
        <f t="shared" si="21"/>
        <v>EGRESO</v>
      </c>
      <c r="D68" s="38" t="str">
        <f t="shared" si="22"/>
        <v>0EGRESO</v>
      </c>
      <c r="E68" s="38" t="str">
        <f>D68&amp;COUNTIF(D$2:D68,D68)</f>
        <v>0EGRESO67</v>
      </c>
      <c r="F68" s="34"/>
      <c r="K68" s="35"/>
      <c r="L68" s="35"/>
      <c r="M68" s="35"/>
      <c r="N68" s="35"/>
      <c r="O68" s="36">
        <f t="shared" si="13"/>
        <v>1</v>
      </c>
      <c r="P68" s="39" t="e">
        <f>VLOOKUP(E68,'BANCOS FNL'!E:M,5,0)</f>
        <v>#N/A</v>
      </c>
      <c r="Q68" s="25">
        <f t="shared" si="14"/>
        <v>0</v>
      </c>
      <c r="R68" s="25">
        <f>IFERROR(VLOOKUP(E68,'BANCOS FNL'!E:M,6,0),0)</f>
        <v>0</v>
      </c>
      <c r="S68" s="40" t="e">
        <f>VLOOKUP(E68,'BANCOS FNL'!E:M,8,0)</f>
        <v>#N/A</v>
      </c>
      <c r="T68" s="25">
        <f t="shared" si="15"/>
        <v>0</v>
      </c>
      <c r="U68" s="36" t="str">
        <f t="shared" si="16"/>
        <v>OK CONCILIADO</v>
      </c>
      <c r="V68" s="36" t="str">
        <f t="shared" ca="1" si="17"/>
        <v>ok</v>
      </c>
      <c r="W68" s="36">
        <f t="shared" si="18"/>
        <v>1</v>
      </c>
      <c r="X68" s="36">
        <f t="shared" si="19"/>
        <v>0</v>
      </c>
    </row>
    <row r="69" spans="1:24" s="26" customFormat="1" x14ac:dyDescent="0.25">
      <c r="A69" s="36" t="str">
        <f>RIGHT('BANCOS FNL'!G69,4)</f>
        <v/>
      </c>
      <c r="B69" s="37">
        <f t="shared" si="20"/>
        <v>0</v>
      </c>
      <c r="C69" s="38" t="str">
        <f t="shared" si="21"/>
        <v>EGRESO</v>
      </c>
      <c r="D69" s="38" t="str">
        <f t="shared" si="22"/>
        <v>0EGRESO</v>
      </c>
      <c r="E69" s="38" t="str">
        <f>D69&amp;COUNTIF(D$2:D69,D69)</f>
        <v>0EGRESO68</v>
      </c>
      <c r="F69" s="34"/>
      <c r="K69" s="35"/>
      <c r="L69" s="35"/>
      <c r="M69" s="35"/>
      <c r="N69" s="35"/>
      <c r="O69" s="36">
        <f t="shared" si="13"/>
        <v>1</v>
      </c>
      <c r="P69" s="39" t="e">
        <f>VLOOKUP(E69,'BANCOS FNL'!E:M,5,0)</f>
        <v>#N/A</v>
      </c>
      <c r="Q69" s="25">
        <f t="shared" si="14"/>
        <v>0</v>
      </c>
      <c r="R69" s="25">
        <f>IFERROR(VLOOKUP(E69,'BANCOS FNL'!E:M,6,0),0)</f>
        <v>0</v>
      </c>
      <c r="S69" s="40" t="e">
        <f>VLOOKUP(E69,'BANCOS FNL'!E:M,8,0)</f>
        <v>#N/A</v>
      </c>
      <c r="T69" s="25">
        <f t="shared" si="15"/>
        <v>0</v>
      </c>
      <c r="U69" s="36" t="str">
        <f t="shared" si="16"/>
        <v>OK CONCILIADO</v>
      </c>
      <c r="V69" s="36" t="str">
        <f t="shared" ca="1" si="17"/>
        <v>ok</v>
      </c>
      <c r="W69" s="36">
        <f t="shared" si="18"/>
        <v>1</v>
      </c>
      <c r="X69" s="36">
        <f t="shared" si="19"/>
        <v>0</v>
      </c>
    </row>
    <row r="70" spans="1:24" s="26" customFormat="1" x14ac:dyDescent="0.25">
      <c r="A70" s="36" t="str">
        <f>RIGHT('BANCOS FNL'!G70,4)</f>
        <v/>
      </c>
      <c r="B70" s="37">
        <f t="shared" si="20"/>
        <v>0</v>
      </c>
      <c r="C70" s="38" t="str">
        <f t="shared" si="21"/>
        <v>EGRESO</v>
      </c>
      <c r="D70" s="38" t="str">
        <f t="shared" si="22"/>
        <v>0EGRESO</v>
      </c>
      <c r="E70" s="38" t="str">
        <f>D70&amp;COUNTIF(D$2:D70,D70)</f>
        <v>0EGRESO69</v>
      </c>
      <c r="F70" s="34"/>
      <c r="K70" s="35"/>
      <c r="L70" s="35"/>
      <c r="M70" s="35"/>
      <c r="N70" s="35"/>
      <c r="O70" s="36">
        <f t="shared" si="13"/>
        <v>1</v>
      </c>
      <c r="P70" s="39" t="e">
        <f>VLOOKUP(E70,'BANCOS FNL'!E:M,5,0)</f>
        <v>#N/A</v>
      </c>
      <c r="Q70" s="25">
        <f t="shared" si="14"/>
        <v>0</v>
      </c>
      <c r="R70" s="25">
        <f>IFERROR(VLOOKUP(E70,'BANCOS FNL'!E:M,6,0),0)</f>
        <v>0</v>
      </c>
      <c r="S70" s="40" t="e">
        <f>VLOOKUP(E70,'BANCOS FNL'!E:M,8,0)</f>
        <v>#N/A</v>
      </c>
      <c r="T70" s="25">
        <f t="shared" si="15"/>
        <v>0</v>
      </c>
      <c r="U70" s="36" t="str">
        <f t="shared" si="16"/>
        <v>OK CONCILIADO</v>
      </c>
      <c r="V70" s="36" t="str">
        <f t="shared" ca="1" si="17"/>
        <v>ok</v>
      </c>
      <c r="W70" s="36">
        <f t="shared" si="18"/>
        <v>1</v>
      </c>
      <c r="X70" s="36">
        <f t="shared" si="19"/>
        <v>0</v>
      </c>
    </row>
    <row r="71" spans="1:24" s="26" customFormat="1" x14ac:dyDescent="0.25">
      <c r="A71" s="36" t="str">
        <f>RIGHT('BANCOS FNL'!G71,4)</f>
        <v/>
      </c>
      <c r="B71" s="37">
        <f t="shared" si="20"/>
        <v>0</v>
      </c>
      <c r="C71" s="38" t="str">
        <f t="shared" si="21"/>
        <v>EGRESO</v>
      </c>
      <c r="D71" s="38" t="str">
        <f t="shared" si="22"/>
        <v>0EGRESO</v>
      </c>
      <c r="E71" s="38" t="str">
        <f>D71&amp;COUNTIF(D$2:D71,D71)</f>
        <v>0EGRESO70</v>
      </c>
      <c r="F71" s="34"/>
      <c r="K71" s="35"/>
      <c r="L71" s="35"/>
      <c r="M71" s="35"/>
      <c r="N71" s="35"/>
      <c r="O71" s="36">
        <f t="shared" si="13"/>
        <v>1</v>
      </c>
      <c r="P71" s="39" t="e">
        <f>VLOOKUP(E71,'BANCOS FNL'!E:M,5,0)</f>
        <v>#N/A</v>
      </c>
      <c r="Q71" s="25">
        <f t="shared" si="14"/>
        <v>0</v>
      </c>
      <c r="R71" s="25">
        <f>IFERROR(VLOOKUP(E71,'BANCOS FNL'!E:M,6,0),0)</f>
        <v>0</v>
      </c>
      <c r="S71" s="40" t="e">
        <f>VLOOKUP(E71,'BANCOS FNL'!E:M,8,0)</f>
        <v>#N/A</v>
      </c>
      <c r="T71" s="25">
        <f t="shared" si="15"/>
        <v>0</v>
      </c>
      <c r="U71" s="36" t="str">
        <f t="shared" si="16"/>
        <v>OK CONCILIADO</v>
      </c>
      <c r="V71" s="36" t="str">
        <f t="shared" ca="1" si="17"/>
        <v>ok</v>
      </c>
      <c r="W71" s="36">
        <f t="shared" si="18"/>
        <v>1</v>
      </c>
      <c r="X71" s="36">
        <f t="shared" si="19"/>
        <v>0</v>
      </c>
    </row>
    <row r="72" spans="1:24" s="26" customFormat="1" x14ac:dyDescent="0.25">
      <c r="A72" s="36" t="str">
        <f>RIGHT('BANCOS FNL'!G72,4)</f>
        <v/>
      </c>
      <c r="B72" s="37">
        <f t="shared" si="20"/>
        <v>0</v>
      </c>
      <c r="C72" s="38" t="str">
        <f t="shared" si="21"/>
        <v>EGRESO</v>
      </c>
      <c r="D72" s="38" t="str">
        <f t="shared" si="22"/>
        <v>0EGRESO</v>
      </c>
      <c r="E72" s="38" t="str">
        <f>D72&amp;COUNTIF(D$2:D72,D72)</f>
        <v>0EGRESO71</v>
      </c>
      <c r="F72" s="34"/>
      <c r="K72" s="35"/>
      <c r="L72" s="35"/>
      <c r="M72" s="35"/>
      <c r="N72" s="35"/>
      <c r="O72" s="36">
        <f t="shared" si="13"/>
        <v>1</v>
      </c>
      <c r="P72" s="39" t="e">
        <f>VLOOKUP(E72,'BANCOS FNL'!E:M,5,0)</f>
        <v>#N/A</v>
      </c>
      <c r="Q72" s="25">
        <f t="shared" si="14"/>
        <v>0</v>
      </c>
      <c r="R72" s="25">
        <f>IFERROR(VLOOKUP(E72,'BANCOS FNL'!E:M,6,0),0)</f>
        <v>0</v>
      </c>
      <c r="S72" s="40" t="e">
        <f>VLOOKUP(E72,'BANCOS FNL'!E:M,8,0)</f>
        <v>#N/A</v>
      </c>
      <c r="T72" s="25">
        <f t="shared" si="15"/>
        <v>0</v>
      </c>
      <c r="U72" s="36" t="str">
        <f t="shared" si="16"/>
        <v>OK CONCILIADO</v>
      </c>
      <c r="V72" s="36" t="str">
        <f t="shared" ca="1" si="17"/>
        <v>ok</v>
      </c>
      <c r="W72" s="36">
        <f t="shared" si="18"/>
        <v>1</v>
      </c>
      <c r="X72" s="36">
        <f t="shared" si="19"/>
        <v>0</v>
      </c>
    </row>
    <row r="73" spans="1:24" s="26" customFormat="1" x14ac:dyDescent="0.25">
      <c r="A73" s="36" t="str">
        <f>RIGHT('BANCOS FNL'!G73,4)</f>
        <v/>
      </c>
      <c r="B73" s="37">
        <f t="shared" si="20"/>
        <v>0</v>
      </c>
      <c r="C73" s="38" t="str">
        <f t="shared" si="21"/>
        <v>EGRESO</v>
      </c>
      <c r="D73" s="38" t="str">
        <f t="shared" si="22"/>
        <v>0EGRESO</v>
      </c>
      <c r="E73" s="38" t="str">
        <f>D73&amp;COUNTIF(D$2:D73,D73)</f>
        <v>0EGRESO72</v>
      </c>
      <c r="F73" s="34"/>
      <c r="K73" s="35"/>
      <c r="L73" s="35"/>
      <c r="M73" s="35"/>
      <c r="N73" s="35"/>
      <c r="O73" s="36">
        <f t="shared" si="13"/>
        <v>1</v>
      </c>
      <c r="P73" s="39" t="e">
        <f>VLOOKUP(E73,'BANCOS FNL'!E:M,5,0)</f>
        <v>#N/A</v>
      </c>
      <c r="Q73" s="25">
        <f t="shared" si="14"/>
        <v>0</v>
      </c>
      <c r="R73" s="25">
        <f>IFERROR(VLOOKUP(E73,'BANCOS FNL'!E:M,6,0),0)</f>
        <v>0</v>
      </c>
      <c r="S73" s="40" t="e">
        <f>VLOOKUP(E73,'BANCOS FNL'!E:M,8,0)</f>
        <v>#N/A</v>
      </c>
      <c r="T73" s="25">
        <f t="shared" si="15"/>
        <v>0</v>
      </c>
      <c r="U73" s="36" t="str">
        <f t="shared" si="16"/>
        <v>OK CONCILIADO</v>
      </c>
      <c r="V73" s="36" t="str">
        <f t="shared" ca="1" si="17"/>
        <v>ok</v>
      </c>
      <c r="W73" s="36">
        <f t="shared" si="18"/>
        <v>1</v>
      </c>
      <c r="X73" s="36">
        <f t="shared" si="19"/>
        <v>0</v>
      </c>
    </row>
    <row r="74" spans="1:24" s="26" customFormat="1" x14ac:dyDescent="0.25">
      <c r="A74" s="36" t="str">
        <f>RIGHT('BANCOS FNL'!G74,4)</f>
        <v/>
      </c>
      <c r="B74" s="37">
        <f t="shared" si="20"/>
        <v>0</v>
      </c>
      <c r="C74" s="38" t="str">
        <f t="shared" si="21"/>
        <v>EGRESO</v>
      </c>
      <c r="D74" s="38" t="str">
        <f t="shared" si="22"/>
        <v>0EGRESO</v>
      </c>
      <c r="E74" s="38" t="str">
        <f>D74&amp;COUNTIF(D$2:D74,D74)</f>
        <v>0EGRESO73</v>
      </c>
      <c r="F74" s="34"/>
      <c r="K74" s="35"/>
      <c r="L74" s="35"/>
      <c r="M74" s="35"/>
      <c r="N74" s="35"/>
      <c r="O74" s="36">
        <f t="shared" si="13"/>
        <v>1</v>
      </c>
      <c r="P74" s="39" t="e">
        <f>VLOOKUP(E74,'BANCOS FNL'!E:M,5,0)</f>
        <v>#N/A</v>
      </c>
      <c r="Q74" s="25">
        <f t="shared" si="14"/>
        <v>0</v>
      </c>
      <c r="R74" s="25">
        <f>IFERROR(VLOOKUP(E74,'BANCOS FNL'!E:M,6,0),0)</f>
        <v>0</v>
      </c>
      <c r="S74" s="40" t="e">
        <f>VLOOKUP(E74,'BANCOS FNL'!E:M,8,0)</f>
        <v>#N/A</v>
      </c>
      <c r="T74" s="25">
        <f t="shared" si="15"/>
        <v>0</v>
      </c>
      <c r="U74" s="36" t="str">
        <f t="shared" si="16"/>
        <v>OK CONCILIADO</v>
      </c>
      <c r="V74" s="36" t="str">
        <f t="shared" ca="1" si="17"/>
        <v>ok</v>
      </c>
      <c r="W74" s="36">
        <f t="shared" si="18"/>
        <v>1</v>
      </c>
      <c r="X74" s="36">
        <f t="shared" si="19"/>
        <v>0</v>
      </c>
    </row>
    <row r="75" spans="1:24" s="26" customFormat="1" x14ac:dyDescent="0.25">
      <c r="A75" s="36" t="str">
        <f>RIGHT('BANCOS FNL'!G75,4)</f>
        <v/>
      </c>
      <c r="B75" s="37">
        <f t="shared" si="20"/>
        <v>0</v>
      </c>
      <c r="C75" s="38" t="str">
        <f t="shared" si="21"/>
        <v>EGRESO</v>
      </c>
      <c r="D75" s="38" t="str">
        <f t="shared" si="22"/>
        <v>0EGRESO</v>
      </c>
      <c r="E75" s="38" t="str">
        <f>D75&amp;COUNTIF(D$2:D75,D75)</f>
        <v>0EGRESO74</v>
      </c>
      <c r="F75" s="34"/>
      <c r="K75" s="35"/>
      <c r="L75" s="35"/>
      <c r="M75" s="35"/>
      <c r="N75" s="35"/>
      <c r="O75" s="36">
        <f t="shared" si="13"/>
        <v>1</v>
      </c>
      <c r="P75" s="39" t="e">
        <f>VLOOKUP(E75,'BANCOS FNL'!E:M,5,0)</f>
        <v>#N/A</v>
      </c>
      <c r="Q75" s="25">
        <f t="shared" si="14"/>
        <v>0</v>
      </c>
      <c r="R75" s="25">
        <f>IFERROR(VLOOKUP(E75,'BANCOS FNL'!E:M,6,0),0)</f>
        <v>0</v>
      </c>
      <c r="S75" s="40" t="e">
        <f>VLOOKUP(E75,'BANCOS FNL'!E:M,8,0)</f>
        <v>#N/A</v>
      </c>
      <c r="T75" s="25">
        <f t="shared" si="15"/>
        <v>0</v>
      </c>
      <c r="U75" s="36" t="str">
        <f t="shared" si="16"/>
        <v>OK CONCILIADO</v>
      </c>
      <c r="V75" s="36" t="str">
        <f t="shared" ca="1" si="17"/>
        <v>ok</v>
      </c>
      <c r="W75" s="36">
        <f t="shared" si="18"/>
        <v>1</v>
      </c>
      <c r="X75" s="36">
        <f t="shared" si="19"/>
        <v>0</v>
      </c>
    </row>
    <row r="76" spans="1:24" s="26" customFormat="1" x14ac:dyDescent="0.25">
      <c r="A76" s="36" t="str">
        <f>RIGHT('BANCOS FNL'!G76,4)</f>
        <v/>
      </c>
      <c r="B76" s="37">
        <f t="shared" si="20"/>
        <v>0</v>
      </c>
      <c r="C76" s="38" t="str">
        <f t="shared" si="21"/>
        <v>EGRESO</v>
      </c>
      <c r="D76" s="38" t="str">
        <f t="shared" si="22"/>
        <v>0EGRESO</v>
      </c>
      <c r="E76" s="38" t="str">
        <f>D76&amp;COUNTIF(D$2:D76,D76)</f>
        <v>0EGRESO75</v>
      </c>
      <c r="F76" s="34"/>
      <c r="K76" s="35"/>
      <c r="L76" s="35"/>
      <c r="M76" s="35"/>
      <c r="N76" s="35"/>
      <c r="O76" s="36">
        <f t="shared" si="13"/>
        <v>1</v>
      </c>
      <c r="P76" s="39" t="e">
        <f>VLOOKUP(E76,'BANCOS FNL'!E:M,5,0)</f>
        <v>#N/A</v>
      </c>
      <c r="Q76" s="25">
        <f t="shared" si="14"/>
        <v>0</v>
      </c>
      <c r="R76" s="25">
        <f>IFERROR(VLOOKUP(E76,'BANCOS FNL'!E:M,6,0),0)</f>
        <v>0</v>
      </c>
      <c r="S76" s="40" t="e">
        <f>VLOOKUP(E76,'BANCOS FNL'!E:M,8,0)</f>
        <v>#N/A</v>
      </c>
      <c r="T76" s="25">
        <f t="shared" si="15"/>
        <v>0</v>
      </c>
      <c r="U76" s="36" t="str">
        <f t="shared" si="16"/>
        <v>OK CONCILIADO</v>
      </c>
      <c r="V76" s="36" t="str">
        <f t="shared" ca="1" si="17"/>
        <v>ok</v>
      </c>
      <c r="W76" s="36">
        <f t="shared" si="18"/>
        <v>1</v>
      </c>
      <c r="X76" s="36">
        <f t="shared" si="19"/>
        <v>0</v>
      </c>
    </row>
    <row r="77" spans="1:24" s="26" customFormat="1" x14ac:dyDescent="0.25">
      <c r="A77" s="36" t="str">
        <f>RIGHT('BANCOS FNL'!G77,4)</f>
        <v/>
      </c>
      <c r="B77" s="37">
        <f t="shared" si="20"/>
        <v>0</v>
      </c>
      <c r="C77" s="38" t="str">
        <f t="shared" si="21"/>
        <v>EGRESO</v>
      </c>
      <c r="D77" s="38" t="str">
        <f t="shared" si="22"/>
        <v>0EGRESO</v>
      </c>
      <c r="E77" s="38" t="str">
        <f>D77&amp;COUNTIF(D$2:D77,D77)</f>
        <v>0EGRESO76</v>
      </c>
      <c r="F77" s="34"/>
      <c r="K77" s="35"/>
      <c r="L77" s="35"/>
      <c r="M77" s="35"/>
      <c r="N77" s="35"/>
      <c r="O77" s="36">
        <f t="shared" si="13"/>
        <v>1</v>
      </c>
      <c r="P77" s="39" t="e">
        <f>VLOOKUP(E77,'BANCOS FNL'!E:M,5,0)</f>
        <v>#N/A</v>
      </c>
      <c r="Q77" s="25">
        <f t="shared" si="14"/>
        <v>0</v>
      </c>
      <c r="R77" s="25">
        <f>IFERROR(VLOOKUP(E77,'BANCOS FNL'!E:M,6,0),0)</f>
        <v>0</v>
      </c>
      <c r="S77" s="40" t="e">
        <f>VLOOKUP(E77,'BANCOS FNL'!E:M,8,0)</f>
        <v>#N/A</v>
      </c>
      <c r="T77" s="25">
        <f t="shared" si="15"/>
        <v>0</v>
      </c>
      <c r="U77" s="36" t="str">
        <f t="shared" si="16"/>
        <v>OK CONCILIADO</v>
      </c>
      <c r="V77" s="36" t="str">
        <f t="shared" ca="1" si="17"/>
        <v>ok</v>
      </c>
      <c r="W77" s="36">
        <f t="shared" si="18"/>
        <v>1</v>
      </c>
      <c r="X77" s="36">
        <f t="shared" si="19"/>
        <v>0</v>
      </c>
    </row>
    <row r="78" spans="1:24" s="26" customFormat="1" x14ac:dyDescent="0.25">
      <c r="A78" s="36" t="str">
        <f>RIGHT('BANCOS FNL'!G78,4)</f>
        <v/>
      </c>
      <c r="B78" s="37">
        <f t="shared" si="20"/>
        <v>0</v>
      </c>
      <c r="C78" s="38" t="str">
        <f t="shared" si="21"/>
        <v>EGRESO</v>
      </c>
      <c r="D78" s="38" t="str">
        <f t="shared" si="22"/>
        <v>0EGRESO</v>
      </c>
      <c r="E78" s="38" t="str">
        <f>D78&amp;COUNTIF(D$2:D78,D78)</f>
        <v>0EGRESO77</v>
      </c>
      <c r="F78" s="34"/>
      <c r="K78" s="35"/>
      <c r="L78" s="35"/>
      <c r="M78" s="35"/>
      <c r="N78" s="35"/>
      <c r="O78" s="36">
        <f t="shared" si="13"/>
        <v>1</v>
      </c>
      <c r="P78" s="39" t="e">
        <f>VLOOKUP(E78,'BANCOS FNL'!E:M,5,0)</f>
        <v>#N/A</v>
      </c>
      <c r="Q78" s="25">
        <f t="shared" si="14"/>
        <v>0</v>
      </c>
      <c r="R78" s="25">
        <f>IFERROR(VLOOKUP(E78,'BANCOS FNL'!E:M,6,0),0)</f>
        <v>0</v>
      </c>
      <c r="S78" s="40" t="e">
        <f>VLOOKUP(E78,'BANCOS FNL'!E:M,8,0)</f>
        <v>#N/A</v>
      </c>
      <c r="T78" s="25">
        <f t="shared" si="15"/>
        <v>0</v>
      </c>
      <c r="U78" s="36" t="str">
        <f t="shared" si="16"/>
        <v>OK CONCILIADO</v>
      </c>
      <c r="V78" s="36" t="str">
        <f t="shared" ca="1" si="17"/>
        <v>ok</v>
      </c>
      <c r="W78" s="36">
        <f t="shared" si="18"/>
        <v>1</v>
      </c>
      <c r="X78" s="36">
        <f t="shared" si="19"/>
        <v>0</v>
      </c>
    </row>
    <row r="79" spans="1:24" s="26" customFormat="1" x14ac:dyDescent="0.25">
      <c r="A79" s="36" t="str">
        <f>RIGHT('BANCOS FNL'!G79,4)</f>
        <v/>
      </c>
      <c r="B79" s="37">
        <f t="shared" si="20"/>
        <v>0</v>
      </c>
      <c r="C79" s="38" t="str">
        <f t="shared" si="21"/>
        <v>EGRESO</v>
      </c>
      <c r="D79" s="38" t="str">
        <f t="shared" si="22"/>
        <v>0EGRESO</v>
      </c>
      <c r="E79" s="38" t="str">
        <f>D79&amp;COUNTIF(D$2:D79,D79)</f>
        <v>0EGRESO78</v>
      </c>
      <c r="F79" s="34"/>
      <c r="K79" s="35"/>
      <c r="L79" s="35"/>
      <c r="M79" s="35"/>
      <c r="N79" s="35"/>
      <c r="O79" s="36">
        <f t="shared" si="13"/>
        <v>1</v>
      </c>
      <c r="P79" s="39" t="e">
        <f>VLOOKUP(E79,'BANCOS FNL'!E:M,5,0)</f>
        <v>#N/A</v>
      </c>
      <c r="Q79" s="25">
        <f t="shared" si="14"/>
        <v>0</v>
      </c>
      <c r="R79" s="25">
        <f>IFERROR(VLOOKUP(E79,'BANCOS FNL'!E:M,6,0),0)</f>
        <v>0</v>
      </c>
      <c r="S79" s="40" t="e">
        <f>VLOOKUP(E79,'BANCOS FNL'!E:M,8,0)</f>
        <v>#N/A</v>
      </c>
      <c r="T79" s="25">
        <f t="shared" si="15"/>
        <v>0</v>
      </c>
      <c r="U79" s="36" t="str">
        <f t="shared" si="16"/>
        <v>OK CONCILIADO</v>
      </c>
      <c r="V79" s="36" t="str">
        <f t="shared" ca="1" si="17"/>
        <v>ok</v>
      </c>
      <c r="W79" s="36">
        <f t="shared" si="18"/>
        <v>1</v>
      </c>
      <c r="X79" s="36">
        <f t="shared" si="19"/>
        <v>0</v>
      </c>
    </row>
    <row r="80" spans="1:24" s="26" customFormat="1" x14ac:dyDescent="0.25">
      <c r="A80" s="36" t="str">
        <f>RIGHT('BANCOS FNL'!G80,4)</f>
        <v/>
      </c>
      <c r="B80" s="37">
        <f t="shared" si="20"/>
        <v>0</v>
      </c>
      <c r="C80" s="38" t="str">
        <f t="shared" si="21"/>
        <v>EGRESO</v>
      </c>
      <c r="D80" s="38" t="str">
        <f t="shared" si="22"/>
        <v>0EGRESO</v>
      </c>
      <c r="E80" s="38" t="str">
        <f>D80&amp;COUNTIF(D$2:D80,D80)</f>
        <v>0EGRESO79</v>
      </c>
      <c r="F80" s="34"/>
      <c r="K80" s="35"/>
      <c r="L80" s="35"/>
      <c r="M80" s="35"/>
      <c r="N80" s="35"/>
      <c r="O80" s="36">
        <f t="shared" si="13"/>
        <v>1</v>
      </c>
      <c r="P80" s="39" t="e">
        <f>VLOOKUP(E80,'BANCOS FNL'!E:M,5,0)</f>
        <v>#N/A</v>
      </c>
      <c r="Q80" s="25">
        <f t="shared" si="14"/>
        <v>0</v>
      </c>
      <c r="R80" s="25">
        <f>IFERROR(VLOOKUP(E80,'BANCOS FNL'!E:M,6,0),0)</f>
        <v>0</v>
      </c>
      <c r="S80" s="40" t="e">
        <f>VLOOKUP(E80,'BANCOS FNL'!E:M,8,0)</f>
        <v>#N/A</v>
      </c>
      <c r="T80" s="25">
        <f t="shared" si="15"/>
        <v>0</v>
      </c>
      <c r="U80" s="36" t="str">
        <f t="shared" si="16"/>
        <v>OK CONCILIADO</v>
      </c>
      <c r="V80" s="36" t="str">
        <f t="shared" ca="1" si="17"/>
        <v>ok</v>
      </c>
      <c r="W80" s="36">
        <f t="shared" si="18"/>
        <v>1</v>
      </c>
      <c r="X80" s="36">
        <f t="shared" si="19"/>
        <v>0</v>
      </c>
    </row>
    <row r="81" spans="1:24" s="26" customFormat="1" x14ac:dyDescent="0.25">
      <c r="A81" s="36" t="str">
        <f>RIGHT('BANCOS FNL'!G81,4)</f>
        <v/>
      </c>
      <c r="B81" s="37">
        <f t="shared" si="20"/>
        <v>0</v>
      </c>
      <c r="C81" s="38" t="str">
        <f t="shared" si="21"/>
        <v>EGRESO</v>
      </c>
      <c r="D81" s="38" t="str">
        <f t="shared" si="22"/>
        <v>0EGRESO</v>
      </c>
      <c r="E81" s="38" t="str">
        <f>D81&amp;COUNTIF(D$2:D81,D81)</f>
        <v>0EGRESO80</v>
      </c>
      <c r="F81" s="34"/>
      <c r="K81" s="35"/>
      <c r="L81" s="35"/>
      <c r="M81" s="35"/>
      <c r="N81" s="35"/>
      <c r="O81" s="36">
        <f t="shared" si="13"/>
        <v>1</v>
      </c>
      <c r="P81" s="39" t="e">
        <f>VLOOKUP(E81,'BANCOS FNL'!E:M,5,0)</f>
        <v>#N/A</v>
      </c>
      <c r="Q81" s="25">
        <f t="shared" si="14"/>
        <v>0</v>
      </c>
      <c r="R81" s="25">
        <f>IFERROR(VLOOKUP(E81,'BANCOS FNL'!E:M,6,0),0)</f>
        <v>0</v>
      </c>
      <c r="S81" s="40" t="e">
        <f>VLOOKUP(E81,'BANCOS FNL'!E:M,8,0)</f>
        <v>#N/A</v>
      </c>
      <c r="T81" s="25">
        <f t="shared" si="15"/>
        <v>0</v>
      </c>
      <c r="U81" s="36" t="str">
        <f t="shared" si="16"/>
        <v>OK CONCILIADO</v>
      </c>
      <c r="V81" s="36" t="str">
        <f t="shared" ca="1" si="17"/>
        <v>ok</v>
      </c>
      <c r="W81" s="36">
        <f t="shared" si="18"/>
        <v>1</v>
      </c>
      <c r="X81" s="36">
        <f t="shared" si="19"/>
        <v>0</v>
      </c>
    </row>
    <row r="82" spans="1:24" s="26" customFormat="1" x14ac:dyDescent="0.25">
      <c r="A82" s="36" t="str">
        <f>RIGHT('BANCOS FNL'!G82,4)</f>
        <v/>
      </c>
      <c r="B82" s="37">
        <f t="shared" si="20"/>
        <v>0</v>
      </c>
      <c r="C82" s="38" t="str">
        <f t="shared" si="21"/>
        <v>EGRESO</v>
      </c>
      <c r="D82" s="38" t="str">
        <f t="shared" si="22"/>
        <v>0EGRESO</v>
      </c>
      <c r="E82" s="38" t="str">
        <f>D82&amp;COUNTIF(D$2:D82,D82)</f>
        <v>0EGRESO81</v>
      </c>
      <c r="F82" s="34"/>
      <c r="K82" s="35"/>
      <c r="L82" s="35"/>
      <c r="M82" s="35"/>
      <c r="N82" s="35"/>
      <c r="O82" s="36">
        <f t="shared" si="13"/>
        <v>1</v>
      </c>
      <c r="P82" s="39" t="e">
        <f>VLOOKUP(E82,'BANCOS FNL'!E:M,5,0)</f>
        <v>#N/A</v>
      </c>
      <c r="Q82" s="25">
        <f t="shared" si="14"/>
        <v>0</v>
      </c>
      <c r="R82" s="25">
        <f>IFERROR(VLOOKUP(E82,'BANCOS FNL'!E:M,6,0),0)</f>
        <v>0</v>
      </c>
      <c r="S82" s="40" t="e">
        <f>VLOOKUP(E82,'BANCOS FNL'!E:M,8,0)</f>
        <v>#N/A</v>
      </c>
      <c r="T82" s="25">
        <f t="shared" si="15"/>
        <v>0</v>
      </c>
      <c r="U82" s="36" t="str">
        <f t="shared" si="16"/>
        <v>OK CONCILIADO</v>
      </c>
      <c r="V82" s="36" t="str">
        <f t="shared" ca="1" si="17"/>
        <v>ok</v>
      </c>
      <c r="W82" s="36">
        <f t="shared" si="18"/>
        <v>1</v>
      </c>
      <c r="X82" s="36">
        <f t="shared" si="19"/>
        <v>0</v>
      </c>
    </row>
    <row r="83" spans="1:24" s="26" customFormat="1" x14ac:dyDescent="0.25">
      <c r="A83" s="36" t="str">
        <f>RIGHT('BANCOS FNL'!G83,4)</f>
        <v/>
      </c>
      <c r="B83" s="37">
        <f t="shared" si="20"/>
        <v>0</v>
      </c>
      <c r="C83" s="38" t="str">
        <f t="shared" si="21"/>
        <v>EGRESO</v>
      </c>
      <c r="D83" s="38" t="str">
        <f t="shared" si="22"/>
        <v>0EGRESO</v>
      </c>
      <c r="E83" s="38" t="str">
        <f>D83&amp;COUNTIF(D$2:D83,D83)</f>
        <v>0EGRESO82</v>
      </c>
      <c r="F83" s="34"/>
      <c r="K83" s="35"/>
      <c r="L83" s="35"/>
      <c r="M83" s="35"/>
      <c r="N83" s="35"/>
      <c r="O83" s="36">
        <f t="shared" si="13"/>
        <v>1</v>
      </c>
      <c r="P83" s="39" t="e">
        <f>VLOOKUP(E83,'BANCOS FNL'!E:M,5,0)</f>
        <v>#N/A</v>
      </c>
      <c r="Q83" s="25">
        <f t="shared" si="14"/>
        <v>0</v>
      </c>
      <c r="R83" s="25">
        <f>IFERROR(VLOOKUP(E83,'BANCOS FNL'!E:M,6,0),0)</f>
        <v>0</v>
      </c>
      <c r="S83" s="40" t="e">
        <f>VLOOKUP(E83,'BANCOS FNL'!E:M,8,0)</f>
        <v>#N/A</v>
      </c>
      <c r="T83" s="25">
        <f t="shared" si="15"/>
        <v>0</v>
      </c>
      <c r="U83" s="36" t="str">
        <f t="shared" si="16"/>
        <v>OK CONCILIADO</v>
      </c>
      <c r="V83" s="36" t="str">
        <f t="shared" ca="1" si="17"/>
        <v>ok</v>
      </c>
      <c r="W83" s="36">
        <f t="shared" si="18"/>
        <v>1</v>
      </c>
      <c r="X83" s="36">
        <f t="shared" si="19"/>
        <v>0</v>
      </c>
    </row>
    <row r="84" spans="1:24" s="26" customFormat="1" x14ac:dyDescent="0.25">
      <c r="A84" s="36" t="str">
        <f>RIGHT('BANCOS FNL'!G84,4)</f>
        <v/>
      </c>
      <c r="B84" s="37">
        <f t="shared" si="20"/>
        <v>0</v>
      </c>
      <c r="C84" s="38" t="str">
        <f t="shared" si="21"/>
        <v>EGRESO</v>
      </c>
      <c r="D84" s="38" t="str">
        <f t="shared" si="22"/>
        <v>0EGRESO</v>
      </c>
      <c r="E84" s="38" t="str">
        <f>D84&amp;COUNTIF(D$2:D84,D84)</f>
        <v>0EGRESO83</v>
      </c>
      <c r="F84" s="34"/>
      <c r="K84" s="35"/>
      <c r="L84" s="35"/>
      <c r="M84" s="35"/>
      <c r="N84" s="35"/>
      <c r="O84" s="36">
        <f t="shared" si="13"/>
        <v>1</v>
      </c>
      <c r="P84" s="39" t="e">
        <f>VLOOKUP(E84,'BANCOS FNL'!E:M,5,0)</f>
        <v>#N/A</v>
      </c>
      <c r="Q84" s="25">
        <f t="shared" si="14"/>
        <v>0</v>
      </c>
      <c r="R84" s="25">
        <f>IFERROR(VLOOKUP(E84,'BANCOS FNL'!E:M,6,0),0)</f>
        <v>0</v>
      </c>
      <c r="S84" s="40" t="e">
        <f>VLOOKUP(E84,'BANCOS FNL'!E:M,8,0)</f>
        <v>#N/A</v>
      </c>
      <c r="T84" s="25">
        <f t="shared" si="15"/>
        <v>0</v>
      </c>
      <c r="U84" s="36" t="str">
        <f t="shared" si="16"/>
        <v>OK CONCILIADO</v>
      </c>
      <c r="V84" s="36" t="str">
        <f t="shared" ca="1" si="17"/>
        <v>ok</v>
      </c>
      <c r="W84" s="36">
        <f t="shared" si="18"/>
        <v>1</v>
      </c>
      <c r="X84" s="36">
        <f t="shared" si="19"/>
        <v>0</v>
      </c>
    </row>
    <row r="85" spans="1:24" s="26" customFormat="1" x14ac:dyDescent="0.25">
      <c r="A85" s="36" t="str">
        <f>RIGHT('BANCOS FNL'!G85,4)</f>
        <v/>
      </c>
      <c r="B85" s="37">
        <f t="shared" si="20"/>
        <v>0</v>
      </c>
      <c r="C85" s="38" t="str">
        <f t="shared" si="21"/>
        <v>EGRESO</v>
      </c>
      <c r="D85" s="38" t="str">
        <f t="shared" si="22"/>
        <v>0EGRESO</v>
      </c>
      <c r="E85" s="38" t="str">
        <f>D85&amp;COUNTIF(D$2:D85,D85)</f>
        <v>0EGRESO84</v>
      </c>
      <c r="F85" s="34"/>
      <c r="K85" s="35"/>
      <c r="L85" s="35"/>
      <c r="M85" s="35"/>
      <c r="N85" s="35"/>
      <c r="O85" s="36">
        <f t="shared" si="13"/>
        <v>1</v>
      </c>
      <c r="P85" s="39" t="e">
        <f>VLOOKUP(E85,'BANCOS FNL'!E:M,5,0)</f>
        <v>#N/A</v>
      </c>
      <c r="Q85" s="25">
        <f t="shared" si="14"/>
        <v>0</v>
      </c>
      <c r="R85" s="25">
        <f>IFERROR(VLOOKUP(E85,'BANCOS FNL'!E:M,6,0),0)</f>
        <v>0</v>
      </c>
      <c r="S85" s="40" t="e">
        <f>VLOOKUP(E85,'BANCOS FNL'!E:M,8,0)</f>
        <v>#N/A</v>
      </c>
      <c r="T85" s="25">
        <f t="shared" si="15"/>
        <v>0</v>
      </c>
      <c r="U85" s="36" t="str">
        <f t="shared" si="16"/>
        <v>OK CONCILIADO</v>
      </c>
      <c r="V85" s="36" t="str">
        <f t="shared" ca="1" si="17"/>
        <v>ok</v>
      </c>
      <c r="W85" s="36">
        <f t="shared" si="18"/>
        <v>1</v>
      </c>
      <c r="X85" s="36">
        <f t="shared" si="19"/>
        <v>0</v>
      </c>
    </row>
    <row r="86" spans="1:24" s="26" customFormat="1" x14ac:dyDescent="0.25">
      <c r="A86" s="36" t="str">
        <f>RIGHT('BANCOS FNL'!G86,4)</f>
        <v/>
      </c>
      <c r="B86" s="37">
        <f t="shared" si="20"/>
        <v>0</v>
      </c>
      <c r="C86" s="38" t="str">
        <f t="shared" si="21"/>
        <v>EGRESO</v>
      </c>
      <c r="D86" s="38" t="str">
        <f t="shared" si="22"/>
        <v>0EGRESO</v>
      </c>
      <c r="E86" s="38" t="str">
        <f>D86&amp;COUNTIF(D$2:D86,D86)</f>
        <v>0EGRESO85</v>
      </c>
      <c r="F86" s="34"/>
      <c r="K86" s="35"/>
      <c r="L86" s="35"/>
      <c r="M86" s="35"/>
      <c r="N86" s="35"/>
      <c r="O86" s="36">
        <f t="shared" si="13"/>
        <v>1</v>
      </c>
      <c r="P86" s="39" t="e">
        <f>VLOOKUP(E86,'BANCOS FNL'!E:M,5,0)</f>
        <v>#N/A</v>
      </c>
      <c r="Q86" s="25">
        <f t="shared" si="14"/>
        <v>0</v>
      </c>
      <c r="R86" s="25">
        <f>IFERROR(VLOOKUP(E86,'BANCOS FNL'!E:M,6,0),0)</f>
        <v>0</v>
      </c>
      <c r="S86" s="40" t="e">
        <f>VLOOKUP(E86,'BANCOS FNL'!E:M,8,0)</f>
        <v>#N/A</v>
      </c>
      <c r="T86" s="25">
        <f t="shared" si="15"/>
        <v>0</v>
      </c>
      <c r="U86" s="36" t="str">
        <f t="shared" si="16"/>
        <v>OK CONCILIADO</v>
      </c>
      <c r="V86" s="36" t="str">
        <f t="shared" ca="1" si="17"/>
        <v>ok</v>
      </c>
      <c r="W86" s="36">
        <f t="shared" si="18"/>
        <v>1</v>
      </c>
      <c r="X86" s="36">
        <f t="shared" si="19"/>
        <v>0</v>
      </c>
    </row>
    <row r="87" spans="1:24" s="26" customFormat="1" x14ac:dyDescent="0.25">
      <c r="A87" s="36" t="str">
        <f>RIGHT('BANCOS FNL'!G87,4)</f>
        <v/>
      </c>
      <c r="B87" s="37">
        <f t="shared" si="20"/>
        <v>0</v>
      </c>
      <c r="C87" s="38" t="str">
        <f t="shared" si="21"/>
        <v>EGRESO</v>
      </c>
      <c r="D87" s="38" t="str">
        <f t="shared" si="22"/>
        <v>0EGRESO</v>
      </c>
      <c r="E87" s="38" t="str">
        <f>D87&amp;COUNTIF(D$2:D87,D87)</f>
        <v>0EGRESO86</v>
      </c>
      <c r="F87" s="34"/>
      <c r="K87" s="35"/>
      <c r="L87" s="35"/>
      <c r="M87" s="35"/>
      <c r="N87" s="35"/>
      <c r="O87" s="36">
        <f t="shared" si="13"/>
        <v>1</v>
      </c>
      <c r="P87" s="39" t="e">
        <f>VLOOKUP(E87,'BANCOS FNL'!E:M,5,0)</f>
        <v>#N/A</v>
      </c>
      <c r="Q87" s="25">
        <f t="shared" si="14"/>
        <v>0</v>
      </c>
      <c r="R87" s="25">
        <f>IFERROR(VLOOKUP(E87,'BANCOS FNL'!E:M,6,0),0)</f>
        <v>0</v>
      </c>
      <c r="S87" s="40" t="e">
        <f>VLOOKUP(E87,'BANCOS FNL'!E:M,8,0)</f>
        <v>#N/A</v>
      </c>
      <c r="T87" s="25">
        <f t="shared" si="15"/>
        <v>0</v>
      </c>
      <c r="U87" s="36" t="str">
        <f t="shared" si="16"/>
        <v>OK CONCILIADO</v>
      </c>
      <c r="V87" s="36" t="str">
        <f t="shared" ca="1" si="17"/>
        <v>ok</v>
      </c>
      <c r="W87" s="36">
        <f t="shared" si="18"/>
        <v>1</v>
      </c>
      <c r="X87" s="36">
        <f t="shared" si="19"/>
        <v>0</v>
      </c>
    </row>
    <row r="88" spans="1:24" s="26" customFormat="1" x14ac:dyDescent="0.25">
      <c r="A88" s="36" t="str">
        <f>RIGHT('BANCOS FNL'!G88,4)</f>
        <v/>
      </c>
      <c r="B88" s="37">
        <f t="shared" si="20"/>
        <v>0</v>
      </c>
      <c r="C88" s="38" t="str">
        <f t="shared" si="21"/>
        <v>EGRESO</v>
      </c>
      <c r="D88" s="38" t="str">
        <f t="shared" si="22"/>
        <v>0EGRESO</v>
      </c>
      <c r="E88" s="38" t="str">
        <f>D88&amp;COUNTIF(D$2:D88,D88)</f>
        <v>0EGRESO87</v>
      </c>
      <c r="F88" s="34"/>
      <c r="K88" s="35"/>
      <c r="L88" s="35"/>
      <c r="M88" s="35"/>
      <c r="N88" s="35"/>
      <c r="O88" s="36">
        <f t="shared" si="13"/>
        <v>1</v>
      </c>
      <c r="P88" s="39" t="e">
        <f>VLOOKUP(E88,'BANCOS FNL'!E:M,5,0)</f>
        <v>#N/A</v>
      </c>
      <c r="Q88" s="25">
        <f t="shared" si="14"/>
        <v>0</v>
      </c>
      <c r="R88" s="25">
        <f>IFERROR(VLOOKUP(E88,'BANCOS FNL'!E:M,6,0),0)</f>
        <v>0</v>
      </c>
      <c r="S88" s="40" t="e">
        <f>VLOOKUP(E88,'BANCOS FNL'!E:M,8,0)</f>
        <v>#N/A</v>
      </c>
      <c r="T88" s="25">
        <f t="shared" si="15"/>
        <v>0</v>
      </c>
      <c r="U88" s="36" t="str">
        <f t="shared" si="16"/>
        <v>OK CONCILIADO</v>
      </c>
      <c r="V88" s="36" t="str">
        <f t="shared" ca="1" si="17"/>
        <v>ok</v>
      </c>
      <c r="W88" s="36">
        <f t="shared" si="18"/>
        <v>1</v>
      </c>
      <c r="X88" s="36">
        <f t="shared" si="19"/>
        <v>0</v>
      </c>
    </row>
    <row r="89" spans="1:24" s="26" customFormat="1" x14ac:dyDescent="0.25">
      <c r="A89" s="36" t="str">
        <f>RIGHT('BANCOS FNL'!G89,4)</f>
        <v/>
      </c>
      <c r="B89" s="37">
        <f t="shared" si="20"/>
        <v>0</v>
      </c>
      <c r="C89" s="38" t="str">
        <f t="shared" si="21"/>
        <v>EGRESO</v>
      </c>
      <c r="D89" s="38" t="str">
        <f t="shared" si="22"/>
        <v>0EGRESO</v>
      </c>
      <c r="E89" s="38" t="str">
        <f>D89&amp;COUNTIF(D$2:D89,D89)</f>
        <v>0EGRESO88</v>
      </c>
      <c r="F89" s="34"/>
      <c r="K89" s="35"/>
      <c r="L89" s="35"/>
      <c r="M89" s="35"/>
      <c r="N89" s="35"/>
      <c r="O89" s="36">
        <f t="shared" si="13"/>
        <v>1</v>
      </c>
      <c r="P89" s="39" t="e">
        <f>VLOOKUP(E89,'BANCOS FNL'!E:M,5,0)</f>
        <v>#N/A</v>
      </c>
      <c r="Q89" s="25">
        <f t="shared" si="14"/>
        <v>0</v>
      </c>
      <c r="R89" s="25">
        <f>IFERROR(VLOOKUP(E89,'BANCOS FNL'!E:M,6,0),0)</f>
        <v>0</v>
      </c>
      <c r="S89" s="40" t="e">
        <f>VLOOKUP(E89,'BANCOS FNL'!E:M,8,0)</f>
        <v>#N/A</v>
      </c>
      <c r="T89" s="25">
        <f t="shared" si="15"/>
        <v>0</v>
      </c>
      <c r="U89" s="36" t="str">
        <f t="shared" si="16"/>
        <v>OK CONCILIADO</v>
      </c>
      <c r="V89" s="36" t="str">
        <f t="shared" ca="1" si="17"/>
        <v>ok</v>
      </c>
      <c r="W89" s="36">
        <f t="shared" si="18"/>
        <v>1</v>
      </c>
      <c r="X89" s="36">
        <f t="shared" si="19"/>
        <v>0</v>
      </c>
    </row>
    <row r="90" spans="1:24" s="26" customFormat="1" x14ac:dyDescent="0.25">
      <c r="A90" s="36" t="str">
        <f>RIGHT('BANCOS FNL'!G90,4)</f>
        <v/>
      </c>
      <c r="B90" s="37">
        <f t="shared" si="20"/>
        <v>0</v>
      </c>
      <c r="C90" s="38" t="str">
        <f t="shared" si="21"/>
        <v>EGRESO</v>
      </c>
      <c r="D90" s="38" t="str">
        <f t="shared" si="22"/>
        <v>0EGRESO</v>
      </c>
      <c r="E90" s="38" t="str">
        <f>D90&amp;COUNTIF(D$2:D90,D90)</f>
        <v>0EGRESO89</v>
      </c>
      <c r="F90" s="34"/>
      <c r="K90" s="35"/>
      <c r="L90" s="35"/>
      <c r="M90" s="35"/>
      <c r="N90" s="35"/>
      <c r="O90" s="36">
        <f t="shared" si="13"/>
        <v>1</v>
      </c>
      <c r="P90" s="39" t="e">
        <f>VLOOKUP(E90,'BANCOS FNL'!E:M,5,0)</f>
        <v>#N/A</v>
      </c>
      <c r="Q90" s="25">
        <f t="shared" si="14"/>
        <v>0</v>
      </c>
      <c r="R90" s="25">
        <f>IFERROR(VLOOKUP(E90,'BANCOS FNL'!E:M,6,0),0)</f>
        <v>0</v>
      </c>
      <c r="S90" s="40" t="e">
        <f>VLOOKUP(E90,'BANCOS FNL'!E:M,8,0)</f>
        <v>#N/A</v>
      </c>
      <c r="T90" s="25">
        <f t="shared" si="15"/>
        <v>0</v>
      </c>
      <c r="U90" s="36" t="str">
        <f t="shared" si="16"/>
        <v>OK CONCILIADO</v>
      </c>
      <c r="V90" s="36" t="str">
        <f t="shared" ca="1" si="17"/>
        <v>ok</v>
      </c>
      <c r="W90" s="36">
        <f t="shared" si="18"/>
        <v>1</v>
      </c>
      <c r="X90" s="36">
        <f t="shared" si="19"/>
        <v>0</v>
      </c>
    </row>
    <row r="91" spans="1:24" s="26" customFormat="1" x14ac:dyDescent="0.25">
      <c r="A91" s="36" t="str">
        <f>RIGHT('BANCOS FNL'!G91,4)</f>
        <v/>
      </c>
      <c r="B91" s="37">
        <f t="shared" si="20"/>
        <v>0</v>
      </c>
      <c r="C91" s="38" t="str">
        <f t="shared" si="21"/>
        <v>EGRESO</v>
      </c>
      <c r="D91" s="38" t="str">
        <f t="shared" si="22"/>
        <v>0EGRESO</v>
      </c>
      <c r="E91" s="38" t="str">
        <f>D91&amp;COUNTIF(D$2:D91,D91)</f>
        <v>0EGRESO90</v>
      </c>
      <c r="F91" s="34"/>
      <c r="K91" s="35"/>
      <c r="L91" s="35"/>
      <c r="M91" s="35"/>
      <c r="N91" s="35"/>
      <c r="O91" s="36">
        <f t="shared" si="13"/>
        <v>1</v>
      </c>
      <c r="P91" s="39" t="e">
        <f>VLOOKUP(E91,'BANCOS FNL'!E:M,5,0)</f>
        <v>#N/A</v>
      </c>
      <c r="Q91" s="25">
        <f t="shared" si="14"/>
        <v>0</v>
      </c>
      <c r="R91" s="25">
        <f>IFERROR(VLOOKUP(E91,'BANCOS FNL'!E:M,6,0),0)</f>
        <v>0</v>
      </c>
      <c r="S91" s="40" t="e">
        <f>VLOOKUP(E91,'BANCOS FNL'!E:M,8,0)</f>
        <v>#N/A</v>
      </c>
      <c r="T91" s="25">
        <f t="shared" si="15"/>
        <v>0</v>
      </c>
      <c r="U91" s="36" t="str">
        <f t="shared" si="16"/>
        <v>OK CONCILIADO</v>
      </c>
      <c r="V91" s="36" t="str">
        <f t="shared" ca="1" si="17"/>
        <v>ok</v>
      </c>
      <c r="W91" s="36">
        <f t="shared" si="18"/>
        <v>1</v>
      </c>
      <c r="X91" s="36">
        <f t="shared" si="19"/>
        <v>0</v>
      </c>
    </row>
    <row r="92" spans="1:24" s="26" customFormat="1" x14ac:dyDescent="0.25">
      <c r="A92" s="36" t="str">
        <f>RIGHT('BANCOS FNL'!G92,4)</f>
        <v/>
      </c>
      <c r="B92" s="37">
        <f t="shared" si="20"/>
        <v>0</v>
      </c>
      <c r="C92" s="38" t="str">
        <f t="shared" si="21"/>
        <v>EGRESO</v>
      </c>
      <c r="D92" s="38" t="str">
        <f t="shared" si="22"/>
        <v>0EGRESO</v>
      </c>
      <c r="E92" s="38" t="str">
        <f>D92&amp;COUNTIF(D$2:D92,D92)</f>
        <v>0EGRESO91</v>
      </c>
      <c r="F92" s="34"/>
      <c r="K92" s="35"/>
      <c r="L92" s="35"/>
      <c r="M92" s="35"/>
      <c r="N92" s="35"/>
      <c r="O92" s="36">
        <f t="shared" ref="O92:O117" si="23">COUNTBLANK(N92)</f>
        <v>1</v>
      </c>
      <c r="P92" s="39" t="e">
        <f>VLOOKUP(E92,'BANCOS FNL'!E:M,5,0)</f>
        <v>#N/A</v>
      </c>
      <c r="Q92" s="25">
        <f t="shared" ref="Q92:Q117" si="24">+B92</f>
        <v>0</v>
      </c>
      <c r="R92" s="25">
        <f>IFERROR(VLOOKUP(E92,'BANCOS FNL'!E:M,6,0),0)</f>
        <v>0</v>
      </c>
      <c r="S92" s="40" t="e">
        <f>VLOOKUP(E92,'BANCOS FNL'!E:M,8,0)</f>
        <v>#N/A</v>
      </c>
      <c r="T92" s="25">
        <f t="shared" ref="T92:T117" si="25">B92-R92</f>
        <v>0</v>
      </c>
      <c r="U92" s="36" t="str">
        <f t="shared" ref="U92:U117" si="26">IF(AND(O92=0),"OK",IF(T92&lt;&gt;0,"SIN CONCILIAR","OK CONCILIADO"))</f>
        <v>OK CONCILIADO</v>
      </c>
      <c r="V92" s="36" t="str">
        <f t="shared" ref="V92:V117" ca="1" si="27">IF(U92="SIN CONCILIAR",+TODAY()-F92,"ok")</f>
        <v>ok</v>
      </c>
      <c r="W92" s="36">
        <f t="shared" ref="W92:W117" si="28">COUNTA(U92)</f>
        <v>1</v>
      </c>
      <c r="X92" s="36">
        <f t="shared" ref="X92:X117" si="29">WEEKNUM(F92)</f>
        <v>0</v>
      </c>
    </row>
    <row r="93" spans="1:24" s="26" customFormat="1" x14ac:dyDescent="0.25">
      <c r="A93" s="36" t="str">
        <f>RIGHT('BANCOS FNL'!G93,4)</f>
        <v/>
      </c>
      <c r="B93" s="37">
        <f t="shared" si="20"/>
        <v>0</v>
      </c>
      <c r="C93" s="38" t="str">
        <f t="shared" si="21"/>
        <v>EGRESO</v>
      </c>
      <c r="D93" s="38" t="str">
        <f t="shared" si="22"/>
        <v>0EGRESO</v>
      </c>
      <c r="E93" s="38" t="str">
        <f>D93&amp;COUNTIF(D$2:D93,D93)</f>
        <v>0EGRESO92</v>
      </c>
      <c r="F93" s="34"/>
      <c r="K93" s="35"/>
      <c r="L93" s="35"/>
      <c r="M93" s="35"/>
      <c r="N93" s="35"/>
      <c r="O93" s="36">
        <f t="shared" si="23"/>
        <v>1</v>
      </c>
      <c r="P93" s="39" t="e">
        <f>VLOOKUP(E93,'BANCOS FNL'!E:M,5,0)</f>
        <v>#N/A</v>
      </c>
      <c r="Q93" s="25">
        <f t="shared" si="24"/>
        <v>0</v>
      </c>
      <c r="R93" s="25">
        <f>IFERROR(VLOOKUP(E93,'BANCOS FNL'!E:M,6,0),0)</f>
        <v>0</v>
      </c>
      <c r="S93" s="40" t="e">
        <f>VLOOKUP(E93,'BANCOS FNL'!E:M,8,0)</f>
        <v>#N/A</v>
      </c>
      <c r="T93" s="25">
        <f t="shared" si="25"/>
        <v>0</v>
      </c>
      <c r="U93" s="36" t="str">
        <f t="shared" si="26"/>
        <v>OK CONCILIADO</v>
      </c>
      <c r="V93" s="36" t="str">
        <f t="shared" ca="1" si="27"/>
        <v>ok</v>
      </c>
      <c r="W93" s="36">
        <f t="shared" si="28"/>
        <v>1</v>
      </c>
      <c r="X93" s="36">
        <f t="shared" si="29"/>
        <v>0</v>
      </c>
    </row>
    <row r="94" spans="1:24" s="26" customFormat="1" x14ac:dyDescent="0.25">
      <c r="A94" s="36" t="str">
        <f>RIGHT('BANCOS FNL'!G94,4)</f>
        <v/>
      </c>
      <c r="B94" s="37">
        <f t="shared" si="20"/>
        <v>0</v>
      </c>
      <c r="C94" s="38" t="str">
        <f t="shared" si="21"/>
        <v>EGRESO</v>
      </c>
      <c r="D94" s="38" t="str">
        <f t="shared" si="22"/>
        <v>0EGRESO</v>
      </c>
      <c r="E94" s="38" t="str">
        <f>D94&amp;COUNTIF(D$2:D94,D94)</f>
        <v>0EGRESO93</v>
      </c>
      <c r="F94" s="34"/>
      <c r="K94" s="35"/>
      <c r="L94" s="35"/>
      <c r="M94" s="35"/>
      <c r="N94" s="35"/>
      <c r="O94" s="36">
        <f t="shared" si="23"/>
        <v>1</v>
      </c>
      <c r="P94" s="39" t="e">
        <f>VLOOKUP(E94,'BANCOS FNL'!E:M,5,0)</f>
        <v>#N/A</v>
      </c>
      <c r="Q94" s="25">
        <f t="shared" si="24"/>
        <v>0</v>
      </c>
      <c r="R94" s="25">
        <f>IFERROR(VLOOKUP(E94,'BANCOS FNL'!E:M,6,0),0)</f>
        <v>0</v>
      </c>
      <c r="S94" s="40" t="e">
        <f>VLOOKUP(E94,'BANCOS FNL'!E:M,8,0)</f>
        <v>#N/A</v>
      </c>
      <c r="T94" s="25">
        <f t="shared" si="25"/>
        <v>0</v>
      </c>
      <c r="U94" s="36" t="str">
        <f t="shared" si="26"/>
        <v>OK CONCILIADO</v>
      </c>
      <c r="V94" s="36" t="str">
        <f t="shared" ca="1" si="27"/>
        <v>ok</v>
      </c>
      <c r="W94" s="36">
        <f t="shared" si="28"/>
        <v>1</v>
      </c>
      <c r="X94" s="36">
        <f t="shared" si="29"/>
        <v>0</v>
      </c>
    </row>
    <row r="95" spans="1:24" s="26" customFormat="1" x14ac:dyDescent="0.25">
      <c r="A95" s="36" t="str">
        <f>RIGHT('BANCOS FNL'!G95,4)</f>
        <v/>
      </c>
      <c r="B95" s="37">
        <f t="shared" si="20"/>
        <v>0</v>
      </c>
      <c r="C95" s="38" t="str">
        <f t="shared" si="21"/>
        <v>EGRESO</v>
      </c>
      <c r="D95" s="38" t="str">
        <f t="shared" si="22"/>
        <v>0EGRESO</v>
      </c>
      <c r="E95" s="38" t="str">
        <f>D95&amp;COUNTIF(D$2:D95,D95)</f>
        <v>0EGRESO94</v>
      </c>
      <c r="F95" s="34"/>
      <c r="K95" s="35"/>
      <c r="L95" s="35"/>
      <c r="M95" s="35"/>
      <c r="N95" s="35"/>
      <c r="O95" s="36">
        <f t="shared" si="23"/>
        <v>1</v>
      </c>
      <c r="P95" s="39" t="e">
        <f>VLOOKUP(E95,'BANCOS FNL'!E:M,5,0)</f>
        <v>#N/A</v>
      </c>
      <c r="Q95" s="25">
        <f t="shared" si="24"/>
        <v>0</v>
      </c>
      <c r="R95" s="25">
        <f>IFERROR(VLOOKUP(E95,'BANCOS FNL'!E:M,6,0),0)</f>
        <v>0</v>
      </c>
      <c r="S95" s="40" t="e">
        <f>VLOOKUP(E95,'BANCOS FNL'!E:M,8,0)</f>
        <v>#N/A</v>
      </c>
      <c r="T95" s="25">
        <f t="shared" si="25"/>
        <v>0</v>
      </c>
      <c r="U95" s="36" t="str">
        <f t="shared" si="26"/>
        <v>OK CONCILIADO</v>
      </c>
      <c r="V95" s="36" t="str">
        <f t="shared" ca="1" si="27"/>
        <v>ok</v>
      </c>
      <c r="W95" s="36">
        <f t="shared" si="28"/>
        <v>1</v>
      </c>
      <c r="X95" s="36">
        <f t="shared" si="29"/>
        <v>0</v>
      </c>
    </row>
    <row r="96" spans="1:24" s="26" customFormat="1" x14ac:dyDescent="0.25">
      <c r="A96" s="36" t="str">
        <f>RIGHT('BANCOS FNL'!G96,4)</f>
        <v/>
      </c>
      <c r="B96" s="37">
        <f t="shared" si="20"/>
        <v>0</v>
      </c>
      <c r="C96" s="38" t="str">
        <f t="shared" si="21"/>
        <v>EGRESO</v>
      </c>
      <c r="D96" s="38" t="str">
        <f t="shared" si="22"/>
        <v>0EGRESO</v>
      </c>
      <c r="E96" s="38" t="str">
        <f>D96&amp;COUNTIF(D$2:D96,D96)</f>
        <v>0EGRESO95</v>
      </c>
      <c r="F96" s="34"/>
      <c r="K96" s="35"/>
      <c r="L96" s="35"/>
      <c r="M96" s="35"/>
      <c r="N96" s="35"/>
      <c r="O96" s="36">
        <f t="shared" si="23"/>
        <v>1</v>
      </c>
      <c r="P96" s="39" t="e">
        <f>VLOOKUP(E96,'BANCOS FNL'!E:M,5,0)</f>
        <v>#N/A</v>
      </c>
      <c r="Q96" s="25">
        <f t="shared" si="24"/>
        <v>0</v>
      </c>
      <c r="R96" s="25">
        <f>IFERROR(VLOOKUP(E96,'BANCOS FNL'!E:M,6,0),0)</f>
        <v>0</v>
      </c>
      <c r="S96" s="40" t="e">
        <f>VLOOKUP(E96,'BANCOS FNL'!E:M,8,0)</f>
        <v>#N/A</v>
      </c>
      <c r="T96" s="25">
        <f t="shared" si="25"/>
        <v>0</v>
      </c>
      <c r="U96" s="36" t="str">
        <f t="shared" si="26"/>
        <v>OK CONCILIADO</v>
      </c>
      <c r="V96" s="36" t="str">
        <f t="shared" ca="1" si="27"/>
        <v>ok</v>
      </c>
      <c r="W96" s="36">
        <f t="shared" si="28"/>
        <v>1</v>
      </c>
      <c r="X96" s="36">
        <f t="shared" si="29"/>
        <v>0</v>
      </c>
    </row>
    <row r="97" spans="1:24" s="26" customFormat="1" x14ac:dyDescent="0.25">
      <c r="A97" s="36" t="str">
        <f>RIGHT('BANCOS FNL'!G97,4)</f>
        <v/>
      </c>
      <c r="B97" s="37">
        <f t="shared" si="20"/>
        <v>0</v>
      </c>
      <c r="C97" s="38" t="str">
        <f t="shared" si="21"/>
        <v>EGRESO</v>
      </c>
      <c r="D97" s="38" t="str">
        <f t="shared" si="22"/>
        <v>0EGRESO</v>
      </c>
      <c r="E97" s="38" t="str">
        <f>D97&amp;COUNTIF(D$2:D97,D97)</f>
        <v>0EGRESO96</v>
      </c>
      <c r="F97" s="34"/>
      <c r="K97" s="35"/>
      <c r="L97" s="35"/>
      <c r="M97" s="35"/>
      <c r="N97" s="35"/>
      <c r="O97" s="36">
        <f t="shared" si="23"/>
        <v>1</v>
      </c>
      <c r="P97" s="39" t="e">
        <f>VLOOKUP(E97,'BANCOS FNL'!E:M,5,0)</f>
        <v>#N/A</v>
      </c>
      <c r="Q97" s="25">
        <f t="shared" si="24"/>
        <v>0</v>
      </c>
      <c r="R97" s="25">
        <f>IFERROR(VLOOKUP(E97,'BANCOS FNL'!E:M,6,0),0)</f>
        <v>0</v>
      </c>
      <c r="S97" s="40" t="e">
        <f>VLOOKUP(E97,'BANCOS FNL'!E:M,8,0)</f>
        <v>#N/A</v>
      </c>
      <c r="T97" s="25">
        <f t="shared" si="25"/>
        <v>0</v>
      </c>
      <c r="U97" s="36" t="str">
        <f t="shared" si="26"/>
        <v>OK CONCILIADO</v>
      </c>
      <c r="V97" s="36" t="str">
        <f t="shared" ca="1" si="27"/>
        <v>ok</v>
      </c>
      <c r="W97" s="36">
        <f t="shared" si="28"/>
        <v>1</v>
      </c>
      <c r="X97" s="36">
        <f t="shared" si="29"/>
        <v>0</v>
      </c>
    </row>
    <row r="98" spans="1:24" s="26" customFormat="1" x14ac:dyDescent="0.25">
      <c r="A98" s="36" t="str">
        <f>RIGHT('BANCOS FNL'!G98,4)</f>
        <v/>
      </c>
      <c r="B98" s="37">
        <f t="shared" si="20"/>
        <v>0</v>
      </c>
      <c r="C98" s="38" t="str">
        <f t="shared" si="21"/>
        <v>EGRESO</v>
      </c>
      <c r="D98" s="38" t="str">
        <f t="shared" si="22"/>
        <v>0EGRESO</v>
      </c>
      <c r="E98" s="38" t="str">
        <f>D98&amp;COUNTIF(D$2:D98,D98)</f>
        <v>0EGRESO97</v>
      </c>
      <c r="F98" s="34"/>
      <c r="K98" s="35"/>
      <c r="L98" s="35"/>
      <c r="M98" s="35"/>
      <c r="N98" s="35"/>
      <c r="O98" s="36">
        <f t="shared" si="23"/>
        <v>1</v>
      </c>
      <c r="P98" s="39" t="e">
        <f>VLOOKUP(E98,'BANCOS FNL'!E:M,5,0)</f>
        <v>#N/A</v>
      </c>
      <c r="Q98" s="25">
        <f t="shared" si="24"/>
        <v>0</v>
      </c>
      <c r="R98" s="25">
        <f>IFERROR(VLOOKUP(E98,'BANCOS FNL'!E:M,6,0),0)</f>
        <v>0</v>
      </c>
      <c r="S98" s="40" t="e">
        <f>VLOOKUP(E98,'BANCOS FNL'!E:M,8,0)</f>
        <v>#N/A</v>
      </c>
      <c r="T98" s="25">
        <f t="shared" si="25"/>
        <v>0</v>
      </c>
      <c r="U98" s="36" t="str">
        <f t="shared" si="26"/>
        <v>OK CONCILIADO</v>
      </c>
      <c r="V98" s="36" t="str">
        <f t="shared" ca="1" si="27"/>
        <v>ok</v>
      </c>
      <c r="W98" s="36">
        <f t="shared" si="28"/>
        <v>1</v>
      </c>
      <c r="X98" s="36">
        <f t="shared" si="29"/>
        <v>0</v>
      </c>
    </row>
    <row r="99" spans="1:24" s="26" customFormat="1" x14ac:dyDescent="0.25">
      <c r="A99" s="36" t="str">
        <f>RIGHT('BANCOS FNL'!G99,4)</f>
        <v/>
      </c>
      <c r="B99" s="37">
        <f t="shared" si="20"/>
        <v>0</v>
      </c>
      <c r="C99" s="38" t="str">
        <f t="shared" si="21"/>
        <v>EGRESO</v>
      </c>
      <c r="D99" s="38" t="str">
        <f t="shared" si="22"/>
        <v>0EGRESO</v>
      </c>
      <c r="E99" s="38" t="str">
        <f>D99&amp;COUNTIF(D$2:D99,D99)</f>
        <v>0EGRESO98</v>
      </c>
      <c r="F99" s="34"/>
      <c r="K99" s="35"/>
      <c r="L99" s="35"/>
      <c r="M99" s="35"/>
      <c r="N99" s="35"/>
      <c r="O99" s="36">
        <f t="shared" si="23"/>
        <v>1</v>
      </c>
      <c r="P99" s="39" t="e">
        <f>VLOOKUP(E99,'BANCOS FNL'!E:M,5,0)</f>
        <v>#N/A</v>
      </c>
      <c r="Q99" s="25">
        <f t="shared" si="24"/>
        <v>0</v>
      </c>
      <c r="R99" s="25">
        <f>IFERROR(VLOOKUP(E99,'BANCOS FNL'!E:M,6,0),0)</f>
        <v>0</v>
      </c>
      <c r="S99" s="40" t="e">
        <f>VLOOKUP(E99,'BANCOS FNL'!E:M,8,0)</f>
        <v>#N/A</v>
      </c>
      <c r="T99" s="25">
        <f t="shared" si="25"/>
        <v>0</v>
      </c>
      <c r="U99" s="36" t="str">
        <f t="shared" si="26"/>
        <v>OK CONCILIADO</v>
      </c>
      <c r="V99" s="36" t="str">
        <f t="shared" ca="1" si="27"/>
        <v>ok</v>
      </c>
      <c r="W99" s="36">
        <f t="shared" si="28"/>
        <v>1</v>
      </c>
      <c r="X99" s="36">
        <f t="shared" si="29"/>
        <v>0</v>
      </c>
    </row>
    <row r="100" spans="1:24" s="26" customFormat="1" x14ac:dyDescent="0.25">
      <c r="A100" s="36" t="str">
        <f>RIGHT('BANCOS FNL'!G100,4)</f>
        <v/>
      </c>
      <c r="B100" s="37">
        <f t="shared" si="20"/>
        <v>0</v>
      </c>
      <c r="C100" s="38" t="str">
        <f t="shared" si="21"/>
        <v>EGRESO</v>
      </c>
      <c r="D100" s="38" t="str">
        <f t="shared" si="22"/>
        <v>0EGRESO</v>
      </c>
      <c r="E100" s="38" t="str">
        <f>D100&amp;COUNTIF(D$2:D100,D100)</f>
        <v>0EGRESO99</v>
      </c>
      <c r="F100" s="34"/>
      <c r="K100" s="35"/>
      <c r="L100" s="35"/>
      <c r="M100" s="35"/>
      <c r="N100" s="35"/>
      <c r="O100" s="36">
        <f t="shared" si="23"/>
        <v>1</v>
      </c>
      <c r="P100" s="39" t="e">
        <f>VLOOKUP(E100,'BANCOS FNL'!E:M,5,0)</f>
        <v>#N/A</v>
      </c>
      <c r="Q100" s="25">
        <f t="shared" si="24"/>
        <v>0</v>
      </c>
      <c r="R100" s="25">
        <f>IFERROR(VLOOKUP(E100,'BANCOS FNL'!E:M,6,0),0)</f>
        <v>0</v>
      </c>
      <c r="S100" s="40" t="e">
        <f>VLOOKUP(E100,'BANCOS FNL'!E:M,8,0)</f>
        <v>#N/A</v>
      </c>
      <c r="T100" s="25">
        <f t="shared" si="25"/>
        <v>0</v>
      </c>
      <c r="U100" s="36" t="str">
        <f t="shared" si="26"/>
        <v>OK CONCILIADO</v>
      </c>
      <c r="V100" s="36" t="str">
        <f t="shared" ca="1" si="27"/>
        <v>ok</v>
      </c>
      <c r="W100" s="36">
        <f t="shared" si="28"/>
        <v>1</v>
      </c>
      <c r="X100" s="36">
        <f t="shared" si="29"/>
        <v>0</v>
      </c>
    </row>
    <row r="101" spans="1:24" s="26" customFormat="1" x14ac:dyDescent="0.25">
      <c r="A101" s="36" t="str">
        <f>RIGHT('BANCOS FNL'!G101,4)</f>
        <v/>
      </c>
      <c r="B101" s="37">
        <f t="shared" si="20"/>
        <v>0</v>
      </c>
      <c r="C101" s="38" t="str">
        <f t="shared" si="21"/>
        <v>EGRESO</v>
      </c>
      <c r="D101" s="38" t="str">
        <f t="shared" si="22"/>
        <v>0EGRESO</v>
      </c>
      <c r="E101" s="38" t="str">
        <f>D101&amp;COUNTIF(D$2:D101,D101)</f>
        <v>0EGRESO100</v>
      </c>
      <c r="F101" s="34"/>
      <c r="K101" s="35"/>
      <c r="L101" s="35"/>
      <c r="M101" s="35"/>
      <c r="N101" s="35"/>
      <c r="O101" s="36">
        <f t="shared" si="23"/>
        <v>1</v>
      </c>
      <c r="P101" s="39" t="e">
        <f>VLOOKUP(E101,'BANCOS FNL'!E:M,5,0)</f>
        <v>#N/A</v>
      </c>
      <c r="Q101" s="25">
        <f t="shared" si="24"/>
        <v>0</v>
      </c>
      <c r="R101" s="25">
        <f>IFERROR(VLOOKUP(E101,'BANCOS FNL'!E:M,6,0),0)</f>
        <v>0</v>
      </c>
      <c r="S101" s="40" t="e">
        <f>VLOOKUP(E101,'BANCOS FNL'!E:M,8,0)</f>
        <v>#N/A</v>
      </c>
      <c r="T101" s="25">
        <f t="shared" si="25"/>
        <v>0</v>
      </c>
      <c r="U101" s="36" t="str">
        <f t="shared" si="26"/>
        <v>OK CONCILIADO</v>
      </c>
      <c r="V101" s="36" t="str">
        <f t="shared" ca="1" si="27"/>
        <v>ok</v>
      </c>
      <c r="W101" s="36">
        <f t="shared" si="28"/>
        <v>1</v>
      </c>
      <c r="X101" s="36">
        <f t="shared" si="29"/>
        <v>0</v>
      </c>
    </row>
    <row r="102" spans="1:24" s="26" customFormat="1" x14ac:dyDescent="0.25">
      <c r="A102" s="36" t="str">
        <f>RIGHT('BANCOS FNL'!G102,4)</f>
        <v/>
      </c>
      <c r="B102" s="37">
        <f t="shared" si="20"/>
        <v>0</v>
      </c>
      <c r="C102" s="38" t="str">
        <f t="shared" si="21"/>
        <v>EGRESO</v>
      </c>
      <c r="D102" s="38" t="str">
        <f t="shared" si="22"/>
        <v>0EGRESO</v>
      </c>
      <c r="E102" s="38" t="str">
        <f>D102&amp;COUNTIF(D$2:D102,D102)</f>
        <v>0EGRESO101</v>
      </c>
      <c r="F102" s="34"/>
      <c r="K102" s="35"/>
      <c r="L102" s="35"/>
      <c r="M102" s="35"/>
      <c r="N102" s="35"/>
      <c r="O102" s="36">
        <f t="shared" si="23"/>
        <v>1</v>
      </c>
      <c r="P102" s="39" t="e">
        <f>VLOOKUP(E102,'BANCOS FNL'!E:M,5,0)</f>
        <v>#N/A</v>
      </c>
      <c r="Q102" s="25">
        <f t="shared" si="24"/>
        <v>0</v>
      </c>
      <c r="R102" s="25">
        <f>IFERROR(VLOOKUP(E102,'BANCOS FNL'!E:M,6,0),0)</f>
        <v>0</v>
      </c>
      <c r="S102" s="40" t="e">
        <f>VLOOKUP(E102,'BANCOS FNL'!E:M,8,0)</f>
        <v>#N/A</v>
      </c>
      <c r="T102" s="25">
        <f t="shared" si="25"/>
        <v>0</v>
      </c>
      <c r="U102" s="36" t="str">
        <f t="shared" si="26"/>
        <v>OK CONCILIADO</v>
      </c>
      <c r="V102" s="36" t="str">
        <f t="shared" ca="1" si="27"/>
        <v>ok</v>
      </c>
      <c r="W102" s="36">
        <f t="shared" si="28"/>
        <v>1</v>
      </c>
      <c r="X102" s="36">
        <f t="shared" si="29"/>
        <v>0</v>
      </c>
    </row>
    <row r="103" spans="1:24" s="26" customFormat="1" x14ac:dyDescent="0.25">
      <c r="A103" s="36" t="str">
        <f>RIGHT('BANCOS FNL'!G103,4)</f>
        <v/>
      </c>
      <c r="B103" s="37">
        <f t="shared" si="20"/>
        <v>0</v>
      </c>
      <c r="C103" s="38" t="str">
        <f t="shared" si="21"/>
        <v>EGRESO</v>
      </c>
      <c r="D103" s="38" t="str">
        <f t="shared" si="22"/>
        <v>0EGRESO</v>
      </c>
      <c r="E103" s="38" t="str">
        <f>D103&amp;COUNTIF(D$2:D103,D103)</f>
        <v>0EGRESO102</v>
      </c>
      <c r="F103" s="34"/>
      <c r="K103" s="35"/>
      <c r="L103" s="35"/>
      <c r="M103" s="35"/>
      <c r="N103" s="35"/>
      <c r="O103" s="36">
        <f t="shared" si="23"/>
        <v>1</v>
      </c>
      <c r="P103" s="39" t="e">
        <f>VLOOKUP(E103,'BANCOS FNL'!E:M,5,0)</f>
        <v>#N/A</v>
      </c>
      <c r="Q103" s="25">
        <f t="shared" si="24"/>
        <v>0</v>
      </c>
      <c r="R103" s="25">
        <f>IFERROR(VLOOKUP(E103,'BANCOS FNL'!E:M,6,0),0)</f>
        <v>0</v>
      </c>
      <c r="S103" s="40" t="e">
        <f>VLOOKUP(E103,'BANCOS FNL'!E:M,8,0)</f>
        <v>#N/A</v>
      </c>
      <c r="T103" s="25">
        <f t="shared" si="25"/>
        <v>0</v>
      </c>
      <c r="U103" s="36" t="str">
        <f t="shared" si="26"/>
        <v>OK CONCILIADO</v>
      </c>
      <c r="V103" s="36" t="str">
        <f t="shared" ca="1" si="27"/>
        <v>ok</v>
      </c>
      <c r="W103" s="36">
        <f t="shared" si="28"/>
        <v>1</v>
      </c>
      <c r="X103" s="36">
        <f t="shared" si="29"/>
        <v>0</v>
      </c>
    </row>
    <row r="104" spans="1:24" s="26" customFormat="1" x14ac:dyDescent="0.25">
      <c r="A104" s="36" t="str">
        <f>RIGHT('BANCOS FNL'!G104,4)</f>
        <v/>
      </c>
      <c r="B104" s="37">
        <f t="shared" si="20"/>
        <v>0</v>
      </c>
      <c r="C104" s="38" t="str">
        <f t="shared" si="21"/>
        <v>EGRESO</v>
      </c>
      <c r="D104" s="38" t="str">
        <f t="shared" si="22"/>
        <v>0EGRESO</v>
      </c>
      <c r="E104" s="38" t="str">
        <f>D104&amp;COUNTIF(D$2:D104,D104)</f>
        <v>0EGRESO103</v>
      </c>
      <c r="F104" s="34"/>
      <c r="K104" s="35"/>
      <c r="L104" s="35"/>
      <c r="M104" s="35"/>
      <c r="N104" s="35"/>
      <c r="O104" s="36">
        <f t="shared" si="23"/>
        <v>1</v>
      </c>
      <c r="P104" s="39" t="e">
        <f>VLOOKUP(E104,'BANCOS FNL'!E:M,5,0)</f>
        <v>#N/A</v>
      </c>
      <c r="Q104" s="25">
        <f t="shared" si="24"/>
        <v>0</v>
      </c>
      <c r="R104" s="25">
        <f>IFERROR(VLOOKUP(E104,'BANCOS FNL'!E:M,6,0),0)</f>
        <v>0</v>
      </c>
      <c r="S104" s="40" t="e">
        <f>VLOOKUP(E104,'BANCOS FNL'!E:M,8,0)</f>
        <v>#N/A</v>
      </c>
      <c r="T104" s="25">
        <f t="shared" si="25"/>
        <v>0</v>
      </c>
      <c r="U104" s="36" t="str">
        <f t="shared" si="26"/>
        <v>OK CONCILIADO</v>
      </c>
      <c r="V104" s="36" t="str">
        <f t="shared" ca="1" si="27"/>
        <v>ok</v>
      </c>
      <c r="W104" s="36">
        <f t="shared" si="28"/>
        <v>1</v>
      </c>
      <c r="X104" s="36">
        <f t="shared" si="29"/>
        <v>0</v>
      </c>
    </row>
    <row r="105" spans="1:24" s="26" customFormat="1" x14ac:dyDescent="0.25">
      <c r="A105" s="36" t="str">
        <f>RIGHT('BANCOS FNL'!G105,4)</f>
        <v/>
      </c>
      <c r="B105" s="37">
        <f t="shared" si="20"/>
        <v>0</v>
      </c>
      <c r="C105" s="38" t="str">
        <f t="shared" si="21"/>
        <v>EGRESO</v>
      </c>
      <c r="D105" s="38" t="str">
        <f t="shared" si="22"/>
        <v>0EGRESO</v>
      </c>
      <c r="E105" s="38" t="str">
        <f>D105&amp;COUNTIF(D$2:D105,D105)</f>
        <v>0EGRESO104</v>
      </c>
      <c r="F105" s="34"/>
      <c r="K105" s="35"/>
      <c r="L105" s="35"/>
      <c r="M105" s="35"/>
      <c r="N105" s="35"/>
      <c r="O105" s="36">
        <f t="shared" si="23"/>
        <v>1</v>
      </c>
      <c r="P105" s="39" t="e">
        <f>VLOOKUP(E105,'BANCOS FNL'!E:M,5,0)</f>
        <v>#N/A</v>
      </c>
      <c r="Q105" s="25">
        <f t="shared" si="24"/>
        <v>0</v>
      </c>
      <c r="R105" s="25">
        <f>IFERROR(VLOOKUP(E105,'BANCOS FNL'!E:M,6,0),0)</f>
        <v>0</v>
      </c>
      <c r="S105" s="40" t="e">
        <f>VLOOKUP(E105,'BANCOS FNL'!E:M,8,0)</f>
        <v>#N/A</v>
      </c>
      <c r="T105" s="25">
        <f t="shared" si="25"/>
        <v>0</v>
      </c>
      <c r="U105" s="36" t="str">
        <f t="shared" si="26"/>
        <v>OK CONCILIADO</v>
      </c>
      <c r="V105" s="36" t="str">
        <f t="shared" ca="1" si="27"/>
        <v>ok</v>
      </c>
      <c r="W105" s="36">
        <f t="shared" si="28"/>
        <v>1</v>
      </c>
      <c r="X105" s="36">
        <f t="shared" si="29"/>
        <v>0</v>
      </c>
    </row>
    <row r="106" spans="1:24" s="26" customFormat="1" x14ac:dyDescent="0.25">
      <c r="A106" s="36" t="str">
        <f>RIGHT('BANCOS FNL'!G106,4)</f>
        <v/>
      </c>
      <c r="B106" s="37">
        <f t="shared" si="20"/>
        <v>0</v>
      </c>
      <c r="C106" s="38" t="str">
        <f t="shared" si="21"/>
        <v>EGRESO</v>
      </c>
      <c r="D106" s="38" t="str">
        <f t="shared" si="22"/>
        <v>0EGRESO</v>
      </c>
      <c r="E106" s="38" t="str">
        <f>D106&amp;COUNTIF(D$2:D106,D106)</f>
        <v>0EGRESO105</v>
      </c>
      <c r="F106" s="34"/>
      <c r="K106" s="35"/>
      <c r="L106" s="35"/>
      <c r="M106" s="35"/>
      <c r="N106" s="35"/>
      <c r="O106" s="36">
        <f t="shared" si="23"/>
        <v>1</v>
      </c>
      <c r="P106" s="39" t="e">
        <f>VLOOKUP(E106,'BANCOS FNL'!E:M,5,0)</f>
        <v>#N/A</v>
      </c>
      <c r="Q106" s="25">
        <f t="shared" si="24"/>
        <v>0</v>
      </c>
      <c r="R106" s="25">
        <f>IFERROR(VLOOKUP(E106,'BANCOS FNL'!E:M,6,0),0)</f>
        <v>0</v>
      </c>
      <c r="S106" s="40" t="e">
        <f>VLOOKUP(E106,'BANCOS FNL'!E:M,8,0)</f>
        <v>#N/A</v>
      </c>
      <c r="T106" s="25">
        <f t="shared" si="25"/>
        <v>0</v>
      </c>
      <c r="U106" s="36" t="str">
        <f t="shared" si="26"/>
        <v>OK CONCILIADO</v>
      </c>
      <c r="V106" s="36" t="str">
        <f t="shared" ca="1" si="27"/>
        <v>ok</v>
      </c>
      <c r="W106" s="36">
        <f t="shared" si="28"/>
        <v>1</v>
      </c>
      <c r="X106" s="36">
        <f t="shared" si="29"/>
        <v>0</v>
      </c>
    </row>
    <row r="107" spans="1:24" s="26" customFormat="1" x14ac:dyDescent="0.25">
      <c r="A107" s="36" t="str">
        <f>RIGHT('BANCOS FNL'!G107,4)</f>
        <v/>
      </c>
      <c r="B107" s="37">
        <f t="shared" si="20"/>
        <v>0</v>
      </c>
      <c r="C107" s="38" t="str">
        <f t="shared" si="21"/>
        <v>EGRESO</v>
      </c>
      <c r="D107" s="38" t="str">
        <f t="shared" si="22"/>
        <v>0EGRESO</v>
      </c>
      <c r="E107" s="38" t="str">
        <f>D107&amp;COUNTIF(D$2:D107,D107)</f>
        <v>0EGRESO106</v>
      </c>
      <c r="F107" s="34"/>
      <c r="K107" s="35"/>
      <c r="L107" s="35"/>
      <c r="M107" s="35"/>
      <c r="N107" s="35"/>
      <c r="O107" s="36">
        <f t="shared" si="23"/>
        <v>1</v>
      </c>
      <c r="P107" s="39" t="e">
        <f>VLOOKUP(E107,'BANCOS FNL'!E:M,5,0)</f>
        <v>#N/A</v>
      </c>
      <c r="Q107" s="25">
        <f t="shared" si="24"/>
        <v>0</v>
      </c>
      <c r="R107" s="25">
        <f>IFERROR(VLOOKUP(E107,'BANCOS FNL'!E:M,6,0),0)</f>
        <v>0</v>
      </c>
      <c r="S107" s="40" t="e">
        <f>VLOOKUP(E107,'BANCOS FNL'!E:M,8,0)</f>
        <v>#N/A</v>
      </c>
      <c r="T107" s="25">
        <f t="shared" si="25"/>
        <v>0</v>
      </c>
      <c r="U107" s="36" t="str">
        <f t="shared" si="26"/>
        <v>OK CONCILIADO</v>
      </c>
      <c r="V107" s="36" t="str">
        <f t="shared" ca="1" si="27"/>
        <v>ok</v>
      </c>
      <c r="W107" s="36">
        <f t="shared" si="28"/>
        <v>1</v>
      </c>
      <c r="X107" s="36">
        <f t="shared" si="29"/>
        <v>0</v>
      </c>
    </row>
    <row r="108" spans="1:24" s="26" customFormat="1" x14ac:dyDescent="0.25">
      <c r="A108" s="36" t="str">
        <f>RIGHT('BANCOS FNL'!G108,4)</f>
        <v/>
      </c>
      <c r="B108" s="37">
        <f t="shared" si="20"/>
        <v>0</v>
      </c>
      <c r="C108" s="38" t="str">
        <f t="shared" si="21"/>
        <v>EGRESO</v>
      </c>
      <c r="D108" s="38" t="str">
        <f t="shared" si="22"/>
        <v>0EGRESO</v>
      </c>
      <c r="E108" s="38" t="str">
        <f>D108&amp;COUNTIF(D$2:D108,D108)</f>
        <v>0EGRESO107</v>
      </c>
      <c r="F108" s="34"/>
      <c r="K108" s="35"/>
      <c r="L108" s="35"/>
      <c r="M108" s="35"/>
      <c r="N108" s="35"/>
      <c r="O108" s="36">
        <f t="shared" si="23"/>
        <v>1</v>
      </c>
      <c r="P108" s="39" t="e">
        <f>VLOOKUP(E108,'BANCOS FNL'!E:M,5,0)</f>
        <v>#N/A</v>
      </c>
      <c r="Q108" s="25">
        <f t="shared" si="24"/>
        <v>0</v>
      </c>
      <c r="R108" s="25">
        <f>IFERROR(VLOOKUP(E108,'BANCOS FNL'!E:M,6,0),0)</f>
        <v>0</v>
      </c>
      <c r="S108" s="40" t="e">
        <f>VLOOKUP(E108,'BANCOS FNL'!E:M,8,0)</f>
        <v>#N/A</v>
      </c>
      <c r="T108" s="25">
        <f t="shared" si="25"/>
        <v>0</v>
      </c>
      <c r="U108" s="36" t="str">
        <f t="shared" si="26"/>
        <v>OK CONCILIADO</v>
      </c>
      <c r="V108" s="36" t="str">
        <f t="shared" ca="1" si="27"/>
        <v>ok</v>
      </c>
      <c r="W108" s="36">
        <f t="shared" si="28"/>
        <v>1</v>
      </c>
      <c r="X108" s="36">
        <f t="shared" si="29"/>
        <v>0</v>
      </c>
    </row>
    <row r="109" spans="1:24" s="26" customFormat="1" x14ac:dyDescent="0.25">
      <c r="A109" s="36" t="str">
        <f>RIGHT('BANCOS FNL'!G109,4)</f>
        <v/>
      </c>
      <c r="B109" s="37">
        <f t="shared" si="20"/>
        <v>0</v>
      </c>
      <c r="C109" s="38" t="str">
        <f t="shared" si="21"/>
        <v>EGRESO</v>
      </c>
      <c r="D109" s="38" t="str">
        <f t="shared" si="22"/>
        <v>0EGRESO</v>
      </c>
      <c r="E109" s="38" t="str">
        <f>D109&amp;COUNTIF(D$2:D109,D109)</f>
        <v>0EGRESO108</v>
      </c>
      <c r="F109" s="34"/>
      <c r="K109" s="35"/>
      <c r="L109" s="35"/>
      <c r="M109" s="35"/>
      <c r="N109" s="35"/>
      <c r="O109" s="36">
        <f t="shared" si="23"/>
        <v>1</v>
      </c>
      <c r="P109" s="39" t="e">
        <f>VLOOKUP(E109,'BANCOS FNL'!E:M,5,0)</f>
        <v>#N/A</v>
      </c>
      <c r="Q109" s="25">
        <f t="shared" si="24"/>
        <v>0</v>
      </c>
      <c r="R109" s="25">
        <f>IFERROR(VLOOKUP(E109,'BANCOS FNL'!E:M,6,0),0)</f>
        <v>0</v>
      </c>
      <c r="S109" s="40" t="e">
        <f>VLOOKUP(E109,'BANCOS FNL'!E:M,8,0)</f>
        <v>#N/A</v>
      </c>
      <c r="T109" s="25">
        <f t="shared" si="25"/>
        <v>0</v>
      </c>
      <c r="U109" s="36" t="str">
        <f t="shared" si="26"/>
        <v>OK CONCILIADO</v>
      </c>
      <c r="V109" s="36" t="str">
        <f t="shared" ca="1" si="27"/>
        <v>ok</v>
      </c>
      <c r="W109" s="36">
        <f t="shared" si="28"/>
        <v>1</v>
      </c>
      <c r="X109" s="36">
        <f t="shared" si="29"/>
        <v>0</v>
      </c>
    </row>
    <row r="110" spans="1:24" s="26" customFormat="1" x14ac:dyDescent="0.25">
      <c r="A110" s="36" t="str">
        <f>RIGHT('BANCOS FNL'!G110,4)</f>
        <v/>
      </c>
      <c r="B110" s="37">
        <f t="shared" si="20"/>
        <v>0</v>
      </c>
      <c r="C110" s="38" t="str">
        <f t="shared" si="21"/>
        <v>EGRESO</v>
      </c>
      <c r="D110" s="38" t="str">
        <f t="shared" si="22"/>
        <v>0EGRESO</v>
      </c>
      <c r="E110" s="38" t="str">
        <f>D110&amp;COUNTIF(D$2:D110,D110)</f>
        <v>0EGRESO109</v>
      </c>
      <c r="F110" s="34"/>
      <c r="K110" s="35"/>
      <c r="L110" s="35"/>
      <c r="M110" s="35"/>
      <c r="N110" s="35"/>
      <c r="O110" s="36">
        <f t="shared" si="23"/>
        <v>1</v>
      </c>
      <c r="P110" s="39" t="e">
        <f>VLOOKUP(E110,'BANCOS FNL'!E:M,5,0)</f>
        <v>#N/A</v>
      </c>
      <c r="Q110" s="25">
        <f t="shared" si="24"/>
        <v>0</v>
      </c>
      <c r="R110" s="25">
        <f>IFERROR(VLOOKUP(E110,'BANCOS FNL'!E:M,6,0),0)</f>
        <v>0</v>
      </c>
      <c r="S110" s="40" t="e">
        <f>VLOOKUP(E110,'BANCOS FNL'!E:M,8,0)</f>
        <v>#N/A</v>
      </c>
      <c r="T110" s="25">
        <f t="shared" si="25"/>
        <v>0</v>
      </c>
      <c r="U110" s="36" t="str">
        <f t="shared" si="26"/>
        <v>OK CONCILIADO</v>
      </c>
      <c r="V110" s="36" t="str">
        <f t="shared" ca="1" si="27"/>
        <v>ok</v>
      </c>
      <c r="W110" s="36">
        <f t="shared" si="28"/>
        <v>1</v>
      </c>
      <c r="X110" s="36">
        <f t="shared" si="29"/>
        <v>0</v>
      </c>
    </row>
    <row r="111" spans="1:24" s="26" customFormat="1" x14ac:dyDescent="0.25">
      <c r="A111" s="36" t="str">
        <f>RIGHT('BANCOS FNL'!G111,4)</f>
        <v/>
      </c>
      <c r="B111" s="37">
        <f t="shared" si="20"/>
        <v>0</v>
      </c>
      <c r="C111" s="38" t="str">
        <f t="shared" si="21"/>
        <v>EGRESO</v>
      </c>
      <c r="D111" s="38" t="str">
        <f t="shared" si="22"/>
        <v>0EGRESO</v>
      </c>
      <c r="E111" s="38" t="str">
        <f>D111&amp;COUNTIF(D$2:D111,D111)</f>
        <v>0EGRESO110</v>
      </c>
      <c r="F111" s="34"/>
      <c r="K111" s="35"/>
      <c r="L111" s="35"/>
      <c r="M111" s="35"/>
      <c r="N111" s="35"/>
      <c r="O111" s="36">
        <f t="shared" si="23"/>
        <v>1</v>
      </c>
      <c r="P111" s="39" t="e">
        <f>VLOOKUP(E111,'BANCOS FNL'!E:M,5,0)</f>
        <v>#N/A</v>
      </c>
      <c r="Q111" s="25">
        <f t="shared" si="24"/>
        <v>0</v>
      </c>
      <c r="R111" s="25">
        <f>IFERROR(VLOOKUP(E111,'BANCOS FNL'!E:M,6,0),0)</f>
        <v>0</v>
      </c>
      <c r="S111" s="40" t="e">
        <f>VLOOKUP(E111,'BANCOS FNL'!E:M,8,0)</f>
        <v>#N/A</v>
      </c>
      <c r="T111" s="25">
        <f t="shared" si="25"/>
        <v>0</v>
      </c>
      <c r="U111" s="36" t="str">
        <f t="shared" si="26"/>
        <v>OK CONCILIADO</v>
      </c>
      <c r="V111" s="36" t="str">
        <f t="shared" ca="1" si="27"/>
        <v>ok</v>
      </c>
      <c r="W111" s="36">
        <f t="shared" si="28"/>
        <v>1</v>
      </c>
      <c r="X111" s="36">
        <f t="shared" si="29"/>
        <v>0</v>
      </c>
    </row>
    <row r="112" spans="1:24" s="26" customFormat="1" x14ac:dyDescent="0.25">
      <c r="A112" s="36" t="str">
        <f>RIGHT('BANCOS FNL'!G112,4)</f>
        <v/>
      </c>
      <c r="B112" s="37">
        <f t="shared" si="20"/>
        <v>0</v>
      </c>
      <c r="C112" s="38" t="str">
        <f t="shared" si="21"/>
        <v>EGRESO</v>
      </c>
      <c r="D112" s="38" t="str">
        <f t="shared" si="22"/>
        <v>0EGRESO</v>
      </c>
      <c r="E112" s="38" t="str">
        <f>D112&amp;COUNTIF(D$2:D112,D112)</f>
        <v>0EGRESO111</v>
      </c>
      <c r="F112" s="34"/>
      <c r="K112" s="35"/>
      <c r="L112" s="35"/>
      <c r="M112" s="35"/>
      <c r="N112" s="35"/>
      <c r="O112" s="36">
        <f t="shared" si="23"/>
        <v>1</v>
      </c>
      <c r="P112" s="39" t="e">
        <f>VLOOKUP(E112,'BANCOS FNL'!E:M,5,0)</f>
        <v>#N/A</v>
      </c>
      <c r="Q112" s="25">
        <f t="shared" si="24"/>
        <v>0</v>
      </c>
      <c r="R112" s="25">
        <f>IFERROR(VLOOKUP(E112,'BANCOS FNL'!E:M,6,0),0)</f>
        <v>0</v>
      </c>
      <c r="S112" s="40" t="e">
        <f>VLOOKUP(E112,'BANCOS FNL'!E:M,8,0)</f>
        <v>#N/A</v>
      </c>
      <c r="T112" s="25">
        <f t="shared" si="25"/>
        <v>0</v>
      </c>
      <c r="U112" s="36" t="str">
        <f t="shared" si="26"/>
        <v>OK CONCILIADO</v>
      </c>
      <c r="V112" s="36" t="str">
        <f t="shared" ca="1" si="27"/>
        <v>ok</v>
      </c>
      <c r="W112" s="36">
        <f t="shared" si="28"/>
        <v>1</v>
      </c>
      <c r="X112" s="36">
        <f t="shared" si="29"/>
        <v>0</v>
      </c>
    </row>
    <row r="113" spans="1:24" s="26" customFormat="1" x14ac:dyDescent="0.25">
      <c r="A113" s="36" t="str">
        <f>RIGHT('BANCOS FNL'!G113,4)</f>
        <v/>
      </c>
      <c r="B113" s="37">
        <f t="shared" si="20"/>
        <v>0</v>
      </c>
      <c r="C113" s="38" t="str">
        <f t="shared" si="21"/>
        <v>EGRESO</v>
      </c>
      <c r="D113" s="38" t="str">
        <f t="shared" si="22"/>
        <v>0EGRESO</v>
      </c>
      <c r="E113" s="38" t="str">
        <f>D113&amp;COUNTIF(D$2:D113,D113)</f>
        <v>0EGRESO112</v>
      </c>
      <c r="F113" s="34"/>
      <c r="K113" s="35"/>
      <c r="L113" s="35"/>
      <c r="M113" s="35"/>
      <c r="N113" s="35"/>
      <c r="O113" s="36">
        <f t="shared" si="23"/>
        <v>1</v>
      </c>
      <c r="P113" s="39" t="e">
        <f>VLOOKUP(E113,'BANCOS FNL'!E:M,5,0)</f>
        <v>#N/A</v>
      </c>
      <c r="Q113" s="25">
        <f t="shared" si="24"/>
        <v>0</v>
      </c>
      <c r="R113" s="25">
        <f>IFERROR(VLOOKUP(E113,'BANCOS FNL'!E:M,6,0),0)</f>
        <v>0</v>
      </c>
      <c r="S113" s="40" t="e">
        <f>VLOOKUP(E113,'BANCOS FNL'!E:M,8,0)</f>
        <v>#N/A</v>
      </c>
      <c r="T113" s="25">
        <f t="shared" si="25"/>
        <v>0</v>
      </c>
      <c r="U113" s="36" t="str">
        <f t="shared" si="26"/>
        <v>OK CONCILIADO</v>
      </c>
      <c r="V113" s="36" t="str">
        <f t="shared" ca="1" si="27"/>
        <v>ok</v>
      </c>
      <c r="W113" s="36">
        <f t="shared" si="28"/>
        <v>1</v>
      </c>
      <c r="X113" s="36">
        <f t="shared" si="29"/>
        <v>0</v>
      </c>
    </row>
    <row r="114" spans="1:24" s="26" customFormat="1" x14ac:dyDescent="0.25">
      <c r="A114" s="36" t="str">
        <f>RIGHT('BANCOS FNL'!G114,4)</f>
        <v/>
      </c>
      <c r="B114" s="37">
        <f t="shared" si="20"/>
        <v>0</v>
      </c>
      <c r="C114" s="38" t="str">
        <f t="shared" si="21"/>
        <v>EGRESO</v>
      </c>
      <c r="D114" s="38" t="str">
        <f t="shared" si="22"/>
        <v>0EGRESO</v>
      </c>
      <c r="E114" s="38" t="str">
        <f>D114&amp;COUNTIF(D$2:D114,D114)</f>
        <v>0EGRESO113</v>
      </c>
      <c r="F114" s="34"/>
      <c r="K114" s="35"/>
      <c r="L114" s="35"/>
      <c r="M114" s="35"/>
      <c r="N114" s="35"/>
      <c r="O114" s="36">
        <f t="shared" si="23"/>
        <v>1</v>
      </c>
      <c r="P114" s="39" t="e">
        <f>VLOOKUP(E114,'BANCOS FNL'!E:M,5,0)</f>
        <v>#N/A</v>
      </c>
      <c r="Q114" s="25">
        <f t="shared" si="24"/>
        <v>0</v>
      </c>
      <c r="R114" s="25">
        <f>IFERROR(VLOOKUP(E114,'BANCOS FNL'!E:M,6,0),0)</f>
        <v>0</v>
      </c>
      <c r="S114" s="40" t="e">
        <f>VLOOKUP(E114,'BANCOS FNL'!E:M,8,0)</f>
        <v>#N/A</v>
      </c>
      <c r="T114" s="25">
        <f t="shared" si="25"/>
        <v>0</v>
      </c>
      <c r="U114" s="36" t="str">
        <f t="shared" si="26"/>
        <v>OK CONCILIADO</v>
      </c>
      <c r="V114" s="36" t="str">
        <f t="shared" ca="1" si="27"/>
        <v>ok</v>
      </c>
      <c r="W114" s="36">
        <f t="shared" si="28"/>
        <v>1</v>
      </c>
      <c r="X114" s="36">
        <f t="shared" si="29"/>
        <v>0</v>
      </c>
    </row>
    <row r="115" spans="1:24" s="26" customFormat="1" x14ac:dyDescent="0.25">
      <c r="A115" s="36" t="str">
        <f>RIGHT('BANCOS FNL'!G115,4)</f>
        <v/>
      </c>
      <c r="B115" s="37">
        <f t="shared" si="20"/>
        <v>0</v>
      </c>
      <c r="C115" s="38" t="str">
        <f t="shared" si="21"/>
        <v>EGRESO</v>
      </c>
      <c r="D115" s="38" t="str">
        <f t="shared" si="22"/>
        <v>0EGRESO</v>
      </c>
      <c r="E115" s="38" t="str">
        <f>D115&amp;COUNTIF(D$2:D115,D115)</f>
        <v>0EGRESO114</v>
      </c>
      <c r="F115" s="34"/>
      <c r="K115" s="35"/>
      <c r="L115" s="35"/>
      <c r="M115" s="35"/>
      <c r="N115" s="35"/>
      <c r="O115" s="36">
        <f t="shared" si="23"/>
        <v>1</v>
      </c>
      <c r="P115" s="39" t="e">
        <f>VLOOKUP(E115,'BANCOS FNL'!E:M,5,0)</f>
        <v>#N/A</v>
      </c>
      <c r="Q115" s="25">
        <f t="shared" si="24"/>
        <v>0</v>
      </c>
      <c r="R115" s="25">
        <f>IFERROR(VLOOKUP(E115,'BANCOS FNL'!E:M,6,0),0)</f>
        <v>0</v>
      </c>
      <c r="S115" s="40" t="e">
        <f>VLOOKUP(E115,'BANCOS FNL'!E:M,8,0)</f>
        <v>#N/A</v>
      </c>
      <c r="T115" s="25">
        <f t="shared" si="25"/>
        <v>0</v>
      </c>
      <c r="U115" s="36" t="str">
        <f t="shared" si="26"/>
        <v>OK CONCILIADO</v>
      </c>
      <c r="V115" s="36" t="str">
        <f t="shared" ca="1" si="27"/>
        <v>ok</v>
      </c>
      <c r="W115" s="36">
        <f t="shared" si="28"/>
        <v>1</v>
      </c>
      <c r="X115" s="36">
        <f t="shared" si="29"/>
        <v>0</v>
      </c>
    </row>
    <row r="116" spans="1:24" s="26" customFormat="1" x14ac:dyDescent="0.25">
      <c r="A116" s="36" t="str">
        <f>RIGHT('BANCOS FNL'!G116,4)</f>
        <v/>
      </c>
      <c r="B116" s="37">
        <f t="shared" si="20"/>
        <v>0</v>
      </c>
      <c r="C116" s="38" t="str">
        <f t="shared" si="21"/>
        <v>EGRESO</v>
      </c>
      <c r="D116" s="38" t="str">
        <f t="shared" si="22"/>
        <v>0EGRESO</v>
      </c>
      <c r="E116" s="38" t="str">
        <f>D116&amp;COUNTIF(D$2:D116,D116)</f>
        <v>0EGRESO115</v>
      </c>
      <c r="F116" s="34"/>
      <c r="K116" s="35"/>
      <c r="L116" s="35"/>
      <c r="M116" s="35"/>
      <c r="N116" s="35"/>
      <c r="O116" s="36">
        <f t="shared" si="23"/>
        <v>1</v>
      </c>
      <c r="P116" s="39" t="e">
        <f>VLOOKUP(E116,'BANCOS FNL'!E:M,5,0)</f>
        <v>#N/A</v>
      </c>
      <c r="Q116" s="25">
        <f t="shared" si="24"/>
        <v>0</v>
      </c>
      <c r="R116" s="25">
        <f>IFERROR(VLOOKUP(E116,'BANCOS FNL'!E:M,6,0),0)</f>
        <v>0</v>
      </c>
      <c r="S116" s="40" t="e">
        <f>VLOOKUP(E116,'BANCOS FNL'!E:M,8,0)</f>
        <v>#N/A</v>
      </c>
      <c r="T116" s="25">
        <f t="shared" si="25"/>
        <v>0</v>
      </c>
      <c r="U116" s="36" t="str">
        <f t="shared" si="26"/>
        <v>OK CONCILIADO</v>
      </c>
      <c r="V116" s="36" t="str">
        <f t="shared" ca="1" si="27"/>
        <v>ok</v>
      </c>
      <c r="W116" s="36">
        <f t="shared" si="28"/>
        <v>1</v>
      </c>
      <c r="X116" s="36">
        <f t="shared" si="29"/>
        <v>0</v>
      </c>
    </row>
    <row r="117" spans="1:24" s="26" customFormat="1" x14ac:dyDescent="0.25">
      <c r="A117" s="36" t="str">
        <f>RIGHT('BANCOS FNL'!G117,4)</f>
        <v/>
      </c>
      <c r="B117" s="37">
        <f t="shared" si="20"/>
        <v>0</v>
      </c>
      <c r="C117" s="38" t="str">
        <f t="shared" si="21"/>
        <v>EGRESO</v>
      </c>
      <c r="D117" s="38" t="str">
        <f t="shared" si="22"/>
        <v>0EGRESO</v>
      </c>
      <c r="E117" s="38" t="str">
        <f>D117&amp;COUNTIF(D$2:D117,D117)</f>
        <v>0EGRESO116</v>
      </c>
      <c r="F117" s="34"/>
      <c r="K117" s="35"/>
      <c r="L117" s="35"/>
      <c r="M117" s="35"/>
      <c r="N117" s="35"/>
      <c r="O117" s="36">
        <f t="shared" si="23"/>
        <v>1</v>
      </c>
      <c r="P117" s="39" t="e">
        <f>VLOOKUP(E117,'BANCOS FNL'!E:M,5,0)</f>
        <v>#N/A</v>
      </c>
      <c r="Q117" s="25">
        <f t="shared" si="24"/>
        <v>0</v>
      </c>
      <c r="R117" s="25">
        <f>IFERROR(VLOOKUP(E117,'BANCOS FNL'!E:M,6,0),0)</f>
        <v>0</v>
      </c>
      <c r="S117" s="40" t="e">
        <f>VLOOKUP(E117,'BANCOS FNL'!E:M,8,0)</f>
        <v>#N/A</v>
      </c>
      <c r="T117" s="25">
        <f t="shared" si="25"/>
        <v>0</v>
      </c>
      <c r="U117" s="36" t="str">
        <f t="shared" si="26"/>
        <v>OK CONCILIADO</v>
      </c>
      <c r="V117" s="36" t="str">
        <f t="shared" ca="1" si="27"/>
        <v>ok</v>
      </c>
      <c r="W117" s="36">
        <f t="shared" si="28"/>
        <v>1</v>
      </c>
      <c r="X117" s="36">
        <f t="shared" si="29"/>
        <v>0</v>
      </c>
    </row>
    <row r="118" spans="1:24" s="26" customFormat="1" x14ac:dyDescent="0.25">
      <c r="A118" s="36" t="str">
        <f>RIGHT('BANCOS FNL'!G118,4)</f>
        <v/>
      </c>
      <c r="B118" s="37">
        <f t="shared" si="20"/>
        <v>0</v>
      </c>
      <c r="C118" s="38" t="str">
        <f t="shared" si="21"/>
        <v>EGRESO</v>
      </c>
      <c r="D118" s="38" t="str">
        <f t="shared" si="22"/>
        <v>0EGRESO</v>
      </c>
      <c r="E118" s="38" t="str">
        <f>D118&amp;COUNTIF(D$2:D118,D118)</f>
        <v>0EGRESO117</v>
      </c>
      <c r="F118" s="34"/>
      <c r="K118" s="35"/>
      <c r="L118" s="35"/>
      <c r="M118" s="35"/>
      <c r="N118" s="35"/>
      <c r="O118" s="36">
        <f t="shared" ref="O118:O181" si="30">COUNTBLANK(N118)</f>
        <v>1</v>
      </c>
      <c r="P118" s="39" t="e">
        <f>VLOOKUP(E118,'BANCOS FNL'!E:M,5,0)</f>
        <v>#N/A</v>
      </c>
      <c r="Q118" s="25">
        <f t="shared" ref="Q118:Q181" si="31">+B118</f>
        <v>0</v>
      </c>
      <c r="R118" s="25">
        <f>IFERROR(VLOOKUP(E118,'BANCOS FNL'!E:M,6,0),0)</f>
        <v>0</v>
      </c>
      <c r="S118" s="40" t="e">
        <f>VLOOKUP(E118,'BANCOS FNL'!E:M,8,0)</f>
        <v>#N/A</v>
      </c>
      <c r="T118" s="25">
        <f t="shared" ref="T118:T181" si="32">B118-R118</f>
        <v>0</v>
      </c>
      <c r="U118" s="36" t="str">
        <f t="shared" ref="U118:U181" si="33">IF(AND(O118=0),"OK",IF(T118&lt;&gt;0,"SIN CONCILIAR","OK CONCILIADO"))</f>
        <v>OK CONCILIADO</v>
      </c>
      <c r="V118" s="36" t="str">
        <f t="shared" ref="V118:V181" ca="1" si="34">IF(U118="SIN CONCILIAR",+TODAY()-F118,"ok")</f>
        <v>ok</v>
      </c>
      <c r="W118" s="36">
        <f t="shared" ref="W118:W181" si="35">COUNTA(U118)</f>
        <v>1</v>
      </c>
      <c r="X118" s="36">
        <f t="shared" ref="X118:X181" si="36">WEEKNUM(F118)</f>
        <v>0</v>
      </c>
    </row>
    <row r="119" spans="1:24" s="26" customFormat="1" x14ac:dyDescent="0.25">
      <c r="A119" s="36" t="str">
        <f>RIGHT('BANCOS FNL'!G119,4)</f>
        <v/>
      </c>
      <c r="B119" s="37">
        <f t="shared" si="20"/>
        <v>0</v>
      </c>
      <c r="C119" s="38" t="str">
        <f t="shared" si="21"/>
        <v>EGRESO</v>
      </c>
      <c r="D119" s="38" t="str">
        <f t="shared" si="22"/>
        <v>0EGRESO</v>
      </c>
      <c r="E119" s="38" t="str">
        <f>D119&amp;COUNTIF(D$2:D119,D119)</f>
        <v>0EGRESO118</v>
      </c>
      <c r="F119" s="34"/>
      <c r="K119" s="35"/>
      <c r="L119" s="35"/>
      <c r="M119" s="35"/>
      <c r="N119" s="35"/>
      <c r="O119" s="36">
        <f t="shared" si="30"/>
        <v>1</v>
      </c>
      <c r="P119" s="39" t="e">
        <f>VLOOKUP(E119,'BANCOS FNL'!E:M,5,0)</f>
        <v>#N/A</v>
      </c>
      <c r="Q119" s="25">
        <f t="shared" si="31"/>
        <v>0</v>
      </c>
      <c r="R119" s="25">
        <f>IFERROR(VLOOKUP(E119,'BANCOS FNL'!E:M,6,0),0)</f>
        <v>0</v>
      </c>
      <c r="S119" s="40" t="e">
        <f>VLOOKUP(E119,'BANCOS FNL'!E:M,8,0)</f>
        <v>#N/A</v>
      </c>
      <c r="T119" s="25">
        <f t="shared" si="32"/>
        <v>0</v>
      </c>
      <c r="U119" s="36" t="str">
        <f t="shared" si="33"/>
        <v>OK CONCILIADO</v>
      </c>
      <c r="V119" s="36" t="str">
        <f t="shared" ca="1" si="34"/>
        <v>ok</v>
      </c>
      <c r="W119" s="36">
        <f t="shared" si="35"/>
        <v>1</v>
      </c>
      <c r="X119" s="36">
        <f t="shared" si="36"/>
        <v>0</v>
      </c>
    </row>
    <row r="120" spans="1:24" s="26" customFormat="1" x14ac:dyDescent="0.25">
      <c r="A120" s="36" t="str">
        <f>RIGHT('BANCOS FNL'!G120,4)</f>
        <v/>
      </c>
      <c r="B120" s="37">
        <f t="shared" si="20"/>
        <v>0</v>
      </c>
      <c r="C120" s="38" t="str">
        <f t="shared" si="21"/>
        <v>EGRESO</v>
      </c>
      <c r="D120" s="38" t="str">
        <f t="shared" si="22"/>
        <v>0EGRESO</v>
      </c>
      <c r="E120" s="38" t="str">
        <f>D120&amp;COUNTIF(D$2:D120,D120)</f>
        <v>0EGRESO119</v>
      </c>
      <c r="F120" s="34"/>
      <c r="K120" s="35"/>
      <c r="L120" s="35"/>
      <c r="M120" s="35"/>
      <c r="N120" s="35"/>
      <c r="O120" s="36">
        <f t="shared" si="30"/>
        <v>1</v>
      </c>
      <c r="P120" s="39" t="e">
        <f>VLOOKUP(E120,'BANCOS FNL'!E:M,5,0)</f>
        <v>#N/A</v>
      </c>
      <c r="Q120" s="25">
        <f t="shared" si="31"/>
        <v>0</v>
      </c>
      <c r="R120" s="25">
        <f>IFERROR(VLOOKUP(E120,'BANCOS FNL'!E:M,6,0),0)</f>
        <v>0</v>
      </c>
      <c r="S120" s="40" t="e">
        <f>VLOOKUP(E120,'BANCOS FNL'!E:M,8,0)</f>
        <v>#N/A</v>
      </c>
      <c r="T120" s="25">
        <f t="shared" si="32"/>
        <v>0</v>
      </c>
      <c r="U120" s="36" t="str">
        <f t="shared" si="33"/>
        <v>OK CONCILIADO</v>
      </c>
      <c r="V120" s="36" t="str">
        <f t="shared" ca="1" si="34"/>
        <v>ok</v>
      </c>
      <c r="W120" s="36">
        <f t="shared" si="35"/>
        <v>1</v>
      </c>
      <c r="X120" s="36">
        <f t="shared" si="36"/>
        <v>0</v>
      </c>
    </row>
    <row r="121" spans="1:24" s="26" customFormat="1" x14ac:dyDescent="0.25">
      <c r="A121" s="36" t="str">
        <f>RIGHT('BANCOS FNL'!G121,4)</f>
        <v/>
      </c>
      <c r="B121" s="37">
        <f t="shared" si="20"/>
        <v>0</v>
      </c>
      <c r="C121" s="38" t="str">
        <f t="shared" si="21"/>
        <v>EGRESO</v>
      </c>
      <c r="D121" s="38" t="str">
        <f t="shared" si="22"/>
        <v>0EGRESO</v>
      </c>
      <c r="E121" s="38" t="str">
        <f>D121&amp;COUNTIF(D$2:D121,D121)</f>
        <v>0EGRESO120</v>
      </c>
      <c r="F121" s="34"/>
      <c r="K121" s="35"/>
      <c r="L121" s="35"/>
      <c r="M121" s="35"/>
      <c r="N121" s="35"/>
      <c r="O121" s="36">
        <f t="shared" si="30"/>
        <v>1</v>
      </c>
      <c r="P121" s="39" t="e">
        <f>VLOOKUP(E121,'BANCOS FNL'!E:M,5,0)</f>
        <v>#N/A</v>
      </c>
      <c r="Q121" s="25">
        <f t="shared" si="31"/>
        <v>0</v>
      </c>
      <c r="R121" s="25">
        <f>IFERROR(VLOOKUP(E121,'BANCOS FNL'!E:M,6,0),0)</f>
        <v>0</v>
      </c>
      <c r="S121" s="40" t="e">
        <f>VLOOKUP(E121,'BANCOS FNL'!E:M,8,0)</f>
        <v>#N/A</v>
      </c>
      <c r="T121" s="25">
        <f t="shared" si="32"/>
        <v>0</v>
      </c>
      <c r="U121" s="36" t="str">
        <f t="shared" si="33"/>
        <v>OK CONCILIADO</v>
      </c>
      <c r="V121" s="36" t="str">
        <f t="shared" ca="1" si="34"/>
        <v>ok</v>
      </c>
      <c r="W121" s="36">
        <f t="shared" si="35"/>
        <v>1</v>
      </c>
      <c r="X121" s="36">
        <f t="shared" si="36"/>
        <v>0</v>
      </c>
    </row>
    <row r="122" spans="1:24" s="26" customFormat="1" x14ac:dyDescent="0.25">
      <c r="A122" s="36" t="str">
        <f>RIGHT('BANCOS FNL'!G122,4)</f>
        <v/>
      </c>
      <c r="B122" s="37">
        <f t="shared" si="20"/>
        <v>0</v>
      </c>
      <c r="C122" s="38" t="str">
        <f t="shared" si="21"/>
        <v>EGRESO</v>
      </c>
      <c r="D122" s="38" t="str">
        <f t="shared" si="22"/>
        <v>0EGRESO</v>
      </c>
      <c r="E122" s="38" t="str">
        <f>D122&amp;COUNTIF(D$2:D122,D122)</f>
        <v>0EGRESO121</v>
      </c>
      <c r="F122" s="34"/>
      <c r="K122" s="35"/>
      <c r="L122" s="35"/>
      <c r="M122" s="35"/>
      <c r="N122" s="35"/>
      <c r="O122" s="36">
        <f t="shared" si="30"/>
        <v>1</v>
      </c>
      <c r="P122" s="39" t="e">
        <f>VLOOKUP(E122,'BANCOS FNL'!E:M,5,0)</f>
        <v>#N/A</v>
      </c>
      <c r="Q122" s="25">
        <f t="shared" si="31"/>
        <v>0</v>
      </c>
      <c r="R122" s="25">
        <f>IFERROR(VLOOKUP(E122,'BANCOS FNL'!E:M,6,0),0)</f>
        <v>0</v>
      </c>
      <c r="S122" s="40" t="e">
        <f>VLOOKUP(E122,'BANCOS FNL'!E:M,8,0)</f>
        <v>#N/A</v>
      </c>
      <c r="T122" s="25">
        <f t="shared" si="32"/>
        <v>0</v>
      </c>
      <c r="U122" s="36" t="str">
        <f t="shared" si="33"/>
        <v>OK CONCILIADO</v>
      </c>
      <c r="V122" s="36" t="str">
        <f t="shared" ca="1" si="34"/>
        <v>ok</v>
      </c>
      <c r="W122" s="36">
        <f t="shared" si="35"/>
        <v>1</v>
      </c>
      <c r="X122" s="36">
        <f t="shared" si="36"/>
        <v>0</v>
      </c>
    </row>
    <row r="123" spans="1:24" s="26" customFormat="1" x14ac:dyDescent="0.25">
      <c r="A123" s="36" t="str">
        <f>RIGHT('BANCOS FNL'!G123,4)</f>
        <v/>
      </c>
      <c r="B123" s="37">
        <f t="shared" si="20"/>
        <v>0</v>
      </c>
      <c r="C123" s="38" t="str">
        <f t="shared" si="21"/>
        <v>EGRESO</v>
      </c>
      <c r="D123" s="38" t="str">
        <f t="shared" si="22"/>
        <v>0EGRESO</v>
      </c>
      <c r="E123" s="38" t="str">
        <f>D123&amp;COUNTIF(D$2:D123,D123)</f>
        <v>0EGRESO122</v>
      </c>
      <c r="F123" s="34"/>
      <c r="K123" s="35"/>
      <c r="L123" s="35"/>
      <c r="M123" s="35"/>
      <c r="N123" s="35"/>
      <c r="O123" s="36">
        <f t="shared" si="30"/>
        <v>1</v>
      </c>
      <c r="P123" s="39" t="e">
        <f>VLOOKUP(E123,'BANCOS FNL'!E:M,5,0)</f>
        <v>#N/A</v>
      </c>
      <c r="Q123" s="25">
        <f t="shared" si="31"/>
        <v>0</v>
      </c>
      <c r="R123" s="25">
        <f>IFERROR(VLOOKUP(E123,'BANCOS FNL'!E:M,6,0),0)</f>
        <v>0</v>
      </c>
      <c r="S123" s="40" t="e">
        <f>VLOOKUP(E123,'BANCOS FNL'!E:M,8,0)</f>
        <v>#N/A</v>
      </c>
      <c r="T123" s="25">
        <f t="shared" si="32"/>
        <v>0</v>
      </c>
      <c r="U123" s="36" t="str">
        <f t="shared" si="33"/>
        <v>OK CONCILIADO</v>
      </c>
      <c r="V123" s="36" t="str">
        <f t="shared" ca="1" si="34"/>
        <v>ok</v>
      </c>
      <c r="W123" s="36">
        <f t="shared" si="35"/>
        <v>1</v>
      </c>
      <c r="X123" s="36">
        <f t="shared" si="36"/>
        <v>0</v>
      </c>
    </row>
    <row r="124" spans="1:24" s="26" customFormat="1" x14ac:dyDescent="0.25">
      <c r="A124" s="36" t="str">
        <f>RIGHT('BANCOS FNL'!G124,4)</f>
        <v/>
      </c>
      <c r="B124" s="37">
        <f t="shared" si="20"/>
        <v>0</v>
      </c>
      <c r="C124" s="38" t="str">
        <f t="shared" si="21"/>
        <v>EGRESO</v>
      </c>
      <c r="D124" s="38" t="str">
        <f t="shared" si="22"/>
        <v>0EGRESO</v>
      </c>
      <c r="E124" s="38" t="str">
        <f>D124&amp;COUNTIF(D$2:D124,D124)</f>
        <v>0EGRESO123</v>
      </c>
      <c r="F124" s="34"/>
      <c r="K124" s="35"/>
      <c r="L124" s="35"/>
      <c r="M124" s="35"/>
      <c r="N124" s="35"/>
      <c r="O124" s="36">
        <f t="shared" si="30"/>
        <v>1</v>
      </c>
      <c r="P124" s="39" t="e">
        <f>VLOOKUP(E124,'BANCOS FNL'!E:M,5,0)</f>
        <v>#N/A</v>
      </c>
      <c r="Q124" s="25">
        <f t="shared" si="31"/>
        <v>0</v>
      </c>
      <c r="R124" s="25">
        <f>IFERROR(VLOOKUP(E124,'BANCOS FNL'!E:M,6,0),0)</f>
        <v>0</v>
      </c>
      <c r="S124" s="40" t="e">
        <f>VLOOKUP(E124,'BANCOS FNL'!E:M,8,0)</f>
        <v>#N/A</v>
      </c>
      <c r="T124" s="25">
        <f t="shared" si="32"/>
        <v>0</v>
      </c>
      <c r="U124" s="36" t="str">
        <f t="shared" si="33"/>
        <v>OK CONCILIADO</v>
      </c>
      <c r="V124" s="36" t="str">
        <f t="shared" ca="1" si="34"/>
        <v>ok</v>
      </c>
      <c r="W124" s="36">
        <f t="shared" si="35"/>
        <v>1</v>
      </c>
      <c r="X124" s="36">
        <f t="shared" si="36"/>
        <v>0</v>
      </c>
    </row>
    <row r="125" spans="1:24" s="26" customFormat="1" x14ac:dyDescent="0.25">
      <c r="A125" s="36" t="str">
        <f>RIGHT('BANCOS FNL'!G125,4)</f>
        <v/>
      </c>
      <c r="B125" s="37">
        <f t="shared" si="20"/>
        <v>0</v>
      </c>
      <c r="C125" s="38" t="str">
        <f t="shared" si="21"/>
        <v>EGRESO</v>
      </c>
      <c r="D125" s="38" t="str">
        <f t="shared" si="22"/>
        <v>0EGRESO</v>
      </c>
      <c r="E125" s="38" t="str">
        <f>D125&amp;COUNTIF(D$2:D125,D125)</f>
        <v>0EGRESO124</v>
      </c>
      <c r="F125" s="34"/>
      <c r="K125" s="35"/>
      <c r="L125" s="35"/>
      <c r="M125" s="35"/>
      <c r="N125" s="35"/>
      <c r="O125" s="36">
        <f t="shared" si="30"/>
        <v>1</v>
      </c>
      <c r="P125" s="39" t="e">
        <f>VLOOKUP(E125,'BANCOS FNL'!E:M,5,0)</f>
        <v>#N/A</v>
      </c>
      <c r="Q125" s="25">
        <f t="shared" si="31"/>
        <v>0</v>
      </c>
      <c r="R125" s="25">
        <f>IFERROR(VLOOKUP(E125,'BANCOS FNL'!E:M,6,0),0)</f>
        <v>0</v>
      </c>
      <c r="S125" s="40" t="e">
        <f>VLOOKUP(E125,'BANCOS FNL'!E:M,8,0)</f>
        <v>#N/A</v>
      </c>
      <c r="T125" s="25">
        <f t="shared" si="32"/>
        <v>0</v>
      </c>
      <c r="U125" s="36" t="str">
        <f t="shared" si="33"/>
        <v>OK CONCILIADO</v>
      </c>
      <c r="V125" s="36" t="str">
        <f t="shared" ca="1" si="34"/>
        <v>ok</v>
      </c>
      <c r="W125" s="36">
        <f t="shared" si="35"/>
        <v>1</v>
      </c>
      <c r="X125" s="36">
        <f t="shared" si="36"/>
        <v>0</v>
      </c>
    </row>
    <row r="126" spans="1:24" s="26" customFormat="1" x14ac:dyDescent="0.25">
      <c r="A126" s="36" t="str">
        <f>RIGHT('BANCOS FNL'!G126,4)</f>
        <v/>
      </c>
      <c r="B126" s="37">
        <f t="shared" si="20"/>
        <v>0</v>
      </c>
      <c r="C126" s="38" t="str">
        <f t="shared" si="21"/>
        <v>EGRESO</v>
      </c>
      <c r="D126" s="38" t="str">
        <f t="shared" si="22"/>
        <v>0EGRESO</v>
      </c>
      <c r="E126" s="38" t="str">
        <f>D126&amp;COUNTIF(D$2:D126,D126)</f>
        <v>0EGRESO125</v>
      </c>
      <c r="F126" s="34"/>
      <c r="K126" s="35"/>
      <c r="L126" s="35"/>
      <c r="M126" s="35"/>
      <c r="N126" s="35"/>
      <c r="O126" s="36">
        <f t="shared" si="30"/>
        <v>1</v>
      </c>
      <c r="P126" s="39" t="e">
        <f>VLOOKUP(E126,'BANCOS FNL'!E:M,5,0)</f>
        <v>#N/A</v>
      </c>
      <c r="Q126" s="25">
        <f t="shared" si="31"/>
        <v>0</v>
      </c>
      <c r="R126" s="25">
        <f>IFERROR(VLOOKUP(E126,'BANCOS FNL'!E:M,6,0),0)</f>
        <v>0</v>
      </c>
      <c r="S126" s="40" t="e">
        <f>VLOOKUP(E126,'BANCOS FNL'!E:M,8,0)</f>
        <v>#N/A</v>
      </c>
      <c r="T126" s="25">
        <f t="shared" si="32"/>
        <v>0</v>
      </c>
      <c r="U126" s="36" t="str">
        <f t="shared" si="33"/>
        <v>OK CONCILIADO</v>
      </c>
      <c r="V126" s="36" t="str">
        <f t="shared" ca="1" si="34"/>
        <v>ok</v>
      </c>
      <c r="W126" s="36">
        <f t="shared" si="35"/>
        <v>1</v>
      </c>
      <c r="X126" s="36">
        <f t="shared" si="36"/>
        <v>0</v>
      </c>
    </row>
    <row r="127" spans="1:24" s="26" customFormat="1" x14ac:dyDescent="0.25">
      <c r="A127" s="36" t="str">
        <f>RIGHT('BANCOS FNL'!G127,4)</f>
        <v/>
      </c>
      <c r="B127" s="37">
        <f t="shared" si="20"/>
        <v>0</v>
      </c>
      <c r="C127" s="38" t="str">
        <f t="shared" si="21"/>
        <v>EGRESO</v>
      </c>
      <c r="D127" s="38" t="str">
        <f t="shared" si="22"/>
        <v>0EGRESO</v>
      </c>
      <c r="E127" s="38" t="str">
        <f>D127&amp;COUNTIF(D$2:D127,D127)</f>
        <v>0EGRESO126</v>
      </c>
      <c r="F127" s="34"/>
      <c r="K127" s="35"/>
      <c r="L127" s="35"/>
      <c r="M127" s="35"/>
      <c r="N127" s="35"/>
      <c r="O127" s="36">
        <f t="shared" si="30"/>
        <v>1</v>
      </c>
      <c r="P127" s="39" t="e">
        <f>VLOOKUP(E127,'BANCOS FNL'!E:M,5,0)</f>
        <v>#N/A</v>
      </c>
      <c r="Q127" s="25">
        <f t="shared" si="31"/>
        <v>0</v>
      </c>
      <c r="R127" s="25">
        <f>IFERROR(VLOOKUP(E127,'BANCOS FNL'!E:M,6,0),0)</f>
        <v>0</v>
      </c>
      <c r="S127" s="40" t="e">
        <f>VLOOKUP(E127,'BANCOS FNL'!E:M,8,0)</f>
        <v>#N/A</v>
      </c>
      <c r="T127" s="25">
        <f t="shared" si="32"/>
        <v>0</v>
      </c>
      <c r="U127" s="36" t="str">
        <f t="shared" si="33"/>
        <v>OK CONCILIADO</v>
      </c>
      <c r="V127" s="36" t="str">
        <f t="shared" ca="1" si="34"/>
        <v>ok</v>
      </c>
      <c r="W127" s="36">
        <f t="shared" si="35"/>
        <v>1</v>
      </c>
      <c r="X127" s="36">
        <f t="shared" si="36"/>
        <v>0</v>
      </c>
    </row>
    <row r="128" spans="1:24" s="26" customFormat="1" x14ac:dyDescent="0.25">
      <c r="A128" s="36" t="str">
        <f>RIGHT('BANCOS FNL'!G128,4)</f>
        <v/>
      </c>
      <c r="B128" s="37">
        <f t="shared" si="20"/>
        <v>0</v>
      </c>
      <c r="C128" s="38" t="str">
        <f t="shared" si="21"/>
        <v>EGRESO</v>
      </c>
      <c r="D128" s="38" t="str">
        <f t="shared" si="22"/>
        <v>0EGRESO</v>
      </c>
      <c r="E128" s="38" t="str">
        <f>D128&amp;COUNTIF(D$2:D128,D128)</f>
        <v>0EGRESO127</v>
      </c>
      <c r="F128" s="34"/>
      <c r="K128" s="35"/>
      <c r="L128" s="35"/>
      <c r="M128" s="35"/>
      <c r="N128" s="35"/>
      <c r="O128" s="36">
        <f t="shared" si="30"/>
        <v>1</v>
      </c>
      <c r="P128" s="39" t="e">
        <f>VLOOKUP(E128,'BANCOS FNL'!E:M,5,0)</f>
        <v>#N/A</v>
      </c>
      <c r="Q128" s="25">
        <f t="shared" si="31"/>
        <v>0</v>
      </c>
      <c r="R128" s="25">
        <f>IFERROR(VLOOKUP(E128,'BANCOS FNL'!E:M,6,0),0)</f>
        <v>0</v>
      </c>
      <c r="S128" s="40" t="e">
        <f>VLOOKUP(E128,'BANCOS FNL'!E:M,8,0)</f>
        <v>#N/A</v>
      </c>
      <c r="T128" s="25">
        <f t="shared" si="32"/>
        <v>0</v>
      </c>
      <c r="U128" s="36" t="str">
        <f t="shared" si="33"/>
        <v>OK CONCILIADO</v>
      </c>
      <c r="V128" s="36" t="str">
        <f t="shared" ca="1" si="34"/>
        <v>ok</v>
      </c>
      <c r="W128" s="36">
        <f t="shared" si="35"/>
        <v>1</v>
      </c>
      <c r="X128" s="36">
        <f t="shared" si="36"/>
        <v>0</v>
      </c>
    </row>
    <row r="129" spans="1:24" s="26" customFormat="1" x14ac:dyDescent="0.25">
      <c r="A129" s="36" t="str">
        <f>RIGHT('BANCOS FNL'!G129,4)</f>
        <v/>
      </c>
      <c r="B129" s="37">
        <f t="shared" si="20"/>
        <v>0</v>
      </c>
      <c r="C129" s="38" t="str">
        <f t="shared" si="21"/>
        <v>EGRESO</v>
      </c>
      <c r="D129" s="38" t="str">
        <f t="shared" si="22"/>
        <v>0EGRESO</v>
      </c>
      <c r="E129" s="38" t="str">
        <f>D129&amp;COUNTIF(D$2:D129,D129)</f>
        <v>0EGRESO128</v>
      </c>
      <c r="F129" s="34"/>
      <c r="K129" s="35"/>
      <c r="L129" s="35"/>
      <c r="M129" s="35"/>
      <c r="N129" s="35"/>
      <c r="O129" s="36">
        <f t="shared" si="30"/>
        <v>1</v>
      </c>
      <c r="P129" s="39" t="e">
        <f>VLOOKUP(E129,'BANCOS FNL'!E:M,5,0)</f>
        <v>#N/A</v>
      </c>
      <c r="Q129" s="25">
        <f t="shared" si="31"/>
        <v>0</v>
      </c>
      <c r="R129" s="25">
        <f>IFERROR(VLOOKUP(E129,'BANCOS FNL'!E:M,6,0),0)</f>
        <v>0</v>
      </c>
      <c r="S129" s="40" t="e">
        <f>VLOOKUP(E129,'BANCOS FNL'!E:M,8,0)</f>
        <v>#N/A</v>
      </c>
      <c r="T129" s="25">
        <f t="shared" si="32"/>
        <v>0</v>
      </c>
      <c r="U129" s="36" t="str">
        <f t="shared" si="33"/>
        <v>OK CONCILIADO</v>
      </c>
      <c r="V129" s="36" t="str">
        <f t="shared" ca="1" si="34"/>
        <v>ok</v>
      </c>
      <c r="W129" s="36">
        <f t="shared" si="35"/>
        <v>1</v>
      </c>
      <c r="X129" s="36">
        <f t="shared" si="36"/>
        <v>0</v>
      </c>
    </row>
    <row r="130" spans="1:24" s="26" customFormat="1" x14ac:dyDescent="0.25">
      <c r="A130" s="36" t="str">
        <f>RIGHT('BANCOS FNL'!G130,4)</f>
        <v/>
      </c>
      <c r="B130" s="37">
        <f t="shared" si="20"/>
        <v>0</v>
      </c>
      <c r="C130" s="38" t="str">
        <f t="shared" si="21"/>
        <v>EGRESO</v>
      </c>
      <c r="D130" s="38" t="str">
        <f t="shared" si="22"/>
        <v>0EGRESO</v>
      </c>
      <c r="E130" s="38" t="str">
        <f>D130&amp;COUNTIF(D$2:D130,D130)</f>
        <v>0EGRESO129</v>
      </c>
      <c r="F130" s="34"/>
      <c r="K130" s="35"/>
      <c r="L130" s="35"/>
      <c r="M130" s="35"/>
      <c r="N130" s="35"/>
      <c r="O130" s="36">
        <f t="shared" si="30"/>
        <v>1</v>
      </c>
      <c r="P130" s="39" t="e">
        <f>VLOOKUP(E130,'BANCOS FNL'!E:M,5,0)</f>
        <v>#N/A</v>
      </c>
      <c r="Q130" s="25">
        <f t="shared" si="31"/>
        <v>0</v>
      </c>
      <c r="R130" s="25">
        <f>IFERROR(VLOOKUP(E130,'BANCOS FNL'!E:M,6,0),0)</f>
        <v>0</v>
      </c>
      <c r="S130" s="40" t="e">
        <f>VLOOKUP(E130,'BANCOS FNL'!E:M,8,0)</f>
        <v>#N/A</v>
      </c>
      <c r="T130" s="25">
        <f t="shared" si="32"/>
        <v>0</v>
      </c>
      <c r="U130" s="36" t="str">
        <f t="shared" si="33"/>
        <v>OK CONCILIADO</v>
      </c>
      <c r="V130" s="36" t="str">
        <f t="shared" ca="1" si="34"/>
        <v>ok</v>
      </c>
      <c r="W130" s="36">
        <f t="shared" si="35"/>
        <v>1</v>
      </c>
      <c r="X130" s="36">
        <f t="shared" si="36"/>
        <v>0</v>
      </c>
    </row>
    <row r="131" spans="1:24" s="26" customFormat="1" x14ac:dyDescent="0.25">
      <c r="A131" s="36" t="str">
        <f>RIGHT('BANCOS FNL'!G131,4)</f>
        <v/>
      </c>
      <c r="B131" s="37">
        <f t="shared" ref="B131:B194" si="37">IF(L131&lt;=0,K131*1,L131*-1)</f>
        <v>0</v>
      </c>
      <c r="C131" s="38" t="str">
        <f t="shared" ref="C131:C194" si="38">IF(B131&lt;=0,"EGRESO","INGRESO")</f>
        <v>EGRESO</v>
      </c>
      <c r="D131" s="38" t="str">
        <f t="shared" ref="D131:D194" si="39">+CONCATENATE(A131,B131,C131)</f>
        <v>0EGRESO</v>
      </c>
      <c r="E131" s="38" t="str">
        <f>D131&amp;COUNTIF(D$2:D131,D131)</f>
        <v>0EGRESO130</v>
      </c>
      <c r="F131" s="34"/>
      <c r="K131" s="35"/>
      <c r="L131" s="35"/>
      <c r="M131" s="35"/>
      <c r="N131" s="35"/>
      <c r="O131" s="36">
        <f t="shared" si="30"/>
        <v>1</v>
      </c>
      <c r="P131" s="39" t="e">
        <f>VLOOKUP(E131,'BANCOS FNL'!E:M,5,0)</f>
        <v>#N/A</v>
      </c>
      <c r="Q131" s="25">
        <f t="shared" si="31"/>
        <v>0</v>
      </c>
      <c r="R131" s="25">
        <f>IFERROR(VLOOKUP(E131,'BANCOS FNL'!E:M,6,0),0)</f>
        <v>0</v>
      </c>
      <c r="S131" s="40" t="e">
        <f>VLOOKUP(E131,'BANCOS FNL'!E:M,8,0)</f>
        <v>#N/A</v>
      </c>
      <c r="T131" s="25">
        <f t="shared" si="32"/>
        <v>0</v>
      </c>
      <c r="U131" s="36" t="str">
        <f t="shared" si="33"/>
        <v>OK CONCILIADO</v>
      </c>
      <c r="V131" s="36" t="str">
        <f t="shared" ca="1" si="34"/>
        <v>ok</v>
      </c>
      <c r="W131" s="36">
        <f t="shared" si="35"/>
        <v>1</v>
      </c>
      <c r="X131" s="36">
        <f t="shared" si="36"/>
        <v>0</v>
      </c>
    </row>
    <row r="132" spans="1:24" s="26" customFormat="1" x14ac:dyDescent="0.25">
      <c r="A132" s="36" t="str">
        <f>RIGHT('BANCOS FNL'!G132,4)</f>
        <v/>
      </c>
      <c r="B132" s="37">
        <f t="shared" si="37"/>
        <v>0</v>
      </c>
      <c r="C132" s="38" t="str">
        <f t="shared" si="38"/>
        <v>EGRESO</v>
      </c>
      <c r="D132" s="38" t="str">
        <f t="shared" si="39"/>
        <v>0EGRESO</v>
      </c>
      <c r="E132" s="38" t="str">
        <f>D132&amp;COUNTIF(D$2:D132,D132)</f>
        <v>0EGRESO131</v>
      </c>
      <c r="F132" s="34"/>
      <c r="K132" s="35"/>
      <c r="L132" s="35"/>
      <c r="M132" s="35"/>
      <c r="N132" s="35"/>
      <c r="O132" s="36">
        <f t="shared" si="30"/>
        <v>1</v>
      </c>
      <c r="P132" s="39" t="e">
        <f>VLOOKUP(E132,'BANCOS FNL'!E:M,5,0)</f>
        <v>#N/A</v>
      </c>
      <c r="Q132" s="25">
        <f t="shared" si="31"/>
        <v>0</v>
      </c>
      <c r="R132" s="25">
        <f>IFERROR(VLOOKUP(E132,'BANCOS FNL'!E:M,6,0),0)</f>
        <v>0</v>
      </c>
      <c r="S132" s="40" t="e">
        <f>VLOOKUP(E132,'BANCOS FNL'!E:M,8,0)</f>
        <v>#N/A</v>
      </c>
      <c r="T132" s="25">
        <f t="shared" si="32"/>
        <v>0</v>
      </c>
      <c r="U132" s="36" t="str">
        <f t="shared" si="33"/>
        <v>OK CONCILIADO</v>
      </c>
      <c r="V132" s="36" t="str">
        <f t="shared" ca="1" si="34"/>
        <v>ok</v>
      </c>
      <c r="W132" s="36">
        <f t="shared" si="35"/>
        <v>1</v>
      </c>
      <c r="X132" s="36">
        <f t="shared" si="36"/>
        <v>0</v>
      </c>
    </row>
    <row r="133" spans="1:24" s="26" customFormat="1" x14ac:dyDescent="0.25">
      <c r="A133" s="36" t="str">
        <f>RIGHT('BANCOS FNL'!G133,4)</f>
        <v/>
      </c>
      <c r="B133" s="37">
        <f t="shared" si="37"/>
        <v>0</v>
      </c>
      <c r="C133" s="38" t="str">
        <f t="shared" si="38"/>
        <v>EGRESO</v>
      </c>
      <c r="D133" s="38" t="str">
        <f t="shared" si="39"/>
        <v>0EGRESO</v>
      </c>
      <c r="E133" s="38" t="str">
        <f>D133&amp;COUNTIF(D$2:D133,D133)</f>
        <v>0EGRESO132</v>
      </c>
      <c r="F133" s="34"/>
      <c r="K133" s="35"/>
      <c r="L133" s="35"/>
      <c r="M133" s="35"/>
      <c r="N133" s="35"/>
      <c r="O133" s="36">
        <f t="shared" si="30"/>
        <v>1</v>
      </c>
      <c r="P133" s="39" t="e">
        <f>VLOOKUP(E133,'BANCOS FNL'!E:M,5,0)</f>
        <v>#N/A</v>
      </c>
      <c r="Q133" s="25">
        <f t="shared" si="31"/>
        <v>0</v>
      </c>
      <c r="R133" s="25">
        <f>IFERROR(VLOOKUP(E133,'BANCOS FNL'!E:M,6,0),0)</f>
        <v>0</v>
      </c>
      <c r="S133" s="40" t="e">
        <f>VLOOKUP(E133,'BANCOS FNL'!E:M,8,0)</f>
        <v>#N/A</v>
      </c>
      <c r="T133" s="25">
        <f t="shared" si="32"/>
        <v>0</v>
      </c>
      <c r="U133" s="36" t="str">
        <f t="shared" si="33"/>
        <v>OK CONCILIADO</v>
      </c>
      <c r="V133" s="36" t="str">
        <f t="shared" ca="1" si="34"/>
        <v>ok</v>
      </c>
      <c r="W133" s="36">
        <f t="shared" si="35"/>
        <v>1</v>
      </c>
      <c r="X133" s="36">
        <f t="shared" si="36"/>
        <v>0</v>
      </c>
    </row>
    <row r="134" spans="1:24" s="26" customFormat="1" x14ac:dyDescent="0.25">
      <c r="A134" s="36" t="str">
        <f>RIGHT('BANCOS FNL'!G134,4)</f>
        <v/>
      </c>
      <c r="B134" s="37">
        <f t="shared" si="37"/>
        <v>0</v>
      </c>
      <c r="C134" s="38" t="str">
        <f t="shared" si="38"/>
        <v>EGRESO</v>
      </c>
      <c r="D134" s="38" t="str">
        <f t="shared" si="39"/>
        <v>0EGRESO</v>
      </c>
      <c r="E134" s="38" t="str">
        <f>D134&amp;COUNTIF(D$2:D134,D134)</f>
        <v>0EGRESO133</v>
      </c>
      <c r="F134" s="34"/>
      <c r="K134" s="35"/>
      <c r="L134" s="35"/>
      <c r="M134" s="35"/>
      <c r="N134" s="35"/>
      <c r="O134" s="36">
        <f t="shared" si="30"/>
        <v>1</v>
      </c>
      <c r="P134" s="39" t="e">
        <f>VLOOKUP(E134,'BANCOS FNL'!E:M,5,0)</f>
        <v>#N/A</v>
      </c>
      <c r="Q134" s="25">
        <f t="shared" si="31"/>
        <v>0</v>
      </c>
      <c r="R134" s="25">
        <f>IFERROR(VLOOKUP(E134,'BANCOS FNL'!E:M,6,0),0)</f>
        <v>0</v>
      </c>
      <c r="S134" s="40" t="e">
        <f>VLOOKUP(E134,'BANCOS FNL'!E:M,8,0)</f>
        <v>#N/A</v>
      </c>
      <c r="T134" s="25">
        <f t="shared" si="32"/>
        <v>0</v>
      </c>
      <c r="U134" s="36" t="str">
        <f t="shared" si="33"/>
        <v>OK CONCILIADO</v>
      </c>
      <c r="V134" s="36" t="str">
        <f t="shared" ca="1" si="34"/>
        <v>ok</v>
      </c>
      <c r="W134" s="36">
        <f t="shared" si="35"/>
        <v>1</v>
      </c>
      <c r="X134" s="36">
        <f t="shared" si="36"/>
        <v>0</v>
      </c>
    </row>
    <row r="135" spans="1:24" s="26" customFormat="1" x14ac:dyDescent="0.25">
      <c r="A135" s="36" t="str">
        <f>RIGHT('BANCOS FNL'!G135,4)</f>
        <v/>
      </c>
      <c r="B135" s="37">
        <f t="shared" si="37"/>
        <v>0</v>
      </c>
      <c r="C135" s="38" t="str">
        <f t="shared" si="38"/>
        <v>EGRESO</v>
      </c>
      <c r="D135" s="38" t="str">
        <f t="shared" si="39"/>
        <v>0EGRESO</v>
      </c>
      <c r="E135" s="38" t="str">
        <f>D135&amp;COUNTIF(D$2:D135,D135)</f>
        <v>0EGRESO134</v>
      </c>
      <c r="F135" s="34"/>
      <c r="K135" s="35"/>
      <c r="L135" s="35"/>
      <c r="M135" s="35"/>
      <c r="N135" s="35"/>
      <c r="O135" s="36">
        <f t="shared" si="30"/>
        <v>1</v>
      </c>
      <c r="P135" s="39" t="e">
        <f>VLOOKUP(E135,'BANCOS FNL'!E:M,5,0)</f>
        <v>#N/A</v>
      </c>
      <c r="Q135" s="25">
        <f t="shared" si="31"/>
        <v>0</v>
      </c>
      <c r="R135" s="25">
        <f>IFERROR(VLOOKUP(E135,'BANCOS FNL'!E:M,6,0),0)</f>
        <v>0</v>
      </c>
      <c r="S135" s="40" t="e">
        <f>VLOOKUP(E135,'BANCOS FNL'!E:M,8,0)</f>
        <v>#N/A</v>
      </c>
      <c r="T135" s="25">
        <f t="shared" si="32"/>
        <v>0</v>
      </c>
      <c r="U135" s="36" t="str">
        <f t="shared" si="33"/>
        <v>OK CONCILIADO</v>
      </c>
      <c r="V135" s="36" t="str">
        <f t="shared" ca="1" si="34"/>
        <v>ok</v>
      </c>
      <c r="W135" s="36">
        <f t="shared" si="35"/>
        <v>1</v>
      </c>
      <c r="X135" s="36">
        <f t="shared" si="36"/>
        <v>0</v>
      </c>
    </row>
    <row r="136" spans="1:24" s="26" customFormat="1" x14ac:dyDescent="0.25">
      <c r="A136" s="36" t="str">
        <f>RIGHT('BANCOS FNL'!G136,4)</f>
        <v/>
      </c>
      <c r="B136" s="37">
        <f t="shared" si="37"/>
        <v>0</v>
      </c>
      <c r="C136" s="38" t="str">
        <f t="shared" si="38"/>
        <v>EGRESO</v>
      </c>
      <c r="D136" s="38" t="str">
        <f t="shared" si="39"/>
        <v>0EGRESO</v>
      </c>
      <c r="E136" s="38" t="str">
        <f>D136&amp;COUNTIF(D$2:D136,D136)</f>
        <v>0EGRESO135</v>
      </c>
      <c r="F136" s="34"/>
      <c r="K136" s="35"/>
      <c r="L136" s="35"/>
      <c r="M136" s="35"/>
      <c r="N136" s="35"/>
      <c r="O136" s="36">
        <f t="shared" si="30"/>
        <v>1</v>
      </c>
      <c r="P136" s="39" t="e">
        <f>VLOOKUP(E136,'BANCOS FNL'!E:M,5,0)</f>
        <v>#N/A</v>
      </c>
      <c r="Q136" s="25">
        <f t="shared" si="31"/>
        <v>0</v>
      </c>
      <c r="R136" s="25">
        <f>IFERROR(VLOOKUP(E136,'BANCOS FNL'!E:M,6,0),0)</f>
        <v>0</v>
      </c>
      <c r="S136" s="40" t="e">
        <f>VLOOKUP(E136,'BANCOS FNL'!E:M,8,0)</f>
        <v>#N/A</v>
      </c>
      <c r="T136" s="25">
        <f t="shared" si="32"/>
        <v>0</v>
      </c>
      <c r="U136" s="36" t="str">
        <f t="shared" si="33"/>
        <v>OK CONCILIADO</v>
      </c>
      <c r="V136" s="36" t="str">
        <f t="shared" ca="1" si="34"/>
        <v>ok</v>
      </c>
      <c r="W136" s="36">
        <f t="shared" si="35"/>
        <v>1</v>
      </c>
      <c r="X136" s="36">
        <f t="shared" si="36"/>
        <v>0</v>
      </c>
    </row>
    <row r="137" spans="1:24" s="26" customFormat="1" x14ac:dyDescent="0.25">
      <c r="A137" s="36" t="str">
        <f>RIGHT('BANCOS FNL'!G137,4)</f>
        <v/>
      </c>
      <c r="B137" s="37">
        <f t="shared" si="37"/>
        <v>0</v>
      </c>
      <c r="C137" s="38" t="str">
        <f t="shared" si="38"/>
        <v>EGRESO</v>
      </c>
      <c r="D137" s="38" t="str">
        <f t="shared" si="39"/>
        <v>0EGRESO</v>
      </c>
      <c r="E137" s="38" t="str">
        <f>D137&amp;COUNTIF(D$2:D137,D137)</f>
        <v>0EGRESO136</v>
      </c>
      <c r="F137" s="34"/>
      <c r="K137" s="35"/>
      <c r="L137" s="35"/>
      <c r="M137" s="35"/>
      <c r="N137" s="35"/>
      <c r="O137" s="36">
        <f t="shared" si="30"/>
        <v>1</v>
      </c>
      <c r="P137" s="39" t="e">
        <f>VLOOKUP(E137,'BANCOS FNL'!E:M,5,0)</f>
        <v>#N/A</v>
      </c>
      <c r="Q137" s="25">
        <f t="shared" si="31"/>
        <v>0</v>
      </c>
      <c r="R137" s="25">
        <f>IFERROR(VLOOKUP(E137,'BANCOS FNL'!E:M,6,0),0)</f>
        <v>0</v>
      </c>
      <c r="S137" s="40" t="e">
        <f>VLOOKUP(E137,'BANCOS FNL'!E:M,8,0)</f>
        <v>#N/A</v>
      </c>
      <c r="T137" s="25">
        <f t="shared" si="32"/>
        <v>0</v>
      </c>
      <c r="U137" s="36" t="str">
        <f t="shared" si="33"/>
        <v>OK CONCILIADO</v>
      </c>
      <c r="V137" s="36" t="str">
        <f t="shared" ca="1" si="34"/>
        <v>ok</v>
      </c>
      <c r="W137" s="36">
        <f t="shared" si="35"/>
        <v>1</v>
      </c>
      <c r="X137" s="36">
        <f t="shared" si="36"/>
        <v>0</v>
      </c>
    </row>
    <row r="138" spans="1:24" s="26" customFormat="1" x14ac:dyDescent="0.25">
      <c r="A138" s="36" t="str">
        <f>RIGHT('BANCOS FNL'!G138,4)</f>
        <v/>
      </c>
      <c r="B138" s="37">
        <f t="shared" si="37"/>
        <v>0</v>
      </c>
      <c r="C138" s="38" t="str">
        <f t="shared" si="38"/>
        <v>EGRESO</v>
      </c>
      <c r="D138" s="38" t="str">
        <f t="shared" si="39"/>
        <v>0EGRESO</v>
      </c>
      <c r="E138" s="38" t="str">
        <f>D138&amp;COUNTIF(D$2:D138,D138)</f>
        <v>0EGRESO137</v>
      </c>
      <c r="F138" s="34"/>
      <c r="K138" s="35"/>
      <c r="L138" s="35"/>
      <c r="M138" s="35"/>
      <c r="N138" s="35"/>
      <c r="O138" s="36">
        <f t="shared" si="30"/>
        <v>1</v>
      </c>
      <c r="P138" s="39" t="e">
        <f>VLOOKUP(E138,'BANCOS FNL'!E:M,5,0)</f>
        <v>#N/A</v>
      </c>
      <c r="Q138" s="25">
        <f t="shared" si="31"/>
        <v>0</v>
      </c>
      <c r="R138" s="25">
        <f>IFERROR(VLOOKUP(E138,'BANCOS FNL'!E:M,6,0),0)</f>
        <v>0</v>
      </c>
      <c r="S138" s="40" t="e">
        <f>VLOOKUP(E138,'BANCOS FNL'!E:M,8,0)</f>
        <v>#N/A</v>
      </c>
      <c r="T138" s="25">
        <f t="shared" si="32"/>
        <v>0</v>
      </c>
      <c r="U138" s="36" t="str">
        <f t="shared" si="33"/>
        <v>OK CONCILIADO</v>
      </c>
      <c r="V138" s="36" t="str">
        <f t="shared" ca="1" si="34"/>
        <v>ok</v>
      </c>
      <c r="W138" s="36">
        <f t="shared" si="35"/>
        <v>1</v>
      </c>
      <c r="X138" s="36">
        <f t="shared" si="36"/>
        <v>0</v>
      </c>
    </row>
    <row r="139" spans="1:24" s="26" customFormat="1" x14ac:dyDescent="0.25">
      <c r="A139" s="36" t="str">
        <f>RIGHT('BANCOS FNL'!G139,4)</f>
        <v/>
      </c>
      <c r="B139" s="37">
        <f t="shared" si="37"/>
        <v>0</v>
      </c>
      <c r="C139" s="38" t="str">
        <f t="shared" si="38"/>
        <v>EGRESO</v>
      </c>
      <c r="D139" s="38" t="str">
        <f t="shared" si="39"/>
        <v>0EGRESO</v>
      </c>
      <c r="E139" s="38" t="str">
        <f>D139&amp;COUNTIF(D$2:D139,D139)</f>
        <v>0EGRESO138</v>
      </c>
      <c r="F139" s="34"/>
      <c r="K139" s="35"/>
      <c r="L139" s="35"/>
      <c r="M139" s="35"/>
      <c r="N139" s="35"/>
      <c r="O139" s="36">
        <f t="shared" si="30"/>
        <v>1</v>
      </c>
      <c r="P139" s="39" t="e">
        <f>VLOOKUP(E139,'BANCOS FNL'!E:M,5,0)</f>
        <v>#N/A</v>
      </c>
      <c r="Q139" s="25">
        <f t="shared" si="31"/>
        <v>0</v>
      </c>
      <c r="R139" s="25">
        <f>IFERROR(VLOOKUP(E139,'BANCOS FNL'!E:M,6,0),0)</f>
        <v>0</v>
      </c>
      <c r="S139" s="40" t="e">
        <f>VLOOKUP(E139,'BANCOS FNL'!E:M,8,0)</f>
        <v>#N/A</v>
      </c>
      <c r="T139" s="25">
        <f t="shared" si="32"/>
        <v>0</v>
      </c>
      <c r="U139" s="36" t="str">
        <f t="shared" si="33"/>
        <v>OK CONCILIADO</v>
      </c>
      <c r="V139" s="36" t="str">
        <f t="shared" ca="1" si="34"/>
        <v>ok</v>
      </c>
      <c r="W139" s="36">
        <f t="shared" si="35"/>
        <v>1</v>
      </c>
      <c r="X139" s="36">
        <f t="shared" si="36"/>
        <v>0</v>
      </c>
    </row>
    <row r="140" spans="1:24" s="26" customFormat="1" x14ac:dyDescent="0.25">
      <c r="A140" s="36" t="str">
        <f>RIGHT('BANCOS FNL'!G140,4)</f>
        <v/>
      </c>
      <c r="B140" s="37">
        <f t="shared" si="37"/>
        <v>0</v>
      </c>
      <c r="C140" s="38" t="str">
        <f t="shared" si="38"/>
        <v>EGRESO</v>
      </c>
      <c r="D140" s="38" t="str">
        <f t="shared" si="39"/>
        <v>0EGRESO</v>
      </c>
      <c r="E140" s="38" t="str">
        <f>D140&amp;COUNTIF(D$2:D140,D140)</f>
        <v>0EGRESO139</v>
      </c>
      <c r="F140" s="34"/>
      <c r="K140" s="35"/>
      <c r="L140" s="35"/>
      <c r="M140" s="35"/>
      <c r="N140" s="35"/>
      <c r="O140" s="36">
        <f t="shared" si="30"/>
        <v>1</v>
      </c>
      <c r="P140" s="39" t="e">
        <f>VLOOKUP(E140,'BANCOS FNL'!E:M,5,0)</f>
        <v>#N/A</v>
      </c>
      <c r="Q140" s="25">
        <f t="shared" si="31"/>
        <v>0</v>
      </c>
      <c r="R140" s="25">
        <f>IFERROR(VLOOKUP(E140,'BANCOS FNL'!E:M,6,0),0)</f>
        <v>0</v>
      </c>
      <c r="S140" s="40" t="e">
        <f>VLOOKUP(E140,'BANCOS FNL'!E:M,8,0)</f>
        <v>#N/A</v>
      </c>
      <c r="T140" s="25">
        <f t="shared" si="32"/>
        <v>0</v>
      </c>
      <c r="U140" s="36" t="str">
        <f t="shared" si="33"/>
        <v>OK CONCILIADO</v>
      </c>
      <c r="V140" s="36" t="str">
        <f t="shared" ca="1" si="34"/>
        <v>ok</v>
      </c>
      <c r="W140" s="36">
        <f t="shared" si="35"/>
        <v>1</v>
      </c>
      <c r="X140" s="36">
        <f t="shared" si="36"/>
        <v>0</v>
      </c>
    </row>
    <row r="141" spans="1:24" s="26" customFormat="1" x14ac:dyDescent="0.25">
      <c r="A141" s="36" t="str">
        <f>RIGHT('BANCOS FNL'!G141,4)</f>
        <v/>
      </c>
      <c r="B141" s="37">
        <f t="shared" si="37"/>
        <v>0</v>
      </c>
      <c r="C141" s="38" t="str">
        <f t="shared" si="38"/>
        <v>EGRESO</v>
      </c>
      <c r="D141" s="38" t="str">
        <f t="shared" si="39"/>
        <v>0EGRESO</v>
      </c>
      <c r="E141" s="38" t="str">
        <f>D141&amp;COUNTIF(D$2:D141,D141)</f>
        <v>0EGRESO140</v>
      </c>
      <c r="F141" s="34"/>
      <c r="K141" s="35"/>
      <c r="L141" s="35"/>
      <c r="M141" s="35"/>
      <c r="N141" s="35"/>
      <c r="O141" s="36">
        <f t="shared" si="30"/>
        <v>1</v>
      </c>
      <c r="P141" s="39" t="e">
        <f>VLOOKUP(E141,'BANCOS FNL'!E:M,5,0)</f>
        <v>#N/A</v>
      </c>
      <c r="Q141" s="25">
        <f t="shared" si="31"/>
        <v>0</v>
      </c>
      <c r="R141" s="25">
        <f>IFERROR(VLOOKUP(E141,'BANCOS FNL'!E:M,6,0),0)</f>
        <v>0</v>
      </c>
      <c r="S141" s="40" t="e">
        <f>VLOOKUP(E141,'BANCOS FNL'!E:M,8,0)</f>
        <v>#N/A</v>
      </c>
      <c r="T141" s="25">
        <f t="shared" si="32"/>
        <v>0</v>
      </c>
      <c r="U141" s="36" t="str">
        <f t="shared" si="33"/>
        <v>OK CONCILIADO</v>
      </c>
      <c r="V141" s="36" t="str">
        <f t="shared" ca="1" si="34"/>
        <v>ok</v>
      </c>
      <c r="W141" s="36">
        <f t="shared" si="35"/>
        <v>1</v>
      </c>
      <c r="X141" s="36">
        <f t="shared" si="36"/>
        <v>0</v>
      </c>
    </row>
    <row r="142" spans="1:24" s="26" customFormat="1" x14ac:dyDescent="0.25">
      <c r="A142" s="36" t="str">
        <f>RIGHT('BANCOS FNL'!G142,4)</f>
        <v/>
      </c>
      <c r="B142" s="37">
        <f t="shared" si="37"/>
        <v>0</v>
      </c>
      <c r="C142" s="38" t="str">
        <f t="shared" si="38"/>
        <v>EGRESO</v>
      </c>
      <c r="D142" s="38" t="str">
        <f t="shared" si="39"/>
        <v>0EGRESO</v>
      </c>
      <c r="E142" s="38" t="str">
        <f>D142&amp;COUNTIF(D$2:D142,D142)</f>
        <v>0EGRESO141</v>
      </c>
      <c r="F142" s="34"/>
      <c r="K142" s="35"/>
      <c r="L142" s="35"/>
      <c r="M142" s="35"/>
      <c r="N142" s="35"/>
      <c r="O142" s="36">
        <f t="shared" si="30"/>
        <v>1</v>
      </c>
      <c r="P142" s="39" t="e">
        <f>VLOOKUP(E142,'BANCOS FNL'!E:M,5,0)</f>
        <v>#N/A</v>
      </c>
      <c r="Q142" s="25">
        <f t="shared" si="31"/>
        <v>0</v>
      </c>
      <c r="R142" s="25">
        <f>IFERROR(VLOOKUP(E142,'BANCOS FNL'!E:M,6,0),0)</f>
        <v>0</v>
      </c>
      <c r="S142" s="40" t="e">
        <f>VLOOKUP(E142,'BANCOS FNL'!E:M,8,0)</f>
        <v>#N/A</v>
      </c>
      <c r="T142" s="25">
        <f t="shared" si="32"/>
        <v>0</v>
      </c>
      <c r="U142" s="36" t="str">
        <f t="shared" si="33"/>
        <v>OK CONCILIADO</v>
      </c>
      <c r="V142" s="36" t="str">
        <f t="shared" ca="1" si="34"/>
        <v>ok</v>
      </c>
      <c r="W142" s="36">
        <f t="shared" si="35"/>
        <v>1</v>
      </c>
      <c r="X142" s="36">
        <f t="shared" si="36"/>
        <v>0</v>
      </c>
    </row>
    <row r="143" spans="1:24" s="26" customFormat="1" x14ac:dyDescent="0.25">
      <c r="A143" s="36" t="str">
        <f>RIGHT('BANCOS FNL'!G143,4)</f>
        <v/>
      </c>
      <c r="B143" s="37">
        <f t="shared" si="37"/>
        <v>0</v>
      </c>
      <c r="C143" s="38" t="str">
        <f t="shared" si="38"/>
        <v>EGRESO</v>
      </c>
      <c r="D143" s="38" t="str">
        <f t="shared" si="39"/>
        <v>0EGRESO</v>
      </c>
      <c r="E143" s="38" t="str">
        <f>D143&amp;COUNTIF(D$2:D143,D143)</f>
        <v>0EGRESO142</v>
      </c>
      <c r="F143" s="34"/>
      <c r="K143" s="35"/>
      <c r="L143" s="35"/>
      <c r="M143" s="35"/>
      <c r="N143" s="35"/>
      <c r="O143" s="36">
        <f t="shared" si="30"/>
        <v>1</v>
      </c>
      <c r="P143" s="39" t="e">
        <f>VLOOKUP(E143,'BANCOS FNL'!E:M,5,0)</f>
        <v>#N/A</v>
      </c>
      <c r="Q143" s="25">
        <f t="shared" si="31"/>
        <v>0</v>
      </c>
      <c r="R143" s="25">
        <f>IFERROR(VLOOKUP(E143,'BANCOS FNL'!E:M,6,0),0)</f>
        <v>0</v>
      </c>
      <c r="S143" s="40" t="e">
        <f>VLOOKUP(E143,'BANCOS FNL'!E:M,8,0)</f>
        <v>#N/A</v>
      </c>
      <c r="T143" s="25">
        <f t="shared" si="32"/>
        <v>0</v>
      </c>
      <c r="U143" s="36" t="str">
        <f t="shared" si="33"/>
        <v>OK CONCILIADO</v>
      </c>
      <c r="V143" s="36" t="str">
        <f t="shared" ca="1" si="34"/>
        <v>ok</v>
      </c>
      <c r="W143" s="36">
        <f t="shared" si="35"/>
        <v>1</v>
      </c>
      <c r="X143" s="36">
        <f t="shared" si="36"/>
        <v>0</v>
      </c>
    </row>
    <row r="144" spans="1:24" s="26" customFormat="1" x14ac:dyDescent="0.25">
      <c r="A144" s="36" t="str">
        <f>RIGHT('BANCOS FNL'!G144,4)</f>
        <v/>
      </c>
      <c r="B144" s="37">
        <f t="shared" si="37"/>
        <v>0</v>
      </c>
      <c r="C144" s="38" t="str">
        <f t="shared" si="38"/>
        <v>EGRESO</v>
      </c>
      <c r="D144" s="38" t="str">
        <f t="shared" si="39"/>
        <v>0EGRESO</v>
      </c>
      <c r="E144" s="38" t="str">
        <f>D144&amp;COUNTIF(D$2:D144,D144)</f>
        <v>0EGRESO143</v>
      </c>
      <c r="F144" s="34"/>
      <c r="K144" s="35"/>
      <c r="L144" s="35"/>
      <c r="M144" s="35"/>
      <c r="N144" s="35"/>
      <c r="O144" s="36">
        <f t="shared" si="30"/>
        <v>1</v>
      </c>
      <c r="P144" s="39" t="e">
        <f>VLOOKUP(E144,'BANCOS FNL'!E:M,5,0)</f>
        <v>#N/A</v>
      </c>
      <c r="Q144" s="25">
        <f t="shared" si="31"/>
        <v>0</v>
      </c>
      <c r="R144" s="25">
        <f>IFERROR(VLOOKUP(E144,'BANCOS FNL'!E:M,6,0),0)</f>
        <v>0</v>
      </c>
      <c r="S144" s="40" t="e">
        <f>VLOOKUP(E144,'BANCOS FNL'!E:M,8,0)</f>
        <v>#N/A</v>
      </c>
      <c r="T144" s="25">
        <f t="shared" si="32"/>
        <v>0</v>
      </c>
      <c r="U144" s="36" t="str">
        <f t="shared" si="33"/>
        <v>OK CONCILIADO</v>
      </c>
      <c r="V144" s="36" t="str">
        <f t="shared" ca="1" si="34"/>
        <v>ok</v>
      </c>
      <c r="W144" s="36">
        <f t="shared" si="35"/>
        <v>1</v>
      </c>
      <c r="X144" s="36">
        <f t="shared" si="36"/>
        <v>0</v>
      </c>
    </row>
    <row r="145" spans="1:24" s="26" customFormat="1" x14ac:dyDescent="0.25">
      <c r="A145" s="36" t="str">
        <f>RIGHT('BANCOS FNL'!G145,4)</f>
        <v/>
      </c>
      <c r="B145" s="37">
        <f t="shared" si="37"/>
        <v>0</v>
      </c>
      <c r="C145" s="38" t="str">
        <f t="shared" si="38"/>
        <v>EGRESO</v>
      </c>
      <c r="D145" s="38" t="str">
        <f t="shared" si="39"/>
        <v>0EGRESO</v>
      </c>
      <c r="E145" s="38" t="str">
        <f>D145&amp;COUNTIF(D$2:D145,D145)</f>
        <v>0EGRESO144</v>
      </c>
      <c r="F145" s="34"/>
      <c r="K145" s="35"/>
      <c r="L145" s="35"/>
      <c r="M145" s="35"/>
      <c r="N145" s="35"/>
      <c r="O145" s="36">
        <f t="shared" si="30"/>
        <v>1</v>
      </c>
      <c r="P145" s="39" t="e">
        <f>VLOOKUP(E145,'BANCOS FNL'!E:M,5,0)</f>
        <v>#N/A</v>
      </c>
      <c r="Q145" s="25">
        <f t="shared" si="31"/>
        <v>0</v>
      </c>
      <c r="R145" s="25">
        <f>IFERROR(VLOOKUP(E145,'BANCOS FNL'!E:M,6,0),0)</f>
        <v>0</v>
      </c>
      <c r="S145" s="40" t="e">
        <f>VLOOKUP(E145,'BANCOS FNL'!E:M,8,0)</f>
        <v>#N/A</v>
      </c>
      <c r="T145" s="25">
        <f t="shared" si="32"/>
        <v>0</v>
      </c>
      <c r="U145" s="36" t="str">
        <f t="shared" si="33"/>
        <v>OK CONCILIADO</v>
      </c>
      <c r="V145" s="36" t="str">
        <f t="shared" ca="1" si="34"/>
        <v>ok</v>
      </c>
      <c r="W145" s="36">
        <f t="shared" si="35"/>
        <v>1</v>
      </c>
      <c r="X145" s="36">
        <f t="shared" si="36"/>
        <v>0</v>
      </c>
    </row>
    <row r="146" spans="1:24" s="26" customFormat="1" x14ac:dyDescent="0.25">
      <c r="A146" s="36" t="str">
        <f>RIGHT('BANCOS FNL'!G146,4)</f>
        <v/>
      </c>
      <c r="B146" s="37">
        <f t="shared" si="37"/>
        <v>0</v>
      </c>
      <c r="C146" s="38" t="str">
        <f t="shared" si="38"/>
        <v>EGRESO</v>
      </c>
      <c r="D146" s="38" t="str">
        <f t="shared" si="39"/>
        <v>0EGRESO</v>
      </c>
      <c r="E146" s="38" t="str">
        <f>D146&amp;COUNTIF(D$2:D146,D146)</f>
        <v>0EGRESO145</v>
      </c>
      <c r="F146" s="34"/>
      <c r="K146" s="35"/>
      <c r="L146" s="35"/>
      <c r="M146" s="35"/>
      <c r="N146" s="35"/>
      <c r="O146" s="36">
        <f t="shared" si="30"/>
        <v>1</v>
      </c>
      <c r="P146" s="39" t="e">
        <f>VLOOKUP(E146,'BANCOS FNL'!E:M,5,0)</f>
        <v>#N/A</v>
      </c>
      <c r="Q146" s="25">
        <f t="shared" si="31"/>
        <v>0</v>
      </c>
      <c r="R146" s="25">
        <f>IFERROR(VLOOKUP(E146,'BANCOS FNL'!E:M,6,0),0)</f>
        <v>0</v>
      </c>
      <c r="S146" s="40" t="e">
        <f>VLOOKUP(E146,'BANCOS FNL'!E:M,8,0)</f>
        <v>#N/A</v>
      </c>
      <c r="T146" s="25">
        <f t="shared" si="32"/>
        <v>0</v>
      </c>
      <c r="U146" s="36" t="str">
        <f t="shared" si="33"/>
        <v>OK CONCILIADO</v>
      </c>
      <c r="V146" s="36" t="str">
        <f t="shared" ca="1" si="34"/>
        <v>ok</v>
      </c>
      <c r="W146" s="36">
        <f t="shared" si="35"/>
        <v>1</v>
      </c>
      <c r="X146" s="36">
        <f t="shared" si="36"/>
        <v>0</v>
      </c>
    </row>
    <row r="147" spans="1:24" s="26" customFormat="1" x14ac:dyDescent="0.25">
      <c r="A147" s="36" t="str">
        <f>RIGHT('BANCOS FNL'!G147,4)</f>
        <v/>
      </c>
      <c r="B147" s="37">
        <f t="shared" si="37"/>
        <v>0</v>
      </c>
      <c r="C147" s="38" t="str">
        <f t="shared" si="38"/>
        <v>EGRESO</v>
      </c>
      <c r="D147" s="38" t="str">
        <f t="shared" si="39"/>
        <v>0EGRESO</v>
      </c>
      <c r="E147" s="38" t="str">
        <f>D147&amp;COUNTIF(D$2:D147,D147)</f>
        <v>0EGRESO146</v>
      </c>
      <c r="F147" s="34"/>
      <c r="K147" s="35"/>
      <c r="L147" s="35"/>
      <c r="M147" s="35"/>
      <c r="N147" s="35"/>
      <c r="O147" s="36">
        <f t="shared" si="30"/>
        <v>1</v>
      </c>
      <c r="P147" s="39" t="e">
        <f>VLOOKUP(E147,'BANCOS FNL'!E:M,5,0)</f>
        <v>#N/A</v>
      </c>
      <c r="Q147" s="25">
        <f t="shared" si="31"/>
        <v>0</v>
      </c>
      <c r="R147" s="25">
        <f>IFERROR(VLOOKUP(E147,'BANCOS FNL'!E:M,6,0),0)</f>
        <v>0</v>
      </c>
      <c r="S147" s="40" t="e">
        <f>VLOOKUP(E147,'BANCOS FNL'!E:M,8,0)</f>
        <v>#N/A</v>
      </c>
      <c r="T147" s="25">
        <f t="shared" si="32"/>
        <v>0</v>
      </c>
      <c r="U147" s="36" t="str">
        <f t="shared" si="33"/>
        <v>OK CONCILIADO</v>
      </c>
      <c r="V147" s="36" t="str">
        <f t="shared" ca="1" si="34"/>
        <v>ok</v>
      </c>
      <c r="W147" s="36">
        <f t="shared" si="35"/>
        <v>1</v>
      </c>
      <c r="X147" s="36">
        <f t="shared" si="36"/>
        <v>0</v>
      </c>
    </row>
    <row r="148" spans="1:24" s="26" customFormat="1" x14ac:dyDescent="0.25">
      <c r="A148" s="36" t="str">
        <f>RIGHT('BANCOS FNL'!G148,4)</f>
        <v/>
      </c>
      <c r="B148" s="37">
        <f t="shared" si="37"/>
        <v>0</v>
      </c>
      <c r="C148" s="38" t="str">
        <f t="shared" si="38"/>
        <v>EGRESO</v>
      </c>
      <c r="D148" s="38" t="str">
        <f t="shared" si="39"/>
        <v>0EGRESO</v>
      </c>
      <c r="E148" s="38" t="str">
        <f>D148&amp;COUNTIF(D$2:D148,D148)</f>
        <v>0EGRESO147</v>
      </c>
      <c r="F148" s="34"/>
      <c r="K148" s="35"/>
      <c r="L148" s="35"/>
      <c r="M148" s="35"/>
      <c r="N148" s="35"/>
      <c r="O148" s="36">
        <f t="shared" si="30"/>
        <v>1</v>
      </c>
      <c r="P148" s="39" t="e">
        <f>VLOOKUP(E148,'BANCOS FNL'!E:M,5,0)</f>
        <v>#N/A</v>
      </c>
      <c r="Q148" s="25">
        <f t="shared" si="31"/>
        <v>0</v>
      </c>
      <c r="R148" s="25">
        <f>IFERROR(VLOOKUP(E148,'BANCOS FNL'!E:M,6,0),0)</f>
        <v>0</v>
      </c>
      <c r="S148" s="40" t="e">
        <f>VLOOKUP(E148,'BANCOS FNL'!E:M,8,0)</f>
        <v>#N/A</v>
      </c>
      <c r="T148" s="25">
        <f t="shared" si="32"/>
        <v>0</v>
      </c>
      <c r="U148" s="36" t="str">
        <f t="shared" si="33"/>
        <v>OK CONCILIADO</v>
      </c>
      <c r="V148" s="36" t="str">
        <f t="shared" ca="1" si="34"/>
        <v>ok</v>
      </c>
      <c r="W148" s="36">
        <f t="shared" si="35"/>
        <v>1</v>
      </c>
      <c r="X148" s="36">
        <f t="shared" si="36"/>
        <v>0</v>
      </c>
    </row>
    <row r="149" spans="1:24" s="26" customFormat="1" x14ac:dyDescent="0.25">
      <c r="A149" s="36" t="str">
        <f>RIGHT('BANCOS FNL'!G149,4)</f>
        <v/>
      </c>
      <c r="B149" s="37">
        <f t="shared" si="37"/>
        <v>0</v>
      </c>
      <c r="C149" s="38" t="str">
        <f t="shared" si="38"/>
        <v>EGRESO</v>
      </c>
      <c r="D149" s="38" t="str">
        <f t="shared" si="39"/>
        <v>0EGRESO</v>
      </c>
      <c r="E149" s="38" t="str">
        <f>D149&amp;COUNTIF(D$2:D149,D149)</f>
        <v>0EGRESO148</v>
      </c>
      <c r="F149" s="34"/>
      <c r="K149" s="35"/>
      <c r="L149" s="35"/>
      <c r="M149" s="35"/>
      <c r="N149" s="35"/>
      <c r="O149" s="36">
        <f t="shared" si="30"/>
        <v>1</v>
      </c>
      <c r="P149" s="39" t="e">
        <f>VLOOKUP(E149,'BANCOS FNL'!E:M,5,0)</f>
        <v>#N/A</v>
      </c>
      <c r="Q149" s="25">
        <f t="shared" si="31"/>
        <v>0</v>
      </c>
      <c r="R149" s="25">
        <f>IFERROR(VLOOKUP(E149,'BANCOS FNL'!E:M,6,0),0)</f>
        <v>0</v>
      </c>
      <c r="S149" s="40" t="e">
        <f>VLOOKUP(E149,'BANCOS FNL'!E:M,8,0)</f>
        <v>#N/A</v>
      </c>
      <c r="T149" s="25">
        <f t="shared" si="32"/>
        <v>0</v>
      </c>
      <c r="U149" s="36" t="str">
        <f t="shared" si="33"/>
        <v>OK CONCILIADO</v>
      </c>
      <c r="V149" s="36" t="str">
        <f t="shared" ca="1" si="34"/>
        <v>ok</v>
      </c>
      <c r="W149" s="36">
        <f t="shared" si="35"/>
        <v>1</v>
      </c>
      <c r="X149" s="36">
        <f t="shared" si="36"/>
        <v>0</v>
      </c>
    </row>
    <row r="150" spans="1:24" s="26" customFormat="1" x14ac:dyDescent="0.25">
      <c r="A150" s="36" t="str">
        <f>RIGHT('BANCOS FNL'!G150,4)</f>
        <v/>
      </c>
      <c r="B150" s="37">
        <f t="shared" si="37"/>
        <v>0</v>
      </c>
      <c r="C150" s="38" t="str">
        <f t="shared" si="38"/>
        <v>EGRESO</v>
      </c>
      <c r="D150" s="38" t="str">
        <f t="shared" si="39"/>
        <v>0EGRESO</v>
      </c>
      <c r="E150" s="38" t="str">
        <f>D150&amp;COUNTIF(D$2:D150,D150)</f>
        <v>0EGRESO149</v>
      </c>
      <c r="F150" s="34"/>
      <c r="K150" s="35"/>
      <c r="L150" s="35"/>
      <c r="M150" s="35"/>
      <c r="N150" s="35"/>
      <c r="O150" s="36">
        <f t="shared" si="30"/>
        <v>1</v>
      </c>
      <c r="P150" s="39" t="e">
        <f>VLOOKUP(E150,'BANCOS FNL'!E:M,5,0)</f>
        <v>#N/A</v>
      </c>
      <c r="Q150" s="25">
        <f t="shared" si="31"/>
        <v>0</v>
      </c>
      <c r="R150" s="25">
        <f>IFERROR(VLOOKUP(E150,'BANCOS FNL'!E:M,6,0),0)</f>
        <v>0</v>
      </c>
      <c r="S150" s="40" t="e">
        <f>VLOOKUP(E150,'BANCOS FNL'!E:M,8,0)</f>
        <v>#N/A</v>
      </c>
      <c r="T150" s="25">
        <f t="shared" si="32"/>
        <v>0</v>
      </c>
      <c r="U150" s="36" t="str">
        <f t="shared" si="33"/>
        <v>OK CONCILIADO</v>
      </c>
      <c r="V150" s="36" t="str">
        <f t="shared" ca="1" si="34"/>
        <v>ok</v>
      </c>
      <c r="W150" s="36">
        <f t="shared" si="35"/>
        <v>1</v>
      </c>
      <c r="X150" s="36">
        <f t="shared" si="36"/>
        <v>0</v>
      </c>
    </row>
    <row r="151" spans="1:24" s="26" customFormat="1" x14ac:dyDescent="0.25">
      <c r="A151" s="36" t="str">
        <f>RIGHT('BANCOS FNL'!G151,4)</f>
        <v/>
      </c>
      <c r="B151" s="37">
        <f t="shared" si="37"/>
        <v>0</v>
      </c>
      <c r="C151" s="38" t="str">
        <f t="shared" si="38"/>
        <v>EGRESO</v>
      </c>
      <c r="D151" s="38" t="str">
        <f t="shared" si="39"/>
        <v>0EGRESO</v>
      </c>
      <c r="E151" s="38" t="str">
        <f>D151&amp;COUNTIF(D$2:D151,D151)</f>
        <v>0EGRESO150</v>
      </c>
      <c r="F151" s="34"/>
      <c r="K151" s="35"/>
      <c r="L151" s="35"/>
      <c r="M151" s="35"/>
      <c r="N151" s="35"/>
      <c r="O151" s="36">
        <f t="shared" si="30"/>
        <v>1</v>
      </c>
      <c r="P151" s="39" t="e">
        <f>VLOOKUP(E151,'BANCOS FNL'!E:M,5,0)</f>
        <v>#N/A</v>
      </c>
      <c r="Q151" s="25">
        <f t="shared" si="31"/>
        <v>0</v>
      </c>
      <c r="R151" s="25">
        <f>IFERROR(VLOOKUP(E151,'BANCOS FNL'!E:M,6,0),0)</f>
        <v>0</v>
      </c>
      <c r="S151" s="40" t="e">
        <f>VLOOKUP(E151,'BANCOS FNL'!E:M,8,0)</f>
        <v>#N/A</v>
      </c>
      <c r="T151" s="25">
        <f t="shared" si="32"/>
        <v>0</v>
      </c>
      <c r="U151" s="36" t="str">
        <f t="shared" si="33"/>
        <v>OK CONCILIADO</v>
      </c>
      <c r="V151" s="36" t="str">
        <f t="shared" ca="1" si="34"/>
        <v>ok</v>
      </c>
      <c r="W151" s="36">
        <f t="shared" si="35"/>
        <v>1</v>
      </c>
      <c r="X151" s="36">
        <f t="shared" si="36"/>
        <v>0</v>
      </c>
    </row>
    <row r="152" spans="1:24" s="26" customFormat="1" x14ac:dyDescent="0.25">
      <c r="A152" s="36" t="str">
        <f>RIGHT('BANCOS FNL'!G152,4)</f>
        <v/>
      </c>
      <c r="B152" s="37">
        <f t="shared" si="37"/>
        <v>0</v>
      </c>
      <c r="C152" s="38" t="str">
        <f t="shared" si="38"/>
        <v>EGRESO</v>
      </c>
      <c r="D152" s="38" t="str">
        <f t="shared" si="39"/>
        <v>0EGRESO</v>
      </c>
      <c r="E152" s="38" t="str">
        <f>D152&amp;COUNTIF(D$2:D152,D152)</f>
        <v>0EGRESO151</v>
      </c>
      <c r="F152" s="34"/>
      <c r="K152" s="35"/>
      <c r="L152" s="35"/>
      <c r="M152" s="35"/>
      <c r="N152" s="35"/>
      <c r="O152" s="36">
        <f t="shared" si="30"/>
        <v>1</v>
      </c>
      <c r="P152" s="39" t="e">
        <f>VLOOKUP(E152,'BANCOS FNL'!E:M,5,0)</f>
        <v>#N/A</v>
      </c>
      <c r="Q152" s="25">
        <f t="shared" si="31"/>
        <v>0</v>
      </c>
      <c r="R152" s="25">
        <f>IFERROR(VLOOKUP(E152,'BANCOS FNL'!E:M,6,0),0)</f>
        <v>0</v>
      </c>
      <c r="S152" s="40" t="e">
        <f>VLOOKUP(E152,'BANCOS FNL'!E:M,8,0)</f>
        <v>#N/A</v>
      </c>
      <c r="T152" s="25">
        <f t="shared" si="32"/>
        <v>0</v>
      </c>
      <c r="U152" s="36" t="str">
        <f t="shared" si="33"/>
        <v>OK CONCILIADO</v>
      </c>
      <c r="V152" s="36" t="str">
        <f t="shared" ca="1" si="34"/>
        <v>ok</v>
      </c>
      <c r="W152" s="36">
        <f t="shared" si="35"/>
        <v>1</v>
      </c>
      <c r="X152" s="36">
        <f t="shared" si="36"/>
        <v>0</v>
      </c>
    </row>
    <row r="153" spans="1:24" s="26" customFormat="1" x14ac:dyDescent="0.25">
      <c r="A153" s="36" t="str">
        <f>RIGHT('BANCOS FNL'!G153,4)</f>
        <v/>
      </c>
      <c r="B153" s="37">
        <f t="shared" si="37"/>
        <v>0</v>
      </c>
      <c r="C153" s="38" t="str">
        <f t="shared" si="38"/>
        <v>EGRESO</v>
      </c>
      <c r="D153" s="38" t="str">
        <f t="shared" si="39"/>
        <v>0EGRESO</v>
      </c>
      <c r="E153" s="38" t="str">
        <f>D153&amp;COUNTIF(D$2:D153,D153)</f>
        <v>0EGRESO152</v>
      </c>
      <c r="F153" s="34"/>
      <c r="K153" s="35"/>
      <c r="L153" s="35"/>
      <c r="M153" s="35"/>
      <c r="N153" s="35"/>
      <c r="O153" s="36">
        <f t="shared" si="30"/>
        <v>1</v>
      </c>
      <c r="P153" s="39" t="e">
        <f>VLOOKUP(E153,'BANCOS FNL'!E:M,5,0)</f>
        <v>#N/A</v>
      </c>
      <c r="Q153" s="25">
        <f t="shared" si="31"/>
        <v>0</v>
      </c>
      <c r="R153" s="25">
        <f>IFERROR(VLOOKUP(E153,'BANCOS FNL'!E:M,6,0),0)</f>
        <v>0</v>
      </c>
      <c r="S153" s="40" t="e">
        <f>VLOOKUP(E153,'BANCOS FNL'!E:M,8,0)</f>
        <v>#N/A</v>
      </c>
      <c r="T153" s="25">
        <f t="shared" si="32"/>
        <v>0</v>
      </c>
      <c r="U153" s="36" t="str">
        <f t="shared" si="33"/>
        <v>OK CONCILIADO</v>
      </c>
      <c r="V153" s="36" t="str">
        <f t="shared" ca="1" si="34"/>
        <v>ok</v>
      </c>
      <c r="W153" s="36">
        <f t="shared" si="35"/>
        <v>1</v>
      </c>
      <c r="X153" s="36">
        <f t="shared" si="36"/>
        <v>0</v>
      </c>
    </row>
    <row r="154" spans="1:24" s="26" customFormat="1" x14ac:dyDescent="0.25">
      <c r="A154" s="36" t="str">
        <f>RIGHT('BANCOS FNL'!G154,4)</f>
        <v/>
      </c>
      <c r="B154" s="37">
        <f t="shared" si="37"/>
        <v>0</v>
      </c>
      <c r="C154" s="38" t="str">
        <f t="shared" si="38"/>
        <v>EGRESO</v>
      </c>
      <c r="D154" s="38" t="str">
        <f t="shared" si="39"/>
        <v>0EGRESO</v>
      </c>
      <c r="E154" s="38" t="str">
        <f>D154&amp;COUNTIF(D$2:D154,D154)</f>
        <v>0EGRESO153</v>
      </c>
      <c r="F154" s="34"/>
      <c r="K154" s="35"/>
      <c r="L154" s="35"/>
      <c r="M154" s="35"/>
      <c r="N154" s="35"/>
      <c r="O154" s="36">
        <f t="shared" si="30"/>
        <v>1</v>
      </c>
      <c r="P154" s="39" t="e">
        <f>VLOOKUP(E154,'BANCOS FNL'!E:M,5,0)</f>
        <v>#N/A</v>
      </c>
      <c r="Q154" s="25">
        <f t="shared" si="31"/>
        <v>0</v>
      </c>
      <c r="R154" s="25">
        <f>IFERROR(VLOOKUP(E154,'BANCOS FNL'!E:M,6,0),0)</f>
        <v>0</v>
      </c>
      <c r="S154" s="40" t="e">
        <f>VLOOKUP(E154,'BANCOS FNL'!E:M,8,0)</f>
        <v>#N/A</v>
      </c>
      <c r="T154" s="25">
        <f t="shared" si="32"/>
        <v>0</v>
      </c>
      <c r="U154" s="36" t="str">
        <f t="shared" si="33"/>
        <v>OK CONCILIADO</v>
      </c>
      <c r="V154" s="36" t="str">
        <f t="shared" ca="1" si="34"/>
        <v>ok</v>
      </c>
      <c r="W154" s="36">
        <f t="shared" si="35"/>
        <v>1</v>
      </c>
      <c r="X154" s="36">
        <f t="shared" si="36"/>
        <v>0</v>
      </c>
    </row>
    <row r="155" spans="1:24" s="26" customFormat="1" x14ac:dyDescent="0.25">
      <c r="A155" s="36" t="str">
        <f>RIGHT('BANCOS FNL'!G155,4)</f>
        <v/>
      </c>
      <c r="B155" s="37">
        <f t="shared" si="37"/>
        <v>0</v>
      </c>
      <c r="C155" s="38" t="str">
        <f t="shared" si="38"/>
        <v>EGRESO</v>
      </c>
      <c r="D155" s="38" t="str">
        <f t="shared" si="39"/>
        <v>0EGRESO</v>
      </c>
      <c r="E155" s="38" t="str">
        <f>D155&amp;COUNTIF(D$2:D155,D155)</f>
        <v>0EGRESO154</v>
      </c>
      <c r="F155" s="34"/>
      <c r="K155" s="35"/>
      <c r="L155" s="35"/>
      <c r="M155" s="35"/>
      <c r="N155" s="35"/>
      <c r="O155" s="36">
        <f t="shared" si="30"/>
        <v>1</v>
      </c>
      <c r="P155" s="39" t="e">
        <f>VLOOKUP(E155,'BANCOS FNL'!E:M,5,0)</f>
        <v>#N/A</v>
      </c>
      <c r="Q155" s="25">
        <f t="shared" si="31"/>
        <v>0</v>
      </c>
      <c r="R155" s="25">
        <f>IFERROR(VLOOKUP(E155,'BANCOS FNL'!E:M,6,0),0)</f>
        <v>0</v>
      </c>
      <c r="S155" s="40" t="e">
        <f>VLOOKUP(E155,'BANCOS FNL'!E:M,8,0)</f>
        <v>#N/A</v>
      </c>
      <c r="T155" s="25">
        <f t="shared" si="32"/>
        <v>0</v>
      </c>
      <c r="U155" s="36" t="str">
        <f t="shared" si="33"/>
        <v>OK CONCILIADO</v>
      </c>
      <c r="V155" s="36" t="str">
        <f t="shared" ca="1" si="34"/>
        <v>ok</v>
      </c>
      <c r="W155" s="36">
        <f t="shared" si="35"/>
        <v>1</v>
      </c>
      <c r="X155" s="36">
        <f t="shared" si="36"/>
        <v>0</v>
      </c>
    </row>
    <row r="156" spans="1:24" s="26" customFormat="1" x14ac:dyDescent="0.25">
      <c r="A156" s="36" t="str">
        <f>RIGHT('BANCOS FNL'!G156,4)</f>
        <v/>
      </c>
      <c r="B156" s="37">
        <f t="shared" si="37"/>
        <v>0</v>
      </c>
      <c r="C156" s="38" t="str">
        <f t="shared" si="38"/>
        <v>EGRESO</v>
      </c>
      <c r="D156" s="38" t="str">
        <f t="shared" si="39"/>
        <v>0EGRESO</v>
      </c>
      <c r="E156" s="38" t="str">
        <f>D156&amp;COUNTIF(D$2:D156,D156)</f>
        <v>0EGRESO155</v>
      </c>
      <c r="F156" s="34"/>
      <c r="K156" s="35"/>
      <c r="L156" s="35"/>
      <c r="M156" s="35"/>
      <c r="N156" s="35"/>
      <c r="O156" s="36">
        <f t="shared" si="30"/>
        <v>1</v>
      </c>
      <c r="P156" s="39" t="e">
        <f>VLOOKUP(E156,'BANCOS FNL'!E:M,5,0)</f>
        <v>#N/A</v>
      </c>
      <c r="Q156" s="25">
        <f t="shared" si="31"/>
        <v>0</v>
      </c>
      <c r="R156" s="25">
        <f>IFERROR(VLOOKUP(E156,'BANCOS FNL'!E:M,6,0),0)</f>
        <v>0</v>
      </c>
      <c r="S156" s="40" t="e">
        <f>VLOOKUP(E156,'BANCOS FNL'!E:M,8,0)</f>
        <v>#N/A</v>
      </c>
      <c r="T156" s="25">
        <f t="shared" si="32"/>
        <v>0</v>
      </c>
      <c r="U156" s="36" t="str">
        <f t="shared" si="33"/>
        <v>OK CONCILIADO</v>
      </c>
      <c r="V156" s="36" t="str">
        <f t="shared" ca="1" si="34"/>
        <v>ok</v>
      </c>
      <c r="W156" s="36">
        <f t="shared" si="35"/>
        <v>1</v>
      </c>
      <c r="X156" s="36">
        <f t="shared" si="36"/>
        <v>0</v>
      </c>
    </row>
    <row r="157" spans="1:24" s="26" customFormat="1" x14ac:dyDescent="0.25">
      <c r="A157" s="36" t="str">
        <f>RIGHT('BANCOS FNL'!G157,4)</f>
        <v/>
      </c>
      <c r="B157" s="37">
        <f t="shared" si="37"/>
        <v>0</v>
      </c>
      <c r="C157" s="38" t="str">
        <f t="shared" si="38"/>
        <v>EGRESO</v>
      </c>
      <c r="D157" s="38" t="str">
        <f t="shared" si="39"/>
        <v>0EGRESO</v>
      </c>
      <c r="E157" s="38" t="str">
        <f>D157&amp;COUNTIF(D$2:D157,D157)</f>
        <v>0EGRESO156</v>
      </c>
      <c r="F157" s="34"/>
      <c r="K157" s="35"/>
      <c r="L157" s="35"/>
      <c r="M157" s="35"/>
      <c r="N157" s="35"/>
      <c r="O157" s="36">
        <f t="shared" si="30"/>
        <v>1</v>
      </c>
      <c r="P157" s="39" t="e">
        <f>VLOOKUP(E157,'BANCOS FNL'!E:M,5,0)</f>
        <v>#N/A</v>
      </c>
      <c r="Q157" s="25">
        <f t="shared" si="31"/>
        <v>0</v>
      </c>
      <c r="R157" s="25">
        <f>IFERROR(VLOOKUP(E157,'BANCOS FNL'!E:M,6,0),0)</f>
        <v>0</v>
      </c>
      <c r="S157" s="40" t="e">
        <f>VLOOKUP(E157,'BANCOS FNL'!E:M,8,0)</f>
        <v>#N/A</v>
      </c>
      <c r="T157" s="25">
        <f t="shared" si="32"/>
        <v>0</v>
      </c>
      <c r="U157" s="36" t="str">
        <f t="shared" si="33"/>
        <v>OK CONCILIADO</v>
      </c>
      <c r="V157" s="36" t="str">
        <f t="shared" ca="1" si="34"/>
        <v>ok</v>
      </c>
      <c r="W157" s="36">
        <f t="shared" si="35"/>
        <v>1</v>
      </c>
      <c r="X157" s="36">
        <f t="shared" si="36"/>
        <v>0</v>
      </c>
    </row>
    <row r="158" spans="1:24" s="26" customFormat="1" x14ac:dyDescent="0.25">
      <c r="A158" s="36" t="str">
        <f>RIGHT('BANCOS FNL'!G158,4)</f>
        <v/>
      </c>
      <c r="B158" s="37">
        <f t="shared" si="37"/>
        <v>0</v>
      </c>
      <c r="C158" s="38" t="str">
        <f t="shared" si="38"/>
        <v>EGRESO</v>
      </c>
      <c r="D158" s="38" t="str">
        <f t="shared" si="39"/>
        <v>0EGRESO</v>
      </c>
      <c r="E158" s="38" t="str">
        <f>D158&amp;COUNTIF(D$2:D158,D158)</f>
        <v>0EGRESO157</v>
      </c>
      <c r="F158" s="34"/>
      <c r="K158" s="35"/>
      <c r="L158" s="35"/>
      <c r="M158" s="35"/>
      <c r="N158" s="35"/>
      <c r="O158" s="36">
        <f t="shared" si="30"/>
        <v>1</v>
      </c>
      <c r="P158" s="39" t="e">
        <f>VLOOKUP(E158,'BANCOS FNL'!E:M,5,0)</f>
        <v>#N/A</v>
      </c>
      <c r="Q158" s="25">
        <f t="shared" si="31"/>
        <v>0</v>
      </c>
      <c r="R158" s="25">
        <f>IFERROR(VLOOKUP(E158,'BANCOS FNL'!E:M,6,0),0)</f>
        <v>0</v>
      </c>
      <c r="S158" s="40" t="e">
        <f>VLOOKUP(E158,'BANCOS FNL'!E:M,8,0)</f>
        <v>#N/A</v>
      </c>
      <c r="T158" s="25">
        <f t="shared" si="32"/>
        <v>0</v>
      </c>
      <c r="U158" s="36" t="str">
        <f t="shared" si="33"/>
        <v>OK CONCILIADO</v>
      </c>
      <c r="V158" s="36" t="str">
        <f t="shared" ca="1" si="34"/>
        <v>ok</v>
      </c>
      <c r="W158" s="36">
        <f t="shared" si="35"/>
        <v>1</v>
      </c>
      <c r="X158" s="36">
        <f t="shared" si="36"/>
        <v>0</v>
      </c>
    </row>
    <row r="159" spans="1:24" s="26" customFormat="1" x14ac:dyDescent="0.25">
      <c r="A159" s="36" t="str">
        <f>RIGHT('BANCOS FNL'!G159,4)</f>
        <v/>
      </c>
      <c r="B159" s="37">
        <f t="shared" si="37"/>
        <v>0</v>
      </c>
      <c r="C159" s="38" t="str">
        <f t="shared" si="38"/>
        <v>EGRESO</v>
      </c>
      <c r="D159" s="38" t="str">
        <f t="shared" si="39"/>
        <v>0EGRESO</v>
      </c>
      <c r="E159" s="38" t="str">
        <f>D159&amp;COUNTIF(D$2:D159,D159)</f>
        <v>0EGRESO158</v>
      </c>
      <c r="F159" s="34"/>
      <c r="K159" s="35"/>
      <c r="L159" s="35"/>
      <c r="M159" s="35"/>
      <c r="N159" s="35"/>
      <c r="O159" s="36">
        <f t="shared" si="30"/>
        <v>1</v>
      </c>
      <c r="P159" s="39" t="e">
        <f>VLOOKUP(E159,'BANCOS FNL'!E:M,5,0)</f>
        <v>#N/A</v>
      </c>
      <c r="Q159" s="25">
        <f t="shared" si="31"/>
        <v>0</v>
      </c>
      <c r="R159" s="25">
        <f>IFERROR(VLOOKUP(E159,'BANCOS FNL'!E:M,6,0),0)</f>
        <v>0</v>
      </c>
      <c r="S159" s="40" t="e">
        <f>VLOOKUP(E159,'BANCOS FNL'!E:M,8,0)</f>
        <v>#N/A</v>
      </c>
      <c r="T159" s="25">
        <f t="shared" si="32"/>
        <v>0</v>
      </c>
      <c r="U159" s="36" t="str">
        <f t="shared" si="33"/>
        <v>OK CONCILIADO</v>
      </c>
      <c r="V159" s="36" t="str">
        <f t="shared" ca="1" si="34"/>
        <v>ok</v>
      </c>
      <c r="W159" s="36">
        <f t="shared" si="35"/>
        <v>1</v>
      </c>
      <c r="X159" s="36">
        <f t="shared" si="36"/>
        <v>0</v>
      </c>
    </row>
    <row r="160" spans="1:24" s="26" customFormat="1" x14ac:dyDescent="0.25">
      <c r="A160" s="36" t="str">
        <f>RIGHT('BANCOS FNL'!G160,4)</f>
        <v/>
      </c>
      <c r="B160" s="37">
        <f t="shared" si="37"/>
        <v>0</v>
      </c>
      <c r="C160" s="38" t="str">
        <f t="shared" si="38"/>
        <v>EGRESO</v>
      </c>
      <c r="D160" s="38" t="str">
        <f t="shared" si="39"/>
        <v>0EGRESO</v>
      </c>
      <c r="E160" s="38" t="str">
        <f>D160&amp;COUNTIF(D$2:D160,D160)</f>
        <v>0EGRESO159</v>
      </c>
      <c r="F160" s="34"/>
      <c r="K160" s="35"/>
      <c r="L160" s="35"/>
      <c r="M160" s="35"/>
      <c r="N160" s="35"/>
      <c r="O160" s="36">
        <f t="shared" si="30"/>
        <v>1</v>
      </c>
      <c r="P160" s="39" t="e">
        <f>VLOOKUP(E160,'BANCOS FNL'!E:M,5,0)</f>
        <v>#N/A</v>
      </c>
      <c r="Q160" s="25">
        <f t="shared" si="31"/>
        <v>0</v>
      </c>
      <c r="R160" s="25">
        <f>IFERROR(VLOOKUP(E160,'BANCOS FNL'!E:M,6,0),0)</f>
        <v>0</v>
      </c>
      <c r="S160" s="40" t="e">
        <f>VLOOKUP(E160,'BANCOS FNL'!E:M,8,0)</f>
        <v>#N/A</v>
      </c>
      <c r="T160" s="25">
        <f t="shared" si="32"/>
        <v>0</v>
      </c>
      <c r="U160" s="36" t="str">
        <f t="shared" si="33"/>
        <v>OK CONCILIADO</v>
      </c>
      <c r="V160" s="36" t="str">
        <f t="shared" ca="1" si="34"/>
        <v>ok</v>
      </c>
      <c r="W160" s="36">
        <f t="shared" si="35"/>
        <v>1</v>
      </c>
      <c r="X160" s="36">
        <f t="shared" si="36"/>
        <v>0</v>
      </c>
    </row>
    <row r="161" spans="1:24" s="26" customFormat="1" x14ac:dyDescent="0.25">
      <c r="A161" s="36" t="str">
        <f>RIGHT('BANCOS FNL'!G161,4)</f>
        <v/>
      </c>
      <c r="B161" s="37">
        <f t="shared" si="37"/>
        <v>0</v>
      </c>
      <c r="C161" s="38" t="str">
        <f t="shared" si="38"/>
        <v>EGRESO</v>
      </c>
      <c r="D161" s="38" t="str">
        <f t="shared" si="39"/>
        <v>0EGRESO</v>
      </c>
      <c r="E161" s="38" t="str">
        <f>D161&amp;COUNTIF(D$2:D161,D161)</f>
        <v>0EGRESO160</v>
      </c>
      <c r="F161" s="34"/>
      <c r="K161" s="35"/>
      <c r="L161" s="35"/>
      <c r="M161" s="35"/>
      <c r="N161" s="35"/>
      <c r="O161" s="36">
        <f t="shared" si="30"/>
        <v>1</v>
      </c>
      <c r="P161" s="39" t="e">
        <f>VLOOKUP(E161,'BANCOS FNL'!E:M,5,0)</f>
        <v>#N/A</v>
      </c>
      <c r="Q161" s="25">
        <f t="shared" si="31"/>
        <v>0</v>
      </c>
      <c r="R161" s="25">
        <f>IFERROR(VLOOKUP(E161,'BANCOS FNL'!E:M,6,0),0)</f>
        <v>0</v>
      </c>
      <c r="S161" s="40" t="e">
        <f>VLOOKUP(E161,'BANCOS FNL'!E:M,8,0)</f>
        <v>#N/A</v>
      </c>
      <c r="T161" s="25">
        <f t="shared" si="32"/>
        <v>0</v>
      </c>
      <c r="U161" s="36" t="str">
        <f t="shared" si="33"/>
        <v>OK CONCILIADO</v>
      </c>
      <c r="V161" s="36" t="str">
        <f t="shared" ca="1" si="34"/>
        <v>ok</v>
      </c>
      <c r="W161" s="36">
        <f t="shared" si="35"/>
        <v>1</v>
      </c>
      <c r="X161" s="36">
        <f t="shared" si="36"/>
        <v>0</v>
      </c>
    </row>
    <row r="162" spans="1:24" s="26" customFormat="1" x14ac:dyDescent="0.25">
      <c r="A162" s="36" t="str">
        <f>RIGHT('BANCOS FNL'!G162,4)</f>
        <v/>
      </c>
      <c r="B162" s="37">
        <f t="shared" si="37"/>
        <v>0</v>
      </c>
      <c r="C162" s="38" t="str">
        <f t="shared" si="38"/>
        <v>EGRESO</v>
      </c>
      <c r="D162" s="38" t="str">
        <f t="shared" si="39"/>
        <v>0EGRESO</v>
      </c>
      <c r="E162" s="38" t="str">
        <f>D162&amp;COUNTIF(D$2:D162,D162)</f>
        <v>0EGRESO161</v>
      </c>
      <c r="F162" s="34"/>
      <c r="K162" s="35"/>
      <c r="L162" s="35"/>
      <c r="M162" s="35"/>
      <c r="N162" s="35"/>
      <c r="O162" s="36">
        <f t="shared" si="30"/>
        <v>1</v>
      </c>
      <c r="P162" s="39" t="e">
        <f>VLOOKUP(E162,'BANCOS FNL'!E:M,5,0)</f>
        <v>#N/A</v>
      </c>
      <c r="Q162" s="25">
        <f t="shared" si="31"/>
        <v>0</v>
      </c>
      <c r="R162" s="25">
        <f>IFERROR(VLOOKUP(E162,'BANCOS FNL'!E:M,6,0),0)</f>
        <v>0</v>
      </c>
      <c r="S162" s="40" t="e">
        <f>VLOOKUP(E162,'BANCOS FNL'!E:M,8,0)</f>
        <v>#N/A</v>
      </c>
      <c r="T162" s="25">
        <f t="shared" si="32"/>
        <v>0</v>
      </c>
      <c r="U162" s="36" t="str">
        <f t="shared" si="33"/>
        <v>OK CONCILIADO</v>
      </c>
      <c r="V162" s="36" t="str">
        <f t="shared" ca="1" si="34"/>
        <v>ok</v>
      </c>
      <c r="W162" s="36">
        <f t="shared" si="35"/>
        <v>1</v>
      </c>
      <c r="X162" s="36">
        <f t="shared" si="36"/>
        <v>0</v>
      </c>
    </row>
    <row r="163" spans="1:24" s="26" customFormat="1" x14ac:dyDescent="0.25">
      <c r="A163" s="36" t="str">
        <f>RIGHT('BANCOS FNL'!G163,4)</f>
        <v/>
      </c>
      <c r="B163" s="37">
        <f t="shared" si="37"/>
        <v>0</v>
      </c>
      <c r="C163" s="38" t="str">
        <f t="shared" si="38"/>
        <v>EGRESO</v>
      </c>
      <c r="D163" s="38" t="str">
        <f t="shared" si="39"/>
        <v>0EGRESO</v>
      </c>
      <c r="E163" s="38" t="str">
        <f>D163&amp;COUNTIF(D$2:D163,D163)</f>
        <v>0EGRESO162</v>
      </c>
      <c r="F163" s="34"/>
      <c r="K163" s="35"/>
      <c r="L163" s="35"/>
      <c r="M163" s="35"/>
      <c r="N163" s="35"/>
      <c r="O163" s="36">
        <f t="shared" si="30"/>
        <v>1</v>
      </c>
      <c r="P163" s="39" t="e">
        <f>VLOOKUP(E163,'BANCOS FNL'!E:M,5,0)</f>
        <v>#N/A</v>
      </c>
      <c r="Q163" s="25">
        <f t="shared" si="31"/>
        <v>0</v>
      </c>
      <c r="R163" s="25">
        <f>IFERROR(VLOOKUP(E163,'BANCOS FNL'!E:M,6,0),0)</f>
        <v>0</v>
      </c>
      <c r="S163" s="40" t="e">
        <f>VLOOKUP(E163,'BANCOS FNL'!E:M,8,0)</f>
        <v>#N/A</v>
      </c>
      <c r="T163" s="25">
        <f t="shared" si="32"/>
        <v>0</v>
      </c>
      <c r="U163" s="36" t="str">
        <f t="shared" si="33"/>
        <v>OK CONCILIADO</v>
      </c>
      <c r="V163" s="36" t="str">
        <f t="shared" ca="1" si="34"/>
        <v>ok</v>
      </c>
      <c r="W163" s="36">
        <f t="shared" si="35"/>
        <v>1</v>
      </c>
      <c r="X163" s="36">
        <f t="shared" si="36"/>
        <v>0</v>
      </c>
    </row>
    <row r="164" spans="1:24" s="26" customFormat="1" x14ac:dyDescent="0.25">
      <c r="A164" s="36" t="str">
        <f>RIGHT('BANCOS FNL'!G164,4)</f>
        <v/>
      </c>
      <c r="B164" s="37">
        <f t="shared" si="37"/>
        <v>0</v>
      </c>
      <c r="C164" s="38" t="str">
        <f t="shared" si="38"/>
        <v>EGRESO</v>
      </c>
      <c r="D164" s="38" t="str">
        <f t="shared" si="39"/>
        <v>0EGRESO</v>
      </c>
      <c r="E164" s="38" t="str">
        <f>D164&amp;COUNTIF(D$2:D164,D164)</f>
        <v>0EGRESO163</v>
      </c>
      <c r="F164" s="34"/>
      <c r="K164" s="35"/>
      <c r="L164" s="35"/>
      <c r="M164" s="35"/>
      <c r="N164" s="35"/>
      <c r="O164" s="36">
        <f t="shared" si="30"/>
        <v>1</v>
      </c>
      <c r="P164" s="39" t="e">
        <f>VLOOKUP(E164,'BANCOS FNL'!E:M,5,0)</f>
        <v>#N/A</v>
      </c>
      <c r="Q164" s="25">
        <f t="shared" si="31"/>
        <v>0</v>
      </c>
      <c r="R164" s="25">
        <f>IFERROR(VLOOKUP(E164,'BANCOS FNL'!E:M,6,0),0)</f>
        <v>0</v>
      </c>
      <c r="S164" s="40" t="e">
        <f>VLOOKUP(E164,'BANCOS FNL'!E:M,8,0)</f>
        <v>#N/A</v>
      </c>
      <c r="T164" s="25">
        <f t="shared" si="32"/>
        <v>0</v>
      </c>
      <c r="U164" s="36" t="str">
        <f t="shared" si="33"/>
        <v>OK CONCILIADO</v>
      </c>
      <c r="V164" s="36" t="str">
        <f t="shared" ca="1" si="34"/>
        <v>ok</v>
      </c>
      <c r="W164" s="36">
        <f t="shared" si="35"/>
        <v>1</v>
      </c>
      <c r="X164" s="36">
        <f t="shared" si="36"/>
        <v>0</v>
      </c>
    </row>
    <row r="165" spans="1:24" s="26" customFormat="1" x14ac:dyDescent="0.25">
      <c r="A165" s="36" t="str">
        <f>RIGHT('BANCOS FNL'!G165,4)</f>
        <v/>
      </c>
      <c r="B165" s="37">
        <f t="shared" si="37"/>
        <v>0</v>
      </c>
      <c r="C165" s="38" t="str">
        <f t="shared" si="38"/>
        <v>EGRESO</v>
      </c>
      <c r="D165" s="38" t="str">
        <f t="shared" si="39"/>
        <v>0EGRESO</v>
      </c>
      <c r="E165" s="38" t="str">
        <f>D165&amp;COUNTIF(D$2:D165,D165)</f>
        <v>0EGRESO164</v>
      </c>
      <c r="F165" s="34"/>
      <c r="K165" s="35"/>
      <c r="L165" s="35"/>
      <c r="M165" s="35"/>
      <c r="N165" s="35"/>
      <c r="O165" s="36">
        <f t="shared" si="30"/>
        <v>1</v>
      </c>
      <c r="P165" s="39" t="e">
        <f>VLOOKUP(E165,'BANCOS FNL'!E:M,5,0)</f>
        <v>#N/A</v>
      </c>
      <c r="Q165" s="25">
        <f t="shared" si="31"/>
        <v>0</v>
      </c>
      <c r="R165" s="25">
        <f>IFERROR(VLOOKUP(E165,'BANCOS FNL'!E:M,6,0),0)</f>
        <v>0</v>
      </c>
      <c r="S165" s="40" t="e">
        <f>VLOOKUP(E165,'BANCOS FNL'!E:M,8,0)</f>
        <v>#N/A</v>
      </c>
      <c r="T165" s="25">
        <f t="shared" si="32"/>
        <v>0</v>
      </c>
      <c r="U165" s="36" t="str">
        <f t="shared" si="33"/>
        <v>OK CONCILIADO</v>
      </c>
      <c r="V165" s="36" t="str">
        <f t="shared" ca="1" si="34"/>
        <v>ok</v>
      </c>
      <c r="W165" s="36">
        <f t="shared" si="35"/>
        <v>1</v>
      </c>
      <c r="X165" s="36">
        <f t="shared" si="36"/>
        <v>0</v>
      </c>
    </row>
    <row r="166" spans="1:24" s="26" customFormat="1" x14ac:dyDescent="0.25">
      <c r="A166" s="36" t="str">
        <f>RIGHT('BANCOS FNL'!G166,4)</f>
        <v/>
      </c>
      <c r="B166" s="37">
        <f t="shared" si="37"/>
        <v>0</v>
      </c>
      <c r="C166" s="38" t="str">
        <f t="shared" si="38"/>
        <v>EGRESO</v>
      </c>
      <c r="D166" s="38" t="str">
        <f t="shared" si="39"/>
        <v>0EGRESO</v>
      </c>
      <c r="E166" s="38" t="str">
        <f>D166&amp;COUNTIF(D$2:D166,D166)</f>
        <v>0EGRESO165</v>
      </c>
      <c r="F166" s="34"/>
      <c r="K166" s="35"/>
      <c r="L166" s="35"/>
      <c r="M166" s="35"/>
      <c r="N166" s="35"/>
      <c r="O166" s="36">
        <f t="shared" si="30"/>
        <v>1</v>
      </c>
      <c r="P166" s="39" t="e">
        <f>VLOOKUP(E166,'BANCOS FNL'!E:M,5,0)</f>
        <v>#N/A</v>
      </c>
      <c r="Q166" s="25">
        <f t="shared" si="31"/>
        <v>0</v>
      </c>
      <c r="R166" s="25">
        <f>IFERROR(VLOOKUP(E166,'BANCOS FNL'!E:M,6,0),0)</f>
        <v>0</v>
      </c>
      <c r="S166" s="40" t="e">
        <f>VLOOKUP(E166,'BANCOS FNL'!E:M,8,0)</f>
        <v>#N/A</v>
      </c>
      <c r="T166" s="25">
        <f t="shared" si="32"/>
        <v>0</v>
      </c>
      <c r="U166" s="36" t="str">
        <f t="shared" si="33"/>
        <v>OK CONCILIADO</v>
      </c>
      <c r="V166" s="36" t="str">
        <f t="shared" ca="1" si="34"/>
        <v>ok</v>
      </c>
      <c r="W166" s="36">
        <f t="shared" si="35"/>
        <v>1</v>
      </c>
      <c r="X166" s="36">
        <f t="shared" si="36"/>
        <v>0</v>
      </c>
    </row>
    <row r="167" spans="1:24" s="26" customFormat="1" x14ac:dyDescent="0.25">
      <c r="A167" s="36" t="str">
        <f>RIGHT('BANCOS FNL'!G167,4)</f>
        <v/>
      </c>
      <c r="B167" s="37">
        <f t="shared" si="37"/>
        <v>0</v>
      </c>
      <c r="C167" s="38" t="str">
        <f t="shared" si="38"/>
        <v>EGRESO</v>
      </c>
      <c r="D167" s="38" t="str">
        <f t="shared" si="39"/>
        <v>0EGRESO</v>
      </c>
      <c r="E167" s="38" t="str">
        <f>D167&amp;COUNTIF(D$2:D167,D167)</f>
        <v>0EGRESO166</v>
      </c>
      <c r="F167" s="34"/>
      <c r="K167" s="35"/>
      <c r="L167" s="35"/>
      <c r="M167" s="35"/>
      <c r="N167" s="35"/>
      <c r="O167" s="36">
        <f t="shared" si="30"/>
        <v>1</v>
      </c>
      <c r="P167" s="39" t="e">
        <f>VLOOKUP(E167,'BANCOS FNL'!E:M,5,0)</f>
        <v>#N/A</v>
      </c>
      <c r="Q167" s="25">
        <f t="shared" si="31"/>
        <v>0</v>
      </c>
      <c r="R167" s="25">
        <f>IFERROR(VLOOKUP(E167,'BANCOS FNL'!E:M,6,0),0)</f>
        <v>0</v>
      </c>
      <c r="S167" s="40" t="e">
        <f>VLOOKUP(E167,'BANCOS FNL'!E:M,8,0)</f>
        <v>#N/A</v>
      </c>
      <c r="T167" s="25">
        <f t="shared" si="32"/>
        <v>0</v>
      </c>
      <c r="U167" s="36" t="str">
        <f t="shared" si="33"/>
        <v>OK CONCILIADO</v>
      </c>
      <c r="V167" s="36" t="str">
        <f t="shared" ca="1" si="34"/>
        <v>ok</v>
      </c>
      <c r="W167" s="36">
        <f t="shared" si="35"/>
        <v>1</v>
      </c>
      <c r="X167" s="36">
        <f t="shared" si="36"/>
        <v>0</v>
      </c>
    </row>
    <row r="168" spans="1:24" s="26" customFormat="1" x14ac:dyDescent="0.25">
      <c r="A168" s="36" t="str">
        <f>RIGHT('BANCOS FNL'!G168,4)</f>
        <v/>
      </c>
      <c r="B168" s="37">
        <f t="shared" si="37"/>
        <v>0</v>
      </c>
      <c r="C168" s="38" t="str">
        <f t="shared" si="38"/>
        <v>EGRESO</v>
      </c>
      <c r="D168" s="38" t="str">
        <f t="shared" si="39"/>
        <v>0EGRESO</v>
      </c>
      <c r="E168" s="38" t="str">
        <f>D168&amp;COUNTIF(D$2:D168,D168)</f>
        <v>0EGRESO167</v>
      </c>
      <c r="F168" s="34"/>
      <c r="K168" s="35"/>
      <c r="L168" s="35"/>
      <c r="M168" s="35"/>
      <c r="N168" s="35"/>
      <c r="O168" s="36">
        <f t="shared" si="30"/>
        <v>1</v>
      </c>
      <c r="P168" s="39" t="e">
        <f>VLOOKUP(E168,'BANCOS FNL'!E:M,5,0)</f>
        <v>#N/A</v>
      </c>
      <c r="Q168" s="25">
        <f t="shared" si="31"/>
        <v>0</v>
      </c>
      <c r="R168" s="25">
        <f>IFERROR(VLOOKUP(E168,'BANCOS FNL'!E:M,6,0),0)</f>
        <v>0</v>
      </c>
      <c r="S168" s="40" t="e">
        <f>VLOOKUP(E168,'BANCOS FNL'!E:M,8,0)</f>
        <v>#N/A</v>
      </c>
      <c r="T168" s="25">
        <f t="shared" si="32"/>
        <v>0</v>
      </c>
      <c r="U168" s="36" t="str">
        <f t="shared" si="33"/>
        <v>OK CONCILIADO</v>
      </c>
      <c r="V168" s="36" t="str">
        <f t="shared" ca="1" si="34"/>
        <v>ok</v>
      </c>
      <c r="W168" s="36">
        <f t="shared" si="35"/>
        <v>1</v>
      </c>
      <c r="X168" s="36">
        <f t="shared" si="36"/>
        <v>0</v>
      </c>
    </row>
    <row r="169" spans="1:24" s="26" customFormat="1" x14ac:dyDescent="0.25">
      <c r="A169" s="36" t="str">
        <f>RIGHT('BANCOS FNL'!G169,4)</f>
        <v/>
      </c>
      <c r="B169" s="37">
        <f t="shared" si="37"/>
        <v>0</v>
      </c>
      <c r="C169" s="38" t="str">
        <f t="shared" si="38"/>
        <v>EGRESO</v>
      </c>
      <c r="D169" s="38" t="str">
        <f t="shared" si="39"/>
        <v>0EGRESO</v>
      </c>
      <c r="E169" s="38" t="str">
        <f>D169&amp;COUNTIF(D$2:D169,D169)</f>
        <v>0EGRESO168</v>
      </c>
      <c r="F169" s="34"/>
      <c r="K169" s="35"/>
      <c r="L169" s="35"/>
      <c r="M169" s="35"/>
      <c r="N169" s="35"/>
      <c r="O169" s="36">
        <f t="shared" si="30"/>
        <v>1</v>
      </c>
      <c r="P169" s="39" t="e">
        <f>VLOOKUP(E169,'BANCOS FNL'!E:M,5,0)</f>
        <v>#N/A</v>
      </c>
      <c r="Q169" s="25">
        <f t="shared" si="31"/>
        <v>0</v>
      </c>
      <c r="R169" s="25">
        <f>IFERROR(VLOOKUP(E169,'BANCOS FNL'!E:M,6,0),0)</f>
        <v>0</v>
      </c>
      <c r="S169" s="40" t="e">
        <f>VLOOKUP(E169,'BANCOS FNL'!E:M,8,0)</f>
        <v>#N/A</v>
      </c>
      <c r="T169" s="25">
        <f t="shared" si="32"/>
        <v>0</v>
      </c>
      <c r="U169" s="36" t="str">
        <f t="shared" si="33"/>
        <v>OK CONCILIADO</v>
      </c>
      <c r="V169" s="36" t="str">
        <f t="shared" ca="1" si="34"/>
        <v>ok</v>
      </c>
      <c r="W169" s="36">
        <f t="shared" si="35"/>
        <v>1</v>
      </c>
      <c r="X169" s="36">
        <f t="shared" si="36"/>
        <v>0</v>
      </c>
    </row>
    <row r="170" spans="1:24" s="26" customFormat="1" x14ac:dyDescent="0.25">
      <c r="A170" s="36" t="str">
        <f>RIGHT('BANCOS FNL'!G170,4)</f>
        <v/>
      </c>
      <c r="B170" s="37">
        <f t="shared" si="37"/>
        <v>0</v>
      </c>
      <c r="C170" s="38" t="str">
        <f t="shared" si="38"/>
        <v>EGRESO</v>
      </c>
      <c r="D170" s="38" t="str">
        <f t="shared" si="39"/>
        <v>0EGRESO</v>
      </c>
      <c r="E170" s="38" t="str">
        <f>D170&amp;COUNTIF(D$2:D170,D170)</f>
        <v>0EGRESO169</v>
      </c>
      <c r="F170" s="34"/>
      <c r="K170" s="35"/>
      <c r="L170" s="35"/>
      <c r="M170" s="35"/>
      <c r="N170" s="35"/>
      <c r="O170" s="36">
        <f t="shared" si="30"/>
        <v>1</v>
      </c>
      <c r="P170" s="39" t="e">
        <f>VLOOKUP(E170,'BANCOS FNL'!E:M,5,0)</f>
        <v>#N/A</v>
      </c>
      <c r="Q170" s="25">
        <f t="shared" si="31"/>
        <v>0</v>
      </c>
      <c r="R170" s="25">
        <f>IFERROR(VLOOKUP(E170,'BANCOS FNL'!E:M,6,0),0)</f>
        <v>0</v>
      </c>
      <c r="S170" s="40" t="e">
        <f>VLOOKUP(E170,'BANCOS FNL'!E:M,8,0)</f>
        <v>#N/A</v>
      </c>
      <c r="T170" s="25">
        <f t="shared" si="32"/>
        <v>0</v>
      </c>
      <c r="U170" s="36" t="str">
        <f t="shared" si="33"/>
        <v>OK CONCILIADO</v>
      </c>
      <c r="V170" s="36" t="str">
        <f t="shared" ca="1" si="34"/>
        <v>ok</v>
      </c>
      <c r="W170" s="36">
        <f t="shared" si="35"/>
        <v>1</v>
      </c>
      <c r="X170" s="36">
        <f t="shared" si="36"/>
        <v>0</v>
      </c>
    </row>
    <row r="171" spans="1:24" s="26" customFormat="1" x14ac:dyDescent="0.25">
      <c r="A171" s="36" t="str">
        <f>RIGHT('BANCOS FNL'!G171,4)</f>
        <v/>
      </c>
      <c r="B171" s="37">
        <f t="shared" si="37"/>
        <v>0</v>
      </c>
      <c r="C171" s="38" t="str">
        <f t="shared" si="38"/>
        <v>EGRESO</v>
      </c>
      <c r="D171" s="38" t="str">
        <f t="shared" si="39"/>
        <v>0EGRESO</v>
      </c>
      <c r="E171" s="38" t="str">
        <f>D171&amp;COUNTIF(D$2:D171,D171)</f>
        <v>0EGRESO170</v>
      </c>
      <c r="F171" s="34"/>
      <c r="K171" s="35"/>
      <c r="L171" s="35"/>
      <c r="M171" s="35"/>
      <c r="N171" s="35"/>
      <c r="O171" s="36">
        <f t="shared" si="30"/>
        <v>1</v>
      </c>
      <c r="P171" s="39" t="e">
        <f>VLOOKUP(E171,'BANCOS FNL'!E:M,5,0)</f>
        <v>#N/A</v>
      </c>
      <c r="Q171" s="25">
        <f t="shared" si="31"/>
        <v>0</v>
      </c>
      <c r="R171" s="25">
        <f>IFERROR(VLOOKUP(E171,'BANCOS FNL'!E:M,6,0),0)</f>
        <v>0</v>
      </c>
      <c r="S171" s="40" t="e">
        <f>VLOOKUP(E171,'BANCOS FNL'!E:M,8,0)</f>
        <v>#N/A</v>
      </c>
      <c r="T171" s="25">
        <f t="shared" si="32"/>
        <v>0</v>
      </c>
      <c r="U171" s="36" t="str">
        <f t="shared" si="33"/>
        <v>OK CONCILIADO</v>
      </c>
      <c r="V171" s="36" t="str">
        <f t="shared" ca="1" si="34"/>
        <v>ok</v>
      </c>
      <c r="W171" s="36">
        <f t="shared" si="35"/>
        <v>1</v>
      </c>
      <c r="X171" s="36">
        <f t="shared" si="36"/>
        <v>0</v>
      </c>
    </row>
    <row r="172" spans="1:24" s="26" customFormat="1" x14ac:dyDescent="0.25">
      <c r="A172" s="36" t="str">
        <f>RIGHT('BANCOS FNL'!G172,4)</f>
        <v/>
      </c>
      <c r="B172" s="37">
        <f t="shared" si="37"/>
        <v>0</v>
      </c>
      <c r="C172" s="38" t="str">
        <f t="shared" si="38"/>
        <v>EGRESO</v>
      </c>
      <c r="D172" s="38" t="str">
        <f t="shared" si="39"/>
        <v>0EGRESO</v>
      </c>
      <c r="E172" s="38" t="str">
        <f>D172&amp;COUNTIF(D$2:D172,D172)</f>
        <v>0EGRESO171</v>
      </c>
      <c r="F172" s="34"/>
      <c r="K172" s="35"/>
      <c r="L172" s="35"/>
      <c r="M172" s="35"/>
      <c r="N172" s="35"/>
      <c r="O172" s="36">
        <f t="shared" si="30"/>
        <v>1</v>
      </c>
      <c r="P172" s="39" t="e">
        <f>VLOOKUP(E172,'BANCOS FNL'!E:M,5,0)</f>
        <v>#N/A</v>
      </c>
      <c r="Q172" s="25">
        <f t="shared" si="31"/>
        <v>0</v>
      </c>
      <c r="R172" s="25">
        <f>IFERROR(VLOOKUP(E172,'BANCOS FNL'!E:M,6,0),0)</f>
        <v>0</v>
      </c>
      <c r="S172" s="40" t="e">
        <f>VLOOKUP(E172,'BANCOS FNL'!E:M,8,0)</f>
        <v>#N/A</v>
      </c>
      <c r="T172" s="25">
        <f t="shared" si="32"/>
        <v>0</v>
      </c>
      <c r="U172" s="36" t="str">
        <f t="shared" si="33"/>
        <v>OK CONCILIADO</v>
      </c>
      <c r="V172" s="36" t="str">
        <f t="shared" ca="1" si="34"/>
        <v>ok</v>
      </c>
      <c r="W172" s="36">
        <f t="shared" si="35"/>
        <v>1</v>
      </c>
      <c r="X172" s="36">
        <f t="shared" si="36"/>
        <v>0</v>
      </c>
    </row>
    <row r="173" spans="1:24" s="26" customFormat="1" x14ac:dyDescent="0.25">
      <c r="A173" s="36" t="str">
        <f>RIGHT('BANCOS FNL'!G173,4)</f>
        <v/>
      </c>
      <c r="B173" s="37">
        <f t="shared" si="37"/>
        <v>0</v>
      </c>
      <c r="C173" s="38" t="str">
        <f t="shared" si="38"/>
        <v>EGRESO</v>
      </c>
      <c r="D173" s="38" t="str">
        <f t="shared" si="39"/>
        <v>0EGRESO</v>
      </c>
      <c r="E173" s="38" t="str">
        <f>D173&amp;COUNTIF(D$2:D173,D173)</f>
        <v>0EGRESO172</v>
      </c>
      <c r="F173" s="34"/>
      <c r="K173" s="35"/>
      <c r="L173" s="35"/>
      <c r="M173" s="35"/>
      <c r="N173" s="35"/>
      <c r="O173" s="36">
        <f t="shared" si="30"/>
        <v>1</v>
      </c>
      <c r="P173" s="39" t="e">
        <f>VLOOKUP(E173,'BANCOS FNL'!E:M,5,0)</f>
        <v>#N/A</v>
      </c>
      <c r="Q173" s="25">
        <f t="shared" si="31"/>
        <v>0</v>
      </c>
      <c r="R173" s="25">
        <f>IFERROR(VLOOKUP(E173,'BANCOS FNL'!E:M,6,0),0)</f>
        <v>0</v>
      </c>
      <c r="S173" s="40" t="e">
        <f>VLOOKUP(E173,'BANCOS FNL'!E:M,8,0)</f>
        <v>#N/A</v>
      </c>
      <c r="T173" s="25">
        <f t="shared" si="32"/>
        <v>0</v>
      </c>
      <c r="U173" s="36" t="str">
        <f t="shared" si="33"/>
        <v>OK CONCILIADO</v>
      </c>
      <c r="V173" s="36" t="str">
        <f t="shared" ca="1" si="34"/>
        <v>ok</v>
      </c>
      <c r="W173" s="36">
        <f t="shared" si="35"/>
        <v>1</v>
      </c>
      <c r="X173" s="36">
        <f t="shared" si="36"/>
        <v>0</v>
      </c>
    </row>
    <row r="174" spans="1:24" s="26" customFormat="1" x14ac:dyDescent="0.25">
      <c r="A174" s="36" t="str">
        <f>RIGHT('BANCOS FNL'!G174,4)</f>
        <v/>
      </c>
      <c r="B174" s="37">
        <f t="shared" si="37"/>
        <v>0</v>
      </c>
      <c r="C174" s="38" t="str">
        <f t="shared" si="38"/>
        <v>EGRESO</v>
      </c>
      <c r="D174" s="38" t="str">
        <f t="shared" si="39"/>
        <v>0EGRESO</v>
      </c>
      <c r="E174" s="38" t="str">
        <f>D174&amp;COUNTIF(D$2:D174,D174)</f>
        <v>0EGRESO173</v>
      </c>
      <c r="F174" s="34"/>
      <c r="K174" s="35"/>
      <c r="L174" s="35"/>
      <c r="M174" s="35"/>
      <c r="N174" s="35"/>
      <c r="O174" s="36">
        <f t="shared" si="30"/>
        <v>1</v>
      </c>
      <c r="P174" s="39" t="e">
        <f>VLOOKUP(E174,'BANCOS FNL'!E:M,5,0)</f>
        <v>#N/A</v>
      </c>
      <c r="Q174" s="25">
        <f t="shared" si="31"/>
        <v>0</v>
      </c>
      <c r="R174" s="25">
        <f>IFERROR(VLOOKUP(E174,'BANCOS FNL'!E:M,6,0),0)</f>
        <v>0</v>
      </c>
      <c r="S174" s="40" t="e">
        <f>VLOOKUP(E174,'BANCOS FNL'!E:M,8,0)</f>
        <v>#N/A</v>
      </c>
      <c r="T174" s="25">
        <f t="shared" si="32"/>
        <v>0</v>
      </c>
      <c r="U174" s="36" t="str">
        <f t="shared" si="33"/>
        <v>OK CONCILIADO</v>
      </c>
      <c r="V174" s="36" t="str">
        <f t="shared" ca="1" si="34"/>
        <v>ok</v>
      </c>
      <c r="W174" s="36">
        <f t="shared" si="35"/>
        <v>1</v>
      </c>
      <c r="X174" s="36">
        <f t="shared" si="36"/>
        <v>0</v>
      </c>
    </row>
    <row r="175" spans="1:24" s="26" customFormat="1" x14ac:dyDescent="0.25">
      <c r="A175" s="36" t="str">
        <f>RIGHT('BANCOS FNL'!G175,4)</f>
        <v/>
      </c>
      <c r="B175" s="37">
        <f t="shared" si="37"/>
        <v>0</v>
      </c>
      <c r="C175" s="38" t="str">
        <f t="shared" si="38"/>
        <v>EGRESO</v>
      </c>
      <c r="D175" s="38" t="str">
        <f t="shared" si="39"/>
        <v>0EGRESO</v>
      </c>
      <c r="E175" s="38" t="str">
        <f>D175&amp;COUNTIF(D$2:D175,D175)</f>
        <v>0EGRESO174</v>
      </c>
      <c r="F175" s="34"/>
      <c r="K175" s="35"/>
      <c r="L175" s="35"/>
      <c r="M175" s="35"/>
      <c r="N175" s="35"/>
      <c r="O175" s="36">
        <f t="shared" si="30"/>
        <v>1</v>
      </c>
      <c r="P175" s="39" t="e">
        <f>VLOOKUP(E175,'BANCOS FNL'!E:M,5,0)</f>
        <v>#N/A</v>
      </c>
      <c r="Q175" s="25">
        <f t="shared" si="31"/>
        <v>0</v>
      </c>
      <c r="R175" s="25">
        <f>IFERROR(VLOOKUP(E175,'BANCOS FNL'!E:M,6,0),0)</f>
        <v>0</v>
      </c>
      <c r="S175" s="40" t="e">
        <f>VLOOKUP(E175,'BANCOS FNL'!E:M,8,0)</f>
        <v>#N/A</v>
      </c>
      <c r="T175" s="25">
        <f t="shared" si="32"/>
        <v>0</v>
      </c>
      <c r="U175" s="36" t="str">
        <f t="shared" si="33"/>
        <v>OK CONCILIADO</v>
      </c>
      <c r="V175" s="36" t="str">
        <f t="shared" ca="1" si="34"/>
        <v>ok</v>
      </c>
      <c r="W175" s="36">
        <f t="shared" si="35"/>
        <v>1</v>
      </c>
      <c r="X175" s="36">
        <f t="shared" si="36"/>
        <v>0</v>
      </c>
    </row>
    <row r="176" spans="1:24" s="26" customFormat="1" x14ac:dyDescent="0.25">
      <c r="A176" s="36" t="str">
        <f>RIGHT('BANCOS FNL'!G176,4)</f>
        <v/>
      </c>
      <c r="B176" s="37">
        <f t="shared" si="37"/>
        <v>0</v>
      </c>
      <c r="C176" s="38" t="str">
        <f t="shared" si="38"/>
        <v>EGRESO</v>
      </c>
      <c r="D176" s="38" t="str">
        <f t="shared" si="39"/>
        <v>0EGRESO</v>
      </c>
      <c r="E176" s="38" t="str">
        <f>D176&amp;COUNTIF(D$2:D176,D176)</f>
        <v>0EGRESO175</v>
      </c>
      <c r="F176" s="34"/>
      <c r="K176" s="35"/>
      <c r="L176" s="35"/>
      <c r="M176" s="35"/>
      <c r="N176" s="35"/>
      <c r="O176" s="36">
        <f t="shared" si="30"/>
        <v>1</v>
      </c>
      <c r="P176" s="39" t="e">
        <f>VLOOKUP(E176,'BANCOS FNL'!E:M,5,0)</f>
        <v>#N/A</v>
      </c>
      <c r="Q176" s="25">
        <f t="shared" si="31"/>
        <v>0</v>
      </c>
      <c r="R176" s="25">
        <f>IFERROR(VLOOKUP(E176,'BANCOS FNL'!E:M,6,0),0)</f>
        <v>0</v>
      </c>
      <c r="S176" s="40" t="e">
        <f>VLOOKUP(E176,'BANCOS FNL'!E:M,8,0)</f>
        <v>#N/A</v>
      </c>
      <c r="T176" s="25">
        <f t="shared" si="32"/>
        <v>0</v>
      </c>
      <c r="U176" s="36" t="str">
        <f t="shared" si="33"/>
        <v>OK CONCILIADO</v>
      </c>
      <c r="V176" s="36" t="str">
        <f t="shared" ca="1" si="34"/>
        <v>ok</v>
      </c>
      <c r="W176" s="36">
        <f t="shared" si="35"/>
        <v>1</v>
      </c>
      <c r="X176" s="36">
        <f t="shared" si="36"/>
        <v>0</v>
      </c>
    </row>
    <row r="177" spans="1:24" s="26" customFormat="1" x14ac:dyDescent="0.25">
      <c r="A177" s="36" t="str">
        <f>RIGHT('BANCOS FNL'!G177,4)</f>
        <v/>
      </c>
      <c r="B177" s="37">
        <f t="shared" si="37"/>
        <v>0</v>
      </c>
      <c r="C177" s="38" t="str">
        <f t="shared" si="38"/>
        <v>EGRESO</v>
      </c>
      <c r="D177" s="38" t="str">
        <f t="shared" si="39"/>
        <v>0EGRESO</v>
      </c>
      <c r="E177" s="38" t="str">
        <f>D177&amp;COUNTIF(D$2:D177,D177)</f>
        <v>0EGRESO176</v>
      </c>
      <c r="F177" s="34"/>
      <c r="K177" s="35"/>
      <c r="L177" s="35"/>
      <c r="M177" s="35"/>
      <c r="N177" s="35"/>
      <c r="O177" s="36">
        <f t="shared" si="30"/>
        <v>1</v>
      </c>
      <c r="P177" s="39" t="e">
        <f>VLOOKUP(E177,'BANCOS FNL'!E:M,5,0)</f>
        <v>#N/A</v>
      </c>
      <c r="Q177" s="25">
        <f t="shared" si="31"/>
        <v>0</v>
      </c>
      <c r="R177" s="25">
        <f>IFERROR(VLOOKUP(E177,'BANCOS FNL'!E:M,6,0),0)</f>
        <v>0</v>
      </c>
      <c r="S177" s="40" t="e">
        <f>VLOOKUP(E177,'BANCOS FNL'!E:M,8,0)</f>
        <v>#N/A</v>
      </c>
      <c r="T177" s="25">
        <f t="shared" si="32"/>
        <v>0</v>
      </c>
      <c r="U177" s="36" t="str">
        <f t="shared" si="33"/>
        <v>OK CONCILIADO</v>
      </c>
      <c r="V177" s="36" t="str">
        <f t="shared" ca="1" si="34"/>
        <v>ok</v>
      </c>
      <c r="W177" s="36">
        <f t="shared" si="35"/>
        <v>1</v>
      </c>
      <c r="X177" s="36">
        <f t="shared" si="36"/>
        <v>0</v>
      </c>
    </row>
    <row r="178" spans="1:24" s="26" customFormat="1" x14ac:dyDescent="0.25">
      <c r="A178" s="36" t="str">
        <f>RIGHT('BANCOS FNL'!G178,4)</f>
        <v/>
      </c>
      <c r="B178" s="37">
        <f t="shared" si="37"/>
        <v>0</v>
      </c>
      <c r="C178" s="38" t="str">
        <f t="shared" si="38"/>
        <v>EGRESO</v>
      </c>
      <c r="D178" s="38" t="str">
        <f t="shared" si="39"/>
        <v>0EGRESO</v>
      </c>
      <c r="E178" s="38" t="str">
        <f>D178&amp;COUNTIF(D$2:D178,D178)</f>
        <v>0EGRESO177</v>
      </c>
      <c r="F178" s="34"/>
      <c r="K178" s="35"/>
      <c r="L178" s="35"/>
      <c r="M178" s="35"/>
      <c r="N178" s="35"/>
      <c r="O178" s="36">
        <f t="shared" si="30"/>
        <v>1</v>
      </c>
      <c r="P178" s="39" t="e">
        <f>VLOOKUP(E178,'BANCOS FNL'!E:M,5,0)</f>
        <v>#N/A</v>
      </c>
      <c r="Q178" s="25">
        <f t="shared" si="31"/>
        <v>0</v>
      </c>
      <c r="R178" s="25">
        <f>IFERROR(VLOOKUP(E178,'BANCOS FNL'!E:M,6,0),0)</f>
        <v>0</v>
      </c>
      <c r="S178" s="40" t="e">
        <f>VLOOKUP(E178,'BANCOS FNL'!E:M,8,0)</f>
        <v>#N/A</v>
      </c>
      <c r="T178" s="25">
        <f t="shared" si="32"/>
        <v>0</v>
      </c>
      <c r="U178" s="36" t="str">
        <f t="shared" si="33"/>
        <v>OK CONCILIADO</v>
      </c>
      <c r="V178" s="36" t="str">
        <f t="shared" ca="1" si="34"/>
        <v>ok</v>
      </c>
      <c r="W178" s="36">
        <f t="shared" si="35"/>
        <v>1</v>
      </c>
      <c r="X178" s="36">
        <f t="shared" si="36"/>
        <v>0</v>
      </c>
    </row>
    <row r="179" spans="1:24" s="26" customFormat="1" x14ac:dyDescent="0.25">
      <c r="A179" s="36" t="str">
        <f>RIGHT('BANCOS FNL'!G179,4)</f>
        <v/>
      </c>
      <c r="B179" s="37">
        <f t="shared" si="37"/>
        <v>0</v>
      </c>
      <c r="C179" s="38" t="str">
        <f t="shared" si="38"/>
        <v>EGRESO</v>
      </c>
      <c r="D179" s="38" t="str">
        <f t="shared" si="39"/>
        <v>0EGRESO</v>
      </c>
      <c r="E179" s="38" t="str">
        <f>D179&amp;COUNTIF(D$2:D179,D179)</f>
        <v>0EGRESO178</v>
      </c>
      <c r="F179" s="34"/>
      <c r="K179" s="35"/>
      <c r="L179" s="35"/>
      <c r="M179" s="35"/>
      <c r="N179" s="35"/>
      <c r="O179" s="36">
        <f t="shared" si="30"/>
        <v>1</v>
      </c>
      <c r="P179" s="39" t="e">
        <f>VLOOKUP(E179,'BANCOS FNL'!E:M,5,0)</f>
        <v>#N/A</v>
      </c>
      <c r="Q179" s="25">
        <f t="shared" si="31"/>
        <v>0</v>
      </c>
      <c r="R179" s="25">
        <f>IFERROR(VLOOKUP(E179,'BANCOS FNL'!E:M,6,0),0)</f>
        <v>0</v>
      </c>
      <c r="S179" s="40" t="e">
        <f>VLOOKUP(E179,'BANCOS FNL'!E:M,8,0)</f>
        <v>#N/A</v>
      </c>
      <c r="T179" s="25">
        <f t="shared" si="32"/>
        <v>0</v>
      </c>
      <c r="U179" s="36" t="str">
        <f t="shared" si="33"/>
        <v>OK CONCILIADO</v>
      </c>
      <c r="V179" s="36" t="str">
        <f t="shared" ca="1" si="34"/>
        <v>ok</v>
      </c>
      <c r="W179" s="36">
        <f t="shared" si="35"/>
        <v>1</v>
      </c>
      <c r="X179" s="36">
        <f t="shared" si="36"/>
        <v>0</v>
      </c>
    </row>
    <row r="180" spans="1:24" s="26" customFormat="1" x14ac:dyDescent="0.25">
      <c r="A180" s="36" t="str">
        <f>RIGHT('BANCOS FNL'!G180,4)</f>
        <v/>
      </c>
      <c r="B180" s="37">
        <f t="shared" si="37"/>
        <v>0</v>
      </c>
      <c r="C180" s="38" t="str">
        <f t="shared" si="38"/>
        <v>EGRESO</v>
      </c>
      <c r="D180" s="38" t="str">
        <f t="shared" si="39"/>
        <v>0EGRESO</v>
      </c>
      <c r="E180" s="38" t="str">
        <f>D180&amp;COUNTIF(D$2:D180,D180)</f>
        <v>0EGRESO179</v>
      </c>
      <c r="F180" s="34"/>
      <c r="K180" s="35"/>
      <c r="L180" s="35"/>
      <c r="M180" s="35"/>
      <c r="N180" s="35"/>
      <c r="O180" s="36">
        <f t="shared" si="30"/>
        <v>1</v>
      </c>
      <c r="P180" s="39" t="e">
        <f>VLOOKUP(E180,'BANCOS FNL'!E:M,5,0)</f>
        <v>#N/A</v>
      </c>
      <c r="Q180" s="25">
        <f t="shared" si="31"/>
        <v>0</v>
      </c>
      <c r="R180" s="25">
        <f>IFERROR(VLOOKUP(E180,'BANCOS FNL'!E:M,6,0),0)</f>
        <v>0</v>
      </c>
      <c r="S180" s="40" t="e">
        <f>VLOOKUP(E180,'BANCOS FNL'!E:M,8,0)</f>
        <v>#N/A</v>
      </c>
      <c r="T180" s="25">
        <f t="shared" si="32"/>
        <v>0</v>
      </c>
      <c r="U180" s="36" t="str">
        <f t="shared" si="33"/>
        <v>OK CONCILIADO</v>
      </c>
      <c r="V180" s="36" t="str">
        <f t="shared" ca="1" si="34"/>
        <v>ok</v>
      </c>
      <c r="W180" s="36">
        <f t="shared" si="35"/>
        <v>1</v>
      </c>
      <c r="X180" s="36">
        <f t="shared" si="36"/>
        <v>0</v>
      </c>
    </row>
    <row r="181" spans="1:24" s="26" customFormat="1" x14ac:dyDescent="0.25">
      <c r="A181" s="36" t="str">
        <f>RIGHT('BANCOS FNL'!G181,4)</f>
        <v/>
      </c>
      <c r="B181" s="37">
        <f t="shared" si="37"/>
        <v>0</v>
      </c>
      <c r="C181" s="38" t="str">
        <f t="shared" si="38"/>
        <v>EGRESO</v>
      </c>
      <c r="D181" s="38" t="str">
        <f t="shared" si="39"/>
        <v>0EGRESO</v>
      </c>
      <c r="E181" s="38" t="str">
        <f>D181&amp;COUNTIF(D$2:D181,D181)</f>
        <v>0EGRESO180</v>
      </c>
      <c r="F181" s="34"/>
      <c r="K181" s="35"/>
      <c r="L181" s="35"/>
      <c r="M181" s="35"/>
      <c r="N181" s="35"/>
      <c r="O181" s="36">
        <f t="shared" si="30"/>
        <v>1</v>
      </c>
      <c r="P181" s="39" t="e">
        <f>VLOOKUP(E181,'BANCOS FNL'!E:M,5,0)</f>
        <v>#N/A</v>
      </c>
      <c r="Q181" s="25">
        <f t="shared" si="31"/>
        <v>0</v>
      </c>
      <c r="R181" s="25">
        <f>IFERROR(VLOOKUP(E181,'BANCOS FNL'!E:M,6,0),0)</f>
        <v>0</v>
      </c>
      <c r="S181" s="40" t="e">
        <f>VLOOKUP(E181,'BANCOS FNL'!E:M,8,0)</f>
        <v>#N/A</v>
      </c>
      <c r="T181" s="25">
        <f t="shared" si="32"/>
        <v>0</v>
      </c>
      <c r="U181" s="36" t="str">
        <f t="shared" si="33"/>
        <v>OK CONCILIADO</v>
      </c>
      <c r="V181" s="36" t="str">
        <f t="shared" ca="1" si="34"/>
        <v>ok</v>
      </c>
      <c r="W181" s="36">
        <f t="shared" si="35"/>
        <v>1</v>
      </c>
      <c r="X181" s="36">
        <f t="shared" si="36"/>
        <v>0</v>
      </c>
    </row>
    <row r="182" spans="1:24" s="26" customFormat="1" x14ac:dyDescent="0.25">
      <c r="A182" s="36" t="str">
        <f>RIGHT('BANCOS FNL'!G182,4)</f>
        <v/>
      </c>
      <c r="B182" s="37">
        <f t="shared" si="37"/>
        <v>0</v>
      </c>
      <c r="C182" s="38" t="str">
        <f t="shared" si="38"/>
        <v>EGRESO</v>
      </c>
      <c r="D182" s="38" t="str">
        <f t="shared" si="39"/>
        <v>0EGRESO</v>
      </c>
      <c r="E182" s="38" t="str">
        <f>D182&amp;COUNTIF(D$2:D182,D182)</f>
        <v>0EGRESO181</v>
      </c>
      <c r="F182" s="34"/>
      <c r="K182" s="35"/>
      <c r="L182" s="35"/>
      <c r="M182" s="35"/>
      <c r="N182" s="35"/>
      <c r="O182" s="36">
        <f t="shared" ref="O182:O206" si="40">COUNTBLANK(N182)</f>
        <v>1</v>
      </c>
      <c r="P182" s="39" t="e">
        <f>VLOOKUP(E182,'BANCOS FNL'!E:M,5,0)</f>
        <v>#N/A</v>
      </c>
      <c r="Q182" s="25">
        <f t="shared" ref="Q182:Q206" si="41">+B182</f>
        <v>0</v>
      </c>
      <c r="R182" s="25">
        <f>IFERROR(VLOOKUP(E182,'BANCOS FNL'!E:M,6,0),0)</f>
        <v>0</v>
      </c>
      <c r="S182" s="40" t="e">
        <f>VLOOKUP(E182,'BANCOS FNL'!E:M,8,0)</f>
        <v>#N/A</v>
      </c>
      <c r="T182" s="25">
        <f t="shared" ref="T182:T206" si="42">B182-R182</f>
        <v>0</v>
      </c>
      <c r="U182" s="36" t="str">
        <f t="shared" ref="U182:U206" si="43">IF(AND(O182=0),"OK",IF(T182&lt;&gt;0,"SIN CONCILIAR","OK CONCILIADO"))</f>
        <v>OK CONCILIADO</v>
      </c>
      <c r="V182" s="36" t="str">
        <f t="shared" ref="V182:V206" ca="1" si="44">IF(U182="SIN CONCILIAR",+TODAY()-F182,"ok")</f>
        <v>ok</v>
      </c>
      <c r="W182" s="36">
        <f t="shared" ref="W182:W206" si="45">COUNTA(U182)</f>
        <v>1</v>
      </c>
      <c r="X182" s="36">
        <f t="shared" ref="X182:X206" si="46">WEEKNUM(F182)</f>
        <v>0</v>
      </c>
    </row>
    <row r="183" spans="1:24" s="26" customFormat="1" x14ac:dyDescent="0.25">
      <c r="A183" s="36" t="str">
        <f>RIGHT('BANCOS FNL'!G183,4)</f>
        <v/>
      </c>
      <c r="B183" s="37">
        <f t="shared" si="37"/>
        <v>0</v>
      </c>
      <c r="C183" s="38" t="str">
        <f t="shared" si="38"/>
        <v>EGRESO</v>
      </c>
      <c r="D183" s="38" t="str">
        <f t="shared" si="39"/>
        <v>0EGRESO</v>
      </c>
      <c r="E183" s="38" t="str">
        <f>D183&amp;COUNTIF(D$2:D183,D183)</f>
        <v>0EGRESO182</v>
      </c>
      <c r="F183" s="34"/>
      <c r="K183" s="35"/>
      <c r="L183" s="35"/>
      <c r="M183" s="35"/>
      <c r="N183" s="35"/>
      <c r="O183" s="36">
        <f t="shared" si="40"/>
        <v>1</v>
      </c>
      <c r="P183" s="39" t="e">
        <f>VLOOKUP(E183,'BANCOS FNL'!E:M,5,0)</f>
        <v>#N/A</v>
      </c>
      <c r="Q183" s="25">
        <f t="shared" si="41"/>
        <v>0</v>
      </c>
      <c r="R183" s="25">
        <f>IFERROR(VLOOKUP(E183,'BANCOS FNL'!E:M,6,0),0)</f>
        <v>0</v>
      </c>
      <c r="S183" s="40" t="e">
        <f>VLOOKUP(E183,'BANCOS FNL'!E:M,8,0)</f>
        <v>#N/A</v>
      </c>
      <c r="T183" s="25">
        <f t="shared" si="42"/>
        <v>0</v>
      </c>
      <c r="U183" s="36" t="str">
        <f t="shared" si="43"/>
        <v>OK CONCILIADO</v>
      </c>
      <c r="V183" s="36" t="str">
        <f t="shared" ca="1" si="44"/>
        <v>ok</v>
      </c>
      <c r="W183" s="36">
        <f t="shared" si="45"/>
        <v>1</v>
      </c>
      <c r="X183" s="36">
        <f t="shared" si="46"/>
        <v>0</v>
      </c>
    </row>
    <row r="184" spans="1:24" s="26" customFormat="1" x14ac:dyDescent="0.25">
      <c r="A184" s="36" t="str">
        <f>RIGHT('BANCOS FNL'!G184,4)</f>
        <v/>
      </c>
      <c r="B184" s="37">
        <f t="shared" si="37"/>
        <v>0</v>
      </c>
      <c r="C184" s="38" t="str">
        <f t="shared" si="38"/>
        <v>EGRESO</v>
      </c>
      <c r="D184" s="38" t="str">
        <f t="shared" si="39"/>
        <v>0EGRESO</v>
      </c>
      <c r="E184" s="38" t="str">
        <f>D184&amp;COUNTIF(D$2:D184,D184)</f>
        <v>0EGRESO183</v>
      </c>
      <c r="F184" s="34"/>
      <c r="K184" s="35"/>
      <c r="L184" s="35"/>
      <c r="M184" s="35"/>
      <c r="N184" s="35"/>
      <c r="O184" s="36">
        <f t="shared" si="40"/>
        <v>1</v>
      </c>
      <c r="P184" s="39" t="e">
        <f>VLOOKUP(E184,'BANCOS FNL'!E:M,5,0)</f>
        <v>#N/A</v>
      </c>
      <c r="Q184" s="25">
        <f t="shared" si="41"/>
        <v>0</v>
      </c>
      <c r="R184" s="25">
        <f>IFERROR(VLOOKUP(E184,'BANCOS FNL'!E:M,6,0),0)</f>
        <v>0</v>
      </c>
      <c r="S184" s="40" t="e">
        <f>VLOOKUP(E184,'BANCOS FNL'!E:M,8,0)</f>
        <v>#N/A</v>
      </c>
      <c r="T184" s="25">
        <f t="shared" si="42"/>
        <v>0</v>
      </c>
      <c r="U184" s="36" t="str">
        <f t="shared" si="43"/>
        <v>OK CONCILIADO</v>
      </c>
      <c r="V184" s="36" t="str">
        <f t="shared" ca="1" si="44"/>
        <v>ok</v>
      </c>
      <c r="W184" s="36">
        <f t="shared" si="45"/>
        <v>1</v>
      </c>
      <c r="X184" s="36">
        <f t="shared" si="46"/>
        <v>0</v>
      </c>
    </row>
    <row r="185" spans="1:24" s="26" customFormat="1" x14ac:dyDescent="0.25">
      <c r="A185" s="36" t="str">
        <f>RIGHT('BANCOS FNL'!G185,4)</f>
        <v/>
      </c>
      <c r="B185" s="37">
        <f t="shared" si="37"/>
        <v>0</v>
      </c>
      <c r="C185" s="38" t="str">
        <f t="shared" si="38"/>
        <v>EGRESO</v>
      </c>
      <c r="D185" s="38" t="str">
        <f t="shared" si="39"/>
        <v>0EGRESO</v>
      </c>
      <c r="E185" s="38" t="str">
        <f>D185&amp;COUNTIF(D$2:D185,D185)</f>
        <v>0EGRESO184</v>
      </c>
      <c r="F185" s="34"/>
      <c r="K185" s="35"/>
      <c r="L185" s="35"/>
      <c r="M185" s="35"/>
      <c r="N185" s="35"/>
      <c r="O185" s="36">
        <f t="shared" si="40"/>
        <v>1</v>
      </c>
      <c r="P185" s="39" t="e">
        <f>VLOOKUP(E185,'BANCOS FNL'!E:M,5,0)</f>
        <v>#N/A</v>
      </c>
      <c r="Q185" s="25">
        <f t="shared" si="41"/>
        <v>0</v>
      </c>
      <c r="R185" s="25">
        <f>IFERROR(VLOOKUP(E185,'BANCOS FNL'!E:M,6,0),0)</f>
        <v>0</v>
      </c>
      <c r="S185" s="40" t="e">
        <f>VLOOKUP(E185,'BANCOS FNL'!E:M,8,0)</f>
        <v>#N/A</v>
      </c>
      <c r="T185" s="25">
        <f t="shared" si="42"/>
        <v>0</v>
      </c>
      <c r="U185" s="36" t="str">
        <f t="shared" si="43"/>
        <v>OK CONCILIADO</v>
      </c>
      <c r="V185" s="36" t="str">
        <f t="shared" ca="1" si="44"/>
        <v>ok</v>
      </c>
      <c r="W185" s="36">
        <f t="shared" si="45"/>
        <v>1</v>
      </c>
      <c r="X185" s="36">
        <f t="shared" si="46"/>
        <v>0</v>
      </c>
    </row>
    <row r="186" spans="1:24" s="26" customFormat="1" x14ac:dyDescent="0.25">
      <c r="A186" s="36" t="str">
        <f>RIGHT('BANCOS FNL'!G186,4)</f>
        <v/>
      </c>
      <c r="B186" s="37">
        <f t="shared" si="37"/>
        <v>0</v>
      </c>
      <c r="C186" s="38" t="str">
        <f t="shared" si="38"/>
        <v>EGRESO</v>
      </c>
      <c r="D186" s="38" t="str">
        <f t="shared" si="39"/>
        <v>0EGRESO</v>
      </c>
      <c r="E186" s="38" t="str">
        <f>D186&amp;COUNTIF(D$2:D186,D186)</f>
        <v>0EGRESO185</v>
      </c>
      <c r="F186" s="34"/>
      <c r="K186" s="35"/>
      <c r="L186" s="35"/>
      <c r="M186" s="35"/>
      <c r="N186" s="35"/>
      <c r="O186" s="36">
        <f t="shared" si="40"/>
        <v>1</v>
      </c>
      <c r="P186" s="39" t="e">
        <f>VLOOKUP(E186,'BANCOS FNL'!E:M,5,0)</f>
        <v>#N/A</v>
      </c>
      <c r="Q186" s="25">
        <f t="shared" si="41"/>
        <v>0</v>
      </c>
      <c r="R186" s="25">
        <f>IFERROR(VLOOKUP(E186,'BANCOS FNL'!E:M,6,0),0)</f>
        <v>0</v>
      </c>
      <c r="S186" s="40" t="e">
        <f>VLOOKUP(E186,'BANCOS FNL'!E:M,8,0)</f>
        <v>#N/A</v>
      </c>
      <c r="T186" s="25">
        <f t="shared" si="42"/>
        <v>0</v>
      </c>
      <c r="U186" s="36" t="str">
        <f t="shared" si="43"/>
        <v>OK CONCILIADO</v>
      </c>
      <c r="V186" s="36" t="str">
        <f t="shared" ca="1" si="44"/>
        <v>ok</v>
      </c>
      <c r="W186" s="36">
        <f t="shared" si="45"/>
        <v>1</v>
      </c>
      <c r="X186" s="36">
        <f t="shared" si="46"/>
        <v>0</v>
      </c>
    </row>
    <row r="187" spans="1:24" s="26" customFormat="1" x14ac:dyDescent="0.25">
      <c r="A187" s="36" t="str">
        <f>RIGHT('BANCOS FNL'!G187,4)</f>
        <v/>
      </c>
      <c r="B187" s="37">
        <f t="shared" si="37"/>
        <v>0</v>
      </c>
      <c r="C187" s="38" t="str">
        <f t="shared" si="38"/>
        <v>EGRESO</v>
      </c>
      <c r="D187" s="38" t="str">
        <f t="shared" si="39"/>
        <v>0EGRESO</v>
      </c>
      <c r="E187" s="38" t="str">
        <f>D187&amp;COUNTIF(D$2:D187,D187)</f>
        <v>0EGRESO186</v>
      </c>
      <c r="F187" s="34"/>
      <c r="K187" s="35"/>
      <c r="L187" s="35"/>
      <c r="M187" s="35"/>
      <c r="N187" s="35"/>
      <c r="O187" s="36">
        <f t="shared" si="40"/>
        <v>1</v>
      </c>
      <c r="P187" s="39" t="e">
        <f>VLOOKUP(E187,'BANCOS FNL'!E:M,5,0)</f>
        <v>#N/A</v>
      </c>
      <c r="Q187" s="25">
        <f t="shared" si="41"/>
        <v>0</v>
      </c>
      <c r="R187" s="25">
        <f>IFERROR(VLOOKUP(E187,'BANCOS FNL'!E:M,6,0),0)</f>
        <v>0</v>
      </c>
      <c r="S187" s="40" t="e">
        <f>VLOOKUP(E187,'BANCOS FNL'!E:M,8,0)</f>
        <v>#N/A</v>
      </c>
      <c r="T187" s="25">
        <f t="shared" si="42"/>
        <v>0</v>
      </c>
      <c r="U187" s="36" t="str">
        <f t="shared" si="43"/>
        <v>OK CONCILIADO</v>
      </c>
      <c r="V187" s="36" t="str">
        <f t="shared" ca="1" si="44"/>
        <v>ok</v>
      </c>
      <c r="W187" s="36">
        <f t="shared" si="45"/>
        <v>1</v>
      </c>
      <c r="X187" s="36">
        <f t="shared" si="46"/>
        <v>0</v>
      </c>
    </row>
    <row r="188" spans="1:24" s="26" customFormat="1" x14ac:dyDescent="0.25">
      <c r="A188" s="36" t="str">
        <f>RIGHT('BANCOS FNL'!G188,4)</f>
        <v/>
      </c>
      <c r="B188" s="37">
        <f t="shared" si="37"/>
        <v>0</v>
      </c>
      <c r="C188" s="38" t="str">
        <f t="shared" si="38"/>
        <v>EGRESO</v>
      </c>
      <c r="D188" s="38" t="str">
        <f t="shared" si="39"/>
        <v>0EGRESO</v>
      </c>
      <c r="E188" s="38" t="str">
        <f>D188&amp;COUNTIF(D$2:D188,D188)</f>
        <v>0EGRESO187</v>
      </c>
      <c r="F188" s="34"/>
      <c r="K188" s="35"/>
      <c r="L188" s="35"/>
      <c r="M188" s="35"/>
      <c r="N188" s="35"/>
      <c r="O188" s="36">
        <f t="shared" si="40"/>
        <v>1</v>
      </c>
      <c r="P188" s="39" t="e">
        <f>VLOOKUP(E188,'BANCOS FNL'!E:M,5,0)</f>
        <v>#N/A</v>
      </c>
      <c r="Q188" s="25">
        <f t="shared" si="41"/>
        <v>0</v>
      </c>
      <c r="R188" s="25">
        <f>IFERROR(VLOOKUP(E188,'BANCOS FNL'!E:M,6,0),0)</f>
        <v>0</v>
      </c>
      <c r="S188" s="40" t="e">
        <f>VLOOKUP(E188,'BANCOS FNL'!E:M,8,0)</f>
        <v>#N/A</v>
      </c>
      <c r="T188" s="25">
        <f t="shared" si="42"/>
        <v>0</v>
      </c>
      <c r="U188" s="36" t="str">
        <f t="shared" si="43"/>
        <v>OK CONCILIADO</v>
      </c>
      <c r="V188" s="36" t="str">
        <f t="shared" ca="1" si="44"/>
        <v>ok</v>
      </c>
      <c r="W188" s="36">
        <f t="shared" si="45"/>
        <v>1</v>
      </c>
      <c r="X188" s="36">
        <f t="shared" si="46"/>
        <v>0</v>
      </c>
    </row>
    <row r="189" spans="1:24" s="26" customFormat="1" x14ac:dyDescent="0.25">
      <c r="A189" s="36" t="str">
        <f>RIGHT('BANCOS FNL'!G189,4)</f>
        <v/>
      </c>
      <c r="B189" s="37">
        <f t="shared" si="37"/>
        <v>0</v>
      </c>
      <c r="C189" s="38" t="str">
        <f t="shared" si="38"/>
        <v>EGRESO</v>
      </c>
      <c r="D189" s="38" t="str">
        <f t="shared" si="39"/>
        <v>0EGRESO</v>
      </c>
      <c r="E189" s="38" t="str">
        <f>D189&amp;COUNTIF(D$2:D189,D189)</f>
        <v>0EGRESO188</v>
      </c>
      <c r="F189" s="34"/>
      <c r="K189" s="35"/>
      <c r="L189" s="35"/>
      <c r="M189" s="35"/>
      <c r="N189" s="35"/>
      <c r="O189" s="36">
        <f t="shared" si="40"/>
        <v>1</v>
      </c>
      <c r="P189" s="39" t="e">
        <f>VLOOKUP(E189,'BANCOS FNL'!E:M,5,0)</f>
        <v>#N/A</v>
      </c>
      <c r="Q189" s="25">
        <f t="shared" si="41"/>
        <v>0</v>
      </c>
      <c r="R189" s="25">
        <f>IFERROR(VLOOKUP(E189,'BANCOS FNL'!E:M,6,0),0)</f>
        <v>0</v>
      </c>
      <c r="S189" s="40" t="e">
        <f>VLOOKUP(E189,'BANCOS FNL'!E:M,8,0)</f>
        <v>#N/A</v>
      </c>
      <c r="T189" s="25">
        <f t="shared" si="42"/>
        <v>0</v>
      </c>
      <c r="U189" s="36" t="str">
        <f t="shared" si="43"/>
        <v>OK CONCILIADO</v>
      </c>
      <c r="V189" s="36" t="str">
        <f t="shared" ca="1" si="44"/>
        <v>ok</v>
      </c>
      <c r="W189" s="36">
        <f t="shared" si="45"/>
        <v>1</v>
      </c>
      <c r="X189" s="36">
        <f t="shared" si="46"/>
        <v>0</v>
      </c>
    </row>
    <row r="190" spans="1:24" s="26" customFormat="1" x14ac:dyDescent="0.25">
      <c r="A190" s="36" t="str">
        <f>RIGHT('BANCOS FNL'!G190,4)</f>
        <v/>
      </c>
      <c r="B190" s="37">
        <f t="shared" si="37"/>
        <v>0</v>
      </c>
      <c r="C190" s="38" t="str">
        <f t="shared" si="38"/>
        <v>EGRESO</v>
      </c>
      <c r="D190" s="38" t="str">
        <f t="shared" si="39"/>
        <v>0EGRESO</v>
      </c>
      <c r="E190" s="38" t="str">
        <f>D190&amp;COUNTIF(D$2:D190,D190)</f>
        <v>0EGRESO189</v>
      </c>
      <c r="F190" s="34"/>
      <c r="K190" s="35"/>
      <c r="L190" s="35"/>
      <c r="M190" s="35"/>
      <c r="N190" s="35"/>
      <c r="O190" s="36">
        <f t="shared" si="40"/>
        <v>1</v>
      </c>
      <c r="P190" s="39" t="e">
        <f>VLOOKUP(E190,'BANCOS FNL'!E:M,5,0)</f>
        <v>#N/A</v>
      </c>
      <c r="Q190" s="25">
        <f t="shared" si="41"/>
        <v>0</v>
      </c>
      <c r="R190" s="25">
        <f>IFERROR(VLOOKUP(E190,'BANCOS FNL'!E:M,6,0),0)</f>
        <v>0</v>
      </c>
      <c r="S190" s="40" t="e">
        <f>VLOOKUP(E190,'BANCOS FNL'!E:M,8,0)</f>
        <v>#N/A</v>
      </c>
      <c r="T190" s="25">
        <f t="shared" si="42"/>
        <v>0</v>
      </c>
      <c r="U190" s="36" t="str">
        <f t="shared" si="43"/>
        <v>OK CONCILIADO</v>
      </c>
      <c r="V190" s="36" t="str">
        <f t="shared" ca="1" si="44"/>
        <v>ok</v>
      </c>
      <c r="W190" s="36">
        <f t="shared" si="45"/>
        <v>1</v>
      </c>
      <c r="X190" s="36">
        <f t="shared" si="46"/>
        <v>0</v>
      </c>
    </row>
    <row r="191" spans="1:24" s="26" customFormat="1" x14ac:dyDescent="0.25">
      <c r="A191" s="36" t="str">
        <f>RIGHT('BANCOS FNL'!G191,4)</f>
        <v/>
      </c>
      <c r="B191" s="37">
        <f t="shared" si="37"/>
        <v>0</v>
      </c>
      <c r="C191" s="38" t="str">
        <f t="shared" si="38"/>
        <v>EGRESO</v>
      </c>
      <c r="D191" s="38" t="str">
        <f t="shared" si="39"/>
        <v>0EGRESO</v>
      </c>
      <c r="E191" s="38" t="str">
        <f>D191&amp;COUNTIF(D$2:D191,D191)</f>
        <v>0EGRESO190</v>
      </c>
      <c r="F191" s="34"/>
      <c r="K191" s="35"/>
      <c r="L191" s="35"/>
      <c r="M191" s="35"/>
      <c r="N191" s="35"/>
      <c r="O191" s="36">
        <f t="shared" si="40"/>
        <v>1</v>
      </c>
      <c r="P191" s="39" t="e">
        <f>VLOOKUP(E191,'BANCOS FNL'!E:M,5,0)</f>
        <v>#N/A</v>
      </c>
      <c r="Q191" s="25">
        <f t="shared" si="41"/>
        <v>0</v>
      </c>
      <c r="R191" s="25">
        <f>IFERROR(VLOOKUP(E191,'BANCOS FNL'!E:M,6,0),0)</f>
        <v>0</v>
      </c>
      <c r="S191" s="40" t="e">
        <f>VLOOKUP(E191,'BANCOS FNL'!E:M,8,0)</f>
        <v>#N/A</v>
      </c>
      <c r="T191" s="25">
        <f t="shared" si="42"/>
        <v>0</v>
      </c>
      <c r="U191" s="36" t="str">
        <f t="shared" si="43"/>
        <v>OK CONCILIADO</v>
      </c>
      <c r="V191" s="36" t="str">
        <f t="shared" ca="1" si="44"/>
        <v>ok</v>
      </c>
      <c r="W191" s="36">
        <f t="shared" si="45"/>
        <v>1</v>
      </c>
      <c r="X191" s="36">
        <f t="shared" si="46"/>
        <v>0</v>
      </c>
    </row>
    <row r="192" spans="1:24" s="26" customFormat="1" x14ac:dyDescent="0.25">
      <c r="A192" s="36" t="str">
        <f>RIGHT('BANCOS FNL'!G192,4)</f>
        <v/>
      </c>
      <c r="B192" s="37">
        <f t="shared" si="37"/>
        <v>0</v>
      </c>
      <c r="C192" s="38" t="str">
        <f t="shared" si="38"/>
        <v>EGRESO</v>
      </c>
      <c r="D192" s="38" t="str">
        <f t="shared" si="39"/>
        <v>0EGRESO</v>
      </c>
      <c r="E192" s="38" t="str">
        <f>D192&amp;COUNTIF(D$2:D192,D192)</f>
        <v>0EGRESO191</v>
      </c>
      <c r="F192" s="34"/>
      <c r="K192" s="35"/>
      <c r="L192" s="35"/>
      <c r="M192" s="35"/>
      <c r="N192" s="35"/>
      <c r="O192" s="36">
        <f t="shared" si="40"/>
        <v>1</v>
      </c>
      <c r="P192" s="39" t="e">
        <f>VLOOKUP(E192,'BANCOS FNL'!E:M,5,0)</f>
        <v>#N/A</v>
      </c>
      <c r="Q192" s="25">
        <f t="shared" si="41"/>
        <v>0</v>
      </c>
      <c r="R192" s="25">
        <f>IFERROR(VLOOKUP(E192,'BANCOS FNL'!E:M,6,0),0)</f>
        <v>0</v>
      </c>
      <c r="S192" s="40" t="e">
        <f>VLOOKUP(E192,'BANCOS FNL'!E:M,8,0)</f>
        <v>#N/A</v>
      </c>
      <c r="T192" s="25">
        <f t="shared" si="42"/>
        <v>0</v>
      </c>
      <c r="U192" s="36" t="str">
        <f t="shared" si="43"/>
        <v>OK CONCILIADO</v>
      </c>
      <c r="V192" s="36" t="str">
        <f t="shared" ca="1" si="44"/>
        <v>ok</v>
      </c>
      <c r="W192" s="36">
        <f t="shared" si="45"/>
        <v>1</v>
      </c>
      <c r="X192" s="36">
        <f t="shared" si="46"/>
        <v>0</v>
      </c>
    </row>
    <row r="193" spans="1:24" s="26" customFormat="1" x14ac:dyDescent="0.25">
      <c r="A193" s="36" t="str">
        <f>RIGHT('BANCOS FNL'!G193,4)</f>
        <v/>
      </c>
      <c r="B193" s="37">
        <f t="shared" si="37"/>
        <v>0</v>
      </c>
      <c r="C193" s="38" t="str">
        <f t="shared" si="38"/>
        <v>EGRESO</v>
      </c>
      <c r="D193" s="38" t="str">
        <f t="shared" si="39"/>
        <v>0EGRESO</v>
      </c>
      <c r="E193" s="38" t="str">
        <f>D193&amp;COUNTIF(D$2:D193,D193)</f>
        <v>0EGRESO192</v>
      </c>
      <c r="F193" s="34"/>
      <c r="K193" s="35"/>
      <c r="L193" s="35"/>
      <c r="M193" s="35"/>
      <c r="N193" s="35"/>
      <c r="O193" s="36">
        <f t="shared" si="40"/>
        <v>1</v>
      </c>
      <c r="P193" s="39" t="e">
        <f>VLOOKUP(E193,'BANCOS FNL'!E:M,5,0)</f>
        <v>#N/A</v>
      </c>
      <c r="Q193" s="25">
        <f t="shared" si="41"/>
        <v>0</v>
      </c>
      <c r="R193" s="25">
        <f>IFERROR(VLOOKUP(E193,'BANCOS FNL'!E:M,6,0),0)</f>
        <v>0</v>
      </c>
      <c r="S193" s="40" t="e">
        <f>VLOOKUP(E193,'BANCOS FNL'!E:M,8,0)</f>
        <v>#N/A</v>
      </c>
      <c r="T193" s="25">
        <f t="shared" si="42"/>
        <v>0</v>
      </c>
      <c r="U193" s="36" t="str">
        <f t="shared" si="43"/>
        <v>OK CONCILIADO</v>
      </c>
      <c r="V193" s="36" t="str">
        <f t="shared" ca="1" si="44"/>
        <v>ok</v>
      </c>
      <c r="W193" s="36">
        <f t="shared" si="45"/>
        <v>1</v>
      </c>
      <c r="X193" s="36">
        <f t="shared" si="46"/>
        <v>0</v>
      </c>
    </row>
    <row r="194" spans="1:24" s="26" customFormat="1" x14ac:dyDescent="0.25">
      <c r="A194" s="36" t="str">
        <f>RIGHT('BANCOS FNL'!G194,4)</f>
        <v/>
      </c>
      <c r="B194" s="37">
        <f t="shared" si="37"/>
        <v>0</v>
      </c>
      <c r="C194" s="38" t="str">
        <f t="shared" si="38"/>
        <v>EGRESO</v>
      </c>
      <c r="D194" s="38" t="str">
        <f t="shared" si="39"/>
        <v>0EGRESO</v>
      </c>
      <c r="E194" s="38" t="str">
        <f>D194&amp;COUNTIF(D$2:D194,D194)</f>
        <v>0EGRESO193</v>
      </c>
      <c r="F194" s="34"/>
      <c r="K194" s="35"/>
      <c r="L194" s="35"/>
      <c r="M194" s="35"/>
      <c r="N194" s="35"/>
      <c r="O194" s="36">
        <f t="shared" si="40"/>
        <v>1</v>
      </c>
      <c r="P194" s="39" t="e">
        <f>VLOOKUP(E194,'BANCOS FNL'!E:M,5,0)</f>
        <v>#N/A</v>
      </c>
      <c r="Q194" s="25">
        <f t="shared" si="41"/>
        <v>0</v>
      </c>
      <c r="R194" s="25">
        <f>IFERROR(VLOOKUP(E194,'BANCOS FNL'!E:M,6,0),0)</f>
        <v>0</v>
      </c>
      <c r="S194" s="40" t="e">
        <f>VLOOKUP(E194,'BANCOS FNL'!E:M,8,0)</f>
        <v>#N/A</v>
      </c>
      <c r="T194" s="25">
        <f t="shared" si="42"/>
        <v>0</v>
      </c>
      <c r="U194" s="36" t="str">
        <f t="shared" si="43"/>
        <v>OK CONCILIADO</v>
      </c>
      <c r="V194" s="36" t="str">
        <f t="shared" ca="1" si="44"/>
        <v>ok</v>
      </c>
      <c r="W194" s="36">
        <f t="shared" si="45"/>
        <v>1</v>
      </c>
      <c r="X194" s="36">
        <f t="shared" si="46"/>
        <v>0</v>
      </c>
    </row>
    <row r="195" spans="1:24" s="26" customFormat="1" x14ac:dyDescent="0.25">
      <c r="A195" s="36" t="str">
        <f>RIGHT('BANCOS FNL'!G195,4)</f>
        <v/>
      </c>
      <c r="B195" s="37">
        <f t="shared" ref="B195:B206" si="47">IF(L195&lt;=0,K195*1,L195*-1)</f>
        <v>0</v>
      </c>
      <c r="C195" s="38" t="str">
        <f t="shared" ref="C195:C206" si="48">IF(B195&lt;=0,"EGRESO","INGRESO")</f>
        <v>EGRESO</v>
      </c>
      <c r="D195" s="38" t="str">
        <f t="shared" ref="D195:D206" si="49">+CONCATENATE(A195,B195,C195)</f>
        <v>0EGRESO</v>
      </c>
      <c r="E195" s="38" t="str">
        <f>D195&amp;COUNTIF(D$2:D195,D195)</f>
        <v>0EGRESO194</v>
      </c>
      <c r="F195" s="34"/>
      <c r="K195" s="35"/>
      <c r="L195" s="35"/>
      <c r="M195" s="35"/>
      <c r="N195" s="35"/>
      <c r="O195" s="36">
        <f t="shared" si="40"/>
        <v>1</v>
      </c>
      <c r="P195" s="39" t="e">
        <f>VLOOKUP(E195,'BANCOS FNL'!E:M,5,0)</f>
        <v>#N/A</v>
      </c>
      <c r="Q195" s="25">
        <f t="shared" si="41"/>
        <v>0</v>
      </c>
      <c r="R195" s="25">
        <f>IFERROR(VLOOKUP(E195,'BANCOS FNL'!E:M,6,0),0)</f>
        <v>0</v>
      </c>
      <c r="S195" s="40" t="e">
        <f>VLOOKUP(E195,'BANCOS FNL'!E:M,8,0)</f>
        <v>#N/A</v>
      </c>
      <c r="T195" s="25">
        <f t="shared" si="42"/>
        <v>0</v>
      </c>
      <c r="U195" s="36" t="str">
        <f t="shared" si="43"/>
        <v>OK CONCILIADO</v>
      </c>
      <c r="V195" s="36" t="str">
        <f t="shared" ca="1" si="44"/>
        <v>ok</v>
      </c>
      <c r="W195" s="36">
        <f t="shared" si="45"/>
        <v>1</v>
      </c>
      <c r="X195" s="36">
        <f t="shared" si="46"/>
        <v>0</v>
      </c>
    </row>
    <row r="196" spans="1:24" s="26" customFormat="1" x14ac:dyDescent="0.25">
      <c r="A196" s="36" t="str">
        <f>RIGHT('BANCOS FNL'!G196,4)</f>
        <v/>
      </c>
      <c r="B196" s="37">
        <f t="shared" si="47"/>
        <v>0</v>
      </c>
      <c r="C196" s="38" t="str">
        <f t="shared" si="48"/>
        <v>EGRESO</v>
      </c>
      <c r="D196" s="38" t="str">
        <f t="shared" si="49"/>
        <v>0EGRESO</v>
      </c>
      <c r="E196" s="38" t="str">
        <f>D196&amp;COUNTIF(D$2:D196,D196)</f>
        <v>0EGRESO195</v>
      </c>
      <c r="F196" s="34"/>
      <c r="K196" s="35"/>
      <c r="L196" s="35"/>
      <c r="M196" s="35"/>
      <c r="N196" s="35"/>
      <c r="O196" s="36">
        <f t="shared" si="40"/>
        <v>1</v>
      </c>
      <c r="P196" s="39" t="e">
        <f>VLOOKUP(E196,'BANCOS FNL'!E:M,5,0)</f>
        <v>#N/A</v>
      </c>
      <c r="Q196" s="25">
        <f t="shared" si="41"/>
        <v>0</v>
      </c>
      <c r="R196" s="25">
        <f>IFERROR(VLOOKUP(E196,'BANCOS FNL'!E:M,6,0),0)</f>
        <v>0</v>
      </c>
      <c r="S196" s="40" t="e">
        <f>VLOOKUP(E196,'BANCOS FNL'!E:M,8,0)</f>
        <v>#N/A</v>
      </c>
      <c r="T196" s="25">
        <f t="shared" si="42"/>
        <v>0</v>
      </c>
      <c r="U196" s="36" t="str">
        <f t="shared" si="43"/>
        <v>OK CONCILIADO</v>
      </c>
      <c r="V196" s="36" t="str">
        <f t="shared" ca="1" si="44"/>
        <v>ok</v>
      </c>
      <c r="W196" s="36">
        <f t="shared" si="45"/>
        <v>1</v>
      </c>
      <c r="X196" s="36">
        <f t="shared" si="46"/>
        <v>0</v>
      </c>
    </row>
    <row r="197" spans="1:24" s="26" customFormat="1" x14ac:dyDescent="0.25">
      <c r="A197" s="36" t="str">
        <f>RIGHT('BANCOS FNL'!G197,4)</f>
        <v/>
      </c>
      <c r="B197" s="37">
        <f t="shared" si="47"/>
        <v>0</v>
      </c>
      <c r="C197" s="38" t="str">
        <f t="shared" si="48"/>
        <v>EGRESO</v>
      </c>
      <c r="D197" s="38" t="str">
        <f t="shared" si="49"/>
        <v>0EGRESO</v>
      </c>
      <c r="E197" s="38" t="str">
        <f>D197&amp;COUNTIF(D$2:D197,D197)</f>
        <v>0EGRESO196</v>
      </c>
      <c r="F197" s="34"/>
      <c r="K197" s="35"/>
      <c r="L197" s="35"/>
      <c r="M197" s="35"/>
      <c r="N197" s="35"/>
      <c r="O197" s="36">
        <f t="shared" si="40"/>
        <v>1</v>
      </c>
      <c r="P197" s="39" t="e">
        <f>VLOOKUP(E197,'BANCOS FNL'!E:M,5,0)</f>
        <v>#N/A</v>
      </c>
      <c r="Q197" s="25">
        <f t="shared" si="41"/>
        <v>0</v>
      </c>
      <c r="R197" s="25">
        <f>IFERROR(VLOOKUP(E197,'BANCOS FNL'!E:M,6,0),0)</f>
        <v>0</v>
      </c>
      <c r="S197" s="40" t="e">
        <f>VLOOKUP(E197,'BANCOS FNL'!E:M,8,0)</f>
        <v>#N/A</v>
      </c>
      <c r="T197" s="25">
        <f t="shared" si="42"/>
        <v>0</v>
      </c>
      <c r="U197" s="36" t="str">
        <f t="shared" si="43"/>
        <v>OK CONCILIADO</v>
      </c>
      <c r="V197" s="36" t="str">
        <f t="shared" ca="1" si="44"/>
        <v>ok</v>
      </c>
      <c r="W197" s="36">
        <f t="shared" si="45"/>
        <v>1</v>
      </c>
      <c r="X197" s="36">
        <f t="shared" si="46"/>
        <v>0</v>
      </c>
    </row>
    <row r="198" spans="1:24" s="26" customFormat="1" x14ac:dyDescent="0.25">
      <c r="A198" s="36" t="str">
        <f>RIGHT('BANCOS FNL'!G198,4)</f>
        <v/>
      </c>
      <c r="B198" s="37">
        <f t="shared" si="47"/>
        <v>0</v>
      </c>
      <c r="C198" s="38" t="str">
        <f t="shared" si="48"/>
        <v>EGRESO</v>
      </c>
      <c r="D198" s="38" t="str">
        <f t="shared" si="49"/>
        <v>0EGRESO</v>
      </c>
      <c r="E198" s="38" t="str">
        <f>D198&amp;COUNTIF(D$2:D198,D198)</f>
        <v>0EGRESO197</v>
      </c>
      <c r="F198" s="34"/>
      <c r="K198" s="35"/>
      <c r="L198" s="35"/>
      <c r="M198" s="35"/>
      <c r="N198" s="35"/>
      <c r="O198" s="36">
        <f t="shared" si="40"/>
        <v>1</v>
      </c>
      <c r="P198" s="39" t="e">
        <f>VLOOKUP(E198,'BANCOS FNL'!E:M,5,0)</f>
        <v>#N/A</v>
      </c>
      <c r="Q198" s="25">
        <f t="shared" si="41"/>
        <v>0</v>
      </c>
      <c r="R198" s="25">
        <f>IFERROR(VLOOKUP(E198,'BANCOS FNL'!E:M,6,0),0)</f>
        <v>0</v>
      </c>
      <c r="S198" s="40" t="e">
        <f>VLOOKUP(E198,'BANCOS FNL'!E:M,8,0)</f>
        <v>#N/A</v>
      </c>
      <c r="T198" s="25">
        <f t="shared" si="42"/>
        <v>0</v>
      </c>
      <c r="U198" s="36" t="str">
        <f t="shared" si="43"/>
        <v>OK CONCILIADO</v>
      </c>
      <c r="V198" s="36" t="str">
        <f t="shared" ca="1" si="44"/>
        <v>ok</v>
      </c>
      <c r="W198" s="36">
        <f t="shared" si="45"/>
        <v>1</v>
      </c>
      <c r="X198" s="36">
        <f t="shared" si="46"/>
        <v>0</v>
      </c>
    </row>
    <row r="199" spans="1:24" s="26" customFormat="1" x14ac:dyDescent="0.25">
      <c r="A199" s="36" t="str">
        <f>RIGHT('BANCOS FNL'!G199,4)</f>
        <v/>
      </c>
      <c r="B199" s="37">
        <f t="shared" si="47"/>
        <v>0</v>
      </c>
      <c r="C199" s="38" t="str">
        <f t="shared" si="48"/>
        <v>EGRESO</v>
      </c>
      <c r="D199" s="38" t="str">
        <f t="shared" si="49"/>
        <v>0EGRESO</v>
      </c>
      <c r="E199" s="38" t="str">
        <f>D199&amp;COUNTIF(D$2:D199,D199)</f>
        <v>0EGRESO198</v>
      </c>
      <c r="F199" s="34"/>
      <c r="K199" s="35"/>
      <c r="L199" s="35"/>
      <c r="M199" s="35"/>
      <c r="N199" s="35"/>
      <c r="O199" s="36">
        <f t="shared" si="40"/>
        <v>1</v>
      </c>
      <c r="P199" s="39" t="e">
        <f>VLOOKUP(E199,'BANCOS FNL'!E:M,5,0)</f>
        <v>#N/A</v>
      </c>
      <c r="Q199" s="25">
        <f t="shared" si="41"/>
        <v>0</v>
      </c>
      <c r="R199" s="25">
        <f>IFERROR(VLOOKUP(E199,'BANCOS FNL'!E:M,6,0),0)</f>
        <v>0</v>
      </c>
      <c r="S199" s="40" t="e">
        <f>VLOOKUP(E199,'BANCOS FNL'!E:M,8,0)</f>
        <v>#N/A</v>
      </c>
      <c r="T199" s="25">
        <f t="shared" si="42"/>
        <v>0</v>
      </c>
      <c r="U199" s="36" t="str">
        <f t="shared" si="43"/>
        <v>OK CONCILIADO</v>
      </c>
      <c r="V199" s="36" t="str">
        <f t="shared" ca="1" si="44"/>
        <v>ok</v>
      </c>
      <c r="W199" s="36">
        <f t="shared" si="45"/>
        <v>1</v>
      </c>
      <c r="X199" s="36">
        <f t="shared" si="46"/>
        <v>0</v>
      </c>
    </row>
    <row r="200" spans="1:24" s="26" customFormat="1" x14ac:dyDescent="0.25">
      <c r="A200" s="36" t="str">
        <f>RIGHT('BANCOS FNL'!G200,4)</f>
        <v/>
      </c>
      <c r="B200" s="37">
        <f t="shared" si="47"/>
        <v>0</v>
      </c>
      <c r="C200" s="38" t="str">
        <f t="shared" si="48"/>
        <v>EGRESO</v>
      </c>
      <c r="D200" s="38" t="str">
        <f t="shared" si="49"/>
        <v>0EGRESO</v>
      </c>
      <c r="E200" s="38" t="str">
        <f>D200&amp;COUNTIF(D$2:D200,D200)</f>
        <v>0EGRESO199</v>
      </c>
      <c r="F200" s="34"/>
      <c r="K200" s="35"/>
      <c r="L200" s="35"/>
      <c r="M200" s="35"/>
      <c r="N200" s="35"/>
      <c r="O200" s="36">
        <f t="shared" si="40"/>
        <v>1</v>
      </c>
      <c r="P200" s="39" t="e">
        <f>VLOOKUP(E200,'BANCOS FNL'!E:M,5,0)</f>
        <v>#N/A</v>
      </c>
      <c r="Q200" s="25">
        <f t="shared" si="41"/>
        <v>0</v>
      </c>
      <c r="R200" s="25">
        <f>IFERROR(VLOOKUP(E200,'BANCOS FNL'!E:M,6,0),0)</f>
        <v>0</v>
      </c>
      <c r="S200" s="40" t="e">
        <f>VLOOKUP(E200,'BANCOS FNL'!E:M,8,0)</f>
        <v>#N/A</v>
      </c>
      <c r="T200" s="25">
        <f t="shared" si="42"/>
        <v>0</v>
      </c>
      <c r="U200" s="36" t="str">
        <f t="shared" si="43"/>
        <v>OK CONCILIADO</v>
      </c>
      <c r="V200" s="36" t="str">
        <f t="shared" ca="1" si="44"/>
        <v>ok</v>
      </c>
      <c r="W200" s="36">
        <f t="shared" si="45"/>
        <v>1</v>
      </c>
      <c r="X200" s="36">
        <f t="shared" si="46"/>
        <v>0</v>
      </c>
    </row>
    <row r="201" spans="1:24" s="26" customFormat="1" x14ac:dyDescent="0.25">
      <c r="A201" s="36" t="str">
        <f>RIGHT('BANCOS FNL'!G201,4)</f>
        <v/>
      </c>
      <c r="B201" s="37">
        <f t="shared" si="47"/>
        <v>0</v>
      </c>
      <c r="C201" s="38" t="str">
        <f t="shared" si="48"/>
        <v>EGRESO</v>
      </c>
      <c r="D201" s="38" t="str">
        <f t="shared" si="49"/>
        <v>0EGRESO</v>
      </c>
      <c r="E201" s="38" t="str">
        <f>D201&amp;COUNTIF(D$2:D201,D201)</f>
        <v>0EGRESO200</v>
      </c>
      <c r="F201" s="34"/>
      <c r="K201" s="35"/>
      <c r="L201" s="35"/>
      <c r="M201" s="35"/>
      <c r="N201" s="35"/>
      <c r="O201" s="36">
        <f t="shared" si="40"/>
        <v>1</v>
      </c>
      <c r="P201" s="39" t="e">
        <f>VLOOKUP(E201,'BANCOS FNL'!E:M,5,0)</f>
        <v>#N/A</v>
      </c>
      <c r="Q201" s="25">
        <f t="shared" si="41"/>
        <v>0</v>
      </c>
      <c r="R201" s="25">
        <f>IFERROR(VLOOKUP(E201,'BANCOS FNL'!E:M,6,0),0)</f>
        <v>0</v>
      </c>
      <c r="S201" s="40" t="e">
        <f>VLOOKUP(E201,'BANCOS FNL'!E:M,8,0)</f>
        <v>#N/A</v>
      </c>
      <c r="T201" s="25">
        <f t="shared" si="42"/>
        <v>0</v>
      </c>
      <c r="U201" s="36" t="str">
        <f t="shared" si="43"/>
        <v>OK CONCILIADO</v>
      </c>
      <c r="V201" s="36" t="str">
        <f t="shared" ca="1" si="44"/>
        <v>ok</v>
      </c>
      <c r="W201" s="36">
        <f t="shared" si="45"/>
        <v>1</v>
      </c>
      <c r="X201" s="36">
        <f t="shared" si="46"/>
        <v>0</v>
      </c>
    </row>
    <row r="202" spans="1:24" s="26" customFormat="1" x14ac:dyDescent="0.25">
      <c r="A202" s="36" t="str">
        <f>RIGHT('BANCOS FNL'!G202,4)</f>
        <v/>
      </c>
      <c r="B202" s="37">
        <f t="shared" si="47"/>
        <v>0</v>
      </c>
      <c r="C202" s="38" t="str">
        <f t="shared" si="48"/>
        <v>EGRESO</v>
      </c>
      <c r="D202" s="38" t="str">
        <f t="shared" si="49"/>
        <v>0EGRESO</v>
      </c>
      <c r="E202" s="38" t="str">
        <f>D202&amp;COUNTIF(D$2:D202,D202)</f>
        <v>0EGRESO201</v>
      </c>
      <c r="F202" s="34"/>
      <c r="K202" s="35"/>
      <c r="L202" s="35"/>
      <c r="M202" s="35"/>
      <c r="N202" s="35"/>
      <c r="O202" s="36">
        <f t="shared" si="40"/>
        <v>1</v>
      </c>
      <c r="P202" s="39" t="e">
        <f>VLOOKUP(E202,'BANCOS FNL'!E:M,5,0)</f>
        <v>#N/A</v>
      </c>
      <c r="Q202" s="25">
        <f t="shared" si="41"/>
        <v>0</v>
      </c>
      <c r="R202" s="25">
        <f>IFERROR(VLOOKUP(E202,'BANCOS FNL'!E:M,6,0),0)</f>
        <v>0</v>
      </c>
      <c r="S202" s="40" t="e">
        <f>VLOOKUP(E202,'BANCOS FNL'!E:M,8,0)</f>
        <v>#N/A</v>
      </c>
      <c r="T202" s="25">
        <f t="shared" si="42"/>
        <v>0</v>
      </c>
      <c r="U202" s="36" t="str">
        <f t="shared" si="43"/>
        <v>OK CONCILIADO</v>
      </c>
      <c r="V202" s="36" t="str">
        <f t="shared" ca="1" si="44"/>
        <v>ok</v>
      </c>
      <c r="W202" s="36">
        <f t="shared" si="45"/>
        <v>1</v>
      </c>
      <c r="X202" s="36">
        <f t="shared" si="46"/>
        <v>0</v>
      </c>
    </row>
    <row r="203" spans="1:24" s="26" customFormat="1" x14ac:dyDescent="0.25">
      <c r="A203" s="36" t="str">
        <f>RIGHT('BANCOS FNL'!G203,4)</f>
        <v/>
      </c>
      <c r="B203" s="37">
        <f t="shared" si="47"/>
        <v>0</v>
      </c>
      <c r="C203" s="38" t="str">
        <f t="shared" si="48"/>
        <v>EGRESO</v>
      </c>
      <c r="D203" s="38" t="str">
        <f t="shared" si="49"/>
        <v>0EGRESO</v>
      </c>
      <c r="E203" s="38" t="str">
        <f>D203&amp;COUNTIF(D$2:D203,D203)</f>
        <v>0EGRESO202</v>
      </c>
      <c r="F203" s="34"/>
      <c r="K203" s="35"/>
      <c r="L203" s="35"/>
      <c r="M203" s="35"/>
      <c r="N203" s="35"/>
      <c r="O203" s="36">
        <f t="shared" si="40"/>
        <v>1</v>
      </c>
      <c r="P203" s="39" t="e">
        <f>VLOOKUP(E203,'BANCOS FNL'!E:M,5,0)</f>
        <v>#N/A</v>
      </c>
      <c r="Q203" s="25">
        <f t="shared" si="41"/>
        <v>0</v>
      </c>
      <c r="R203" s="25">
        <f>IFERROR(VLOOKUP(E203,'BANCOS FNL'!E:M,6,0),0)</f>
        <v>0</v>
      </c>
      <c r="S203" s="40" t="e">
        <f>VLOOKUP(E203,'BANCOS FNL'!E:M,8,0)</f>
        <v>#N/A</v>
      </c>
      <c r="T203" s="25">
        <f t="shared" si="42"/>
        <v>0</v>
      </c>
      <c r="U203" s="36" t="str">
        <f t="shared" si="43"/>
        <v>OK CONCILIADO</v>
      </c>
      <c r="V203" s="36" t="str">
        <f t="shared" ca="1" si="44"/>
        <v>ok</v>
      </c>
      <c r="W203" s="36">
        <f t="shared" si="45"/>
        <v>1</v>
      </c>
      <c r="X203" s="36">
        <f t="shared" si="46"/>
        <v>0</v>
      </c>
    </row>
    <row r="204" spans="1:24" s="26" customFormat="1" x14ac:dyDescent="0.25">
      <c r="A204" s="36" t="str">
        <f>RIGHT('BANCOS FNL'!G204,4)</f>
        <v/>
      </c>
      <c r="B204" s="37">
        <f t="shared" si="47"/>
        <v>0</v>
      </c>
      <c r="C204" s="38" t="str">
        <f t="shared" si="48"/>
        <v>EGRESO</v>
      </c>
      <c r="D204" s="38" t="str">
        <f t="shared" si="49"/>
        <v>0EGRESO</v>
      </c>
      <c r="E204" s="38" t="str">
        <f>D204&amp;COUNTIF(D$2:D204,D204)</f>
        <v>0EGRESO203</v>
      </c>
      <c r="F204" s="34"/>
      <c r="K204" s="35"/>
      <c r="L204" s="35"/>
      <c r="M204" s="35"/>
      <c r="N204" s="35"/>
      <c r="O204" s="36">
        <f t="shared" si="40"/>
        <v>1</v>
      </c>
      <c r="P204" s="39" t="e">
        <f>VLOOKUP(E204,'BANCOS FNL'!E:M,5,0)</f>
        <v>#N/A</v>
      </c>
      <c r="Q204" s="25">
        <f t="shared" si="41"/>
        <v>0</v>
      </c>
      <c r="R204" s="25">
        <f>IFERROR(VLOOKUP(E204,'BANCOS FNL'!E:M,6,0),0)</f>
        <v>0</v>
      </c>
      <c r="S204" s="40" t="e">
        <f>VLOOKUP(E204,'BANCOS FNL'!E:M,8,0)</f>
        <v>#N/A</v>
      </c>
      <c r="T204" s="25">
        <f t="shared" si="42"/>
        <v>0</v>
      </c>
      <c r="U204" s="36" t="str">
        <f t="shared" si="43"/>
        <v>OK CONCILIADO</v>
      </c>
      <c r="V204" s="36" t="str">
        <f t="shared" ca="1" si="44"/>
        <v>ok</v>
      </c>
      <c r="W204" s="36">
        <f t="shared" si="45"/>
        <v>1</v>
      </c>
      <c r="X204" s="36">
        <f t="shared" si="46"/>
        <v>0</v>
      </c>
    </row>
    <row r="205" spans="1:24" s="26" customFormat="1" x14ac:dyDescent="0.25">
      <c r="A205" s="36" t="str">
        <f>RIGHT('BANCOS FNL'!G205,4)</f>
        <v/>
      </c>
      <c r="B205" s="37">
        <f t="shared" si="47"/>
        <v>0</v>
      </c>
      <c r="C205" s="38" t="str">
        <f t="shared" si="48"/>
        <v>EGRESO</v>
      </c>
      <c r="D205" s="38" t="str">
        <f t="shared" si="49"/>
        <v>0EGRESO</v>
      </c>
      <c r="E205" s="38" t="str">
        <f>D205&amp;COUNTIF(D$2:D205,D205)</f>
        <v>0EGRESO204</v>
      </c>
      <c r="F205" s="34"/>
      <c r="K205" s="35"/>
      <c r="L205" s="35"/>
      <c r="M205" s="35"/>
      <c r="N205" s="35"/>
      <c r="O205" s="36">
        <f t="shared" si="40"/>
        <v>1</v>
      </c>
      <c r="P205" s="39" t="e">
        <f>VLOOKUP(E205,'BANCOS FNL'!E:M,5,0)</f>
        <v>#N/A</v>
      </c>
      <c r="Q205" s="25">
        <f t="shared" si="41"/>
        <v>0</v>
      </c>
      <c r="R205" s="25">
        <f>IFERROR(VLOOKUP(E205,'BANCOS FNL'!E:M,6,0),0)</f>
        <v>0</v>
      </c>
      <c r="S205" s="40" t="e">
        <f>VLOOKUP(E205,'BANCOS FNL'!E:M,8,0)</f>
        <v>#N/A</v>
      </c>
      <c r="T205" s="25">
        <f t="shared" si="42"/>
        <v>0</v>
      </c>
      <c r="U205" s="36" t="str">
        <f t="shared" si="43"/>
        <v>OK CONCILIADO</v>
      </c>
      <c r="V205" s="36" t="str">
        <f t="shared" ca="1" si="44"/>
        <v>ok</v>
      </c>
      <c r="W205" s="36">
        <f t="shared" si="45"/>
        <v>1</v>
      </c>
      <c r="X205" s="36">
        <f t="shared" si="46"/>
        <v>0</v>
      </c>
    </row>
    <row r="206" spans="1:24" s="26" customFormat="1" x14ac:dyDescent="0.25">
      <c r="A206" s="36" t="str">
        <f>RIGHT('BANCOS FNL'!G206,4)</f>
        <v/>
      </c>
      <c r="B206" s="37">
        <f t="shared" si="47"/>
        <v>0</v>
      </c>
      <c r="C206" s="38" t="str">
        <f t="shared" si="48"/>
        <v>EGRESO</v>
      </c>
      <c r="D206" s="38" t="str">
        <f t="shared" si="49"/>
        <v>0EGRESO</v>
      </c>
      <c r="E206" s="38" t="str">
        <f>D206&amp;COUNTIF(D$2:D206,D206)</f>
        <v>0EGRESO205</v>
      </c>
      <c r="F206" s="34"/>
      <c r="K206" s="35"/>
      <c r="L206" s="35"/>
      <c r="M206" s="35"/>
      <c r="N206" s="35"/>
      <c r="O206" s="36">
        <f t="shared" si="40"/>
        <v>1</v>
      </c>
      <c r="P206" s="39" t="e">
        <f>VLOOKUP(E206,'BANCOS FNL'!E:M,5,0)</f>
        <v>#N/A</v>
      </c>
      <c r="Q206" s="25">
        <f t="shared" si="41"/>
        <v>0</v>
      </c>
      <c r="R206" s="25">
        <f>IFERROR(VLOOKUP(E206,'BANCOS FNL'!E:M,6,0),0)</f>
        <v>0</v>
      </c>
      <c r="S206" s="40" t="e">
        <f>VLOOKUP(E206,'BANCOS FNL'!E:M,8,0)</f>
        <v>#N/A</v>
      </c>
      <c r="T206" s="25">
        <f t="shared" si="42"/>
        <v>0</v>
      </c>
      <c r="U206" s="36" t="str">
        <f t="shared" si="43"/>
        <v>OK CONCILIADO</v>
      </c>
      <c r="V206" s="36" t="str">
        <f t="shared" ca="1" si="44"/>
        <v>ok</v>
      </c>
      <c r="W206" s="36">
        <f t="shared" si="45"/>
        <v>1</v>
      </c>
      <c r="X206" s="36">
        <f t="shared" si="46"/>
        <v>0</v>
      </c>
    </row>
    <row r="207" spans="1:24" s="26" customFormat="1" x14ac:dyDescent="0.25">
      <c r="A207" s="36" t="str">
        <f>RIGHT('BANCOS FNL'!G207,4)</f>
        <v/>
      </c>
      <c r="B207" s="37">
        <f t="shared" ref="B207:B264" si="50">IF(L207&lt;=0,K207*1,L207*-1)</f>
        <v>0</v>
      </c>
      <c r="C207" s="38" t="str">
        <f t="shared" ref="C207:C264" si="51">IF(B207&lt;=0,"EGRESO","INGRESO")</f>
        <v>EGRESO</v>
      </c>
      <c r="D207" s="38" t="str">
        <f t="shared" ref="D207:D264" si="52">+CONCATENATE(A207,B207,C207)</f>
        <v>0EGRESO</v>
      </c>
      <c r="E207" s="38" t="str">
        <f>D207&amp;COUNTIF(D$2:D207,D207)</f>
        <v>0EGRESO206</v>
      </c>
      <c r="F207" s="34"/>
      <c r="K207" s="35"/>
      <c r="L207" s="35"/>
      <c r="M207" s="35"/>
      <c r="N207" s="35"/>
      <c r="O207" s="36">
        <f t="shared" ref="O207:O264" si="53">COUNTBLANK(N207)</f>
        <v>1</v>
      </c>
      <c r="P207" s="39" t="e">
        <f>VLOOKUP(E207,'BANCOS FNL'!E:M,5,0)</f>
        <v>#N/A</v>
      </c>
      <c r="Q207" s="25">
        <f t="shared" ref="Q207:Q264" si="54">+B207</f>
        <v>0</v>
      </c>
      <c r="R207" s="25">
        <f>IFERROR(VLOOKUP(E207,'BANCOS FNL'!E:M,6,0),0)</f>
        <v>0</v>
      </c>
      <c r="S207" s="40" t="e">
        <f>VLOOKUP(E207,'BANCOS FNL'!E:M,8,0)</f>
        <v>#N/A</v>
      </c>
      <c r="T207" s="25">
        <f t="shared" ref="T207:T264" si="55">B207-R207</f>
        <v>0</v>
      </c>
      <c r="U207" s="36" t="str">
        <f t="shared" ref="U207:U264" si="56">IF(AND(O207=0),"OK",IF(T207&lt;&gt;0,"SIN CONCILIAR","OK CONCILIADO"))</f>
        <v>OK CONCILIADO</v>
      </c>
      <c r="V207" s="36" t="str">
        <f t="shared" ref="V207:V264" ca="1" si="57">IF(U207="SIN CONCILIAR",+TODAY()-F207,"ok")</f>
        <v>ok</v>
      </c>
      <c r="W207" s="36">
        <f t="shared" ref="W207:W264" si="58">COUNTA(U207)</f>
        <v>1</v>
      </c>
      <c r="X207" s="36">
        <f t="shared" ref="X207:X264" si="59">WEEKNUM(F207)</f>
        <v>0</v>
      </c>
    </row>
    <row r="208" spans="1:24" s="26" customFormat="1" x14ac:dyDescent="0.25">
      <c r="A208" s="36" t="str">
        <f>RIGHT('BANCOS FNL'!G208,4)</f>
        <v/>
      </c>
      <c r="B208" s="37">
        <f t="shared" si="50"/>
        <v>0</v>
      </c>
      <c r="C208" s="38" t="str">
        <f t="shared" si="51"/>
        <v>EGRESO</v>
      </c>
      <c r="D208" s="38" t="str">
        <f t="shared" si="52"/>
        <v>0EGRESO</v>
      </c>
      <c r="E208" s="38" t="str">
        <f>D208&amp;COUNTIF(D$2:D208,D208)</f>
        <v>0EGRESO207</v>
      </c>
      <c r="F208" s="34"/>
      <c r="K208" s="35"/>
      <c r="L208" s="35"/>
      <c r="M208" s="35"/>
      <c r="N208" s="35"/>
      <c r="O208" s="36">
        <f t="shared" si="53"/>
        <v>1</v>
      </c>
      <c r="P208" s="39" t="e">
        <f>VLOOKUP(E208,'BANCOS FNL'!E:M,5,0)</f>
        <v>#N/A</v>
      </c>
      <c r="Q208" s="25">
        <f t="shared" si="54"/>
        <v>0</v>
      </c>
      <c r="R208" s="25">
        <f>IFERROR(VLOOKUP(E208,'BANCOS FNL'!E:M,6,0),0)</f>
        <v>0</v>
      </c>
      <c r="S208" s="40" t="e">
        <f>VLOOKUP(E208,'BANCOS FNL'!E:M,8,0)</f>
        <v>#N/A</v>
      </c>
      <c r="T208" s="25">
        <f t="shared" si="55"/>
        <v>0</v>
      </c>
      <c r="U208" s="36" t="str">
        <f t="shared" si="56"/>
        <v>OK CONCILIADO</v>
      </c>
      <c r="V208" s="36" t="str">
        <f t="shared" ca="1" si="57"/>
        <v>ok</v>
      </c>
      <c r="W208" s="36">
        <f t="shared" si="58"/>
        <v>1</v>
      </c>
      <c r="X208" s="36">
        <f t="shared" si="59"/>
        <v>0</v>
      </c>
    </row>
    <row r="209" spans="1:24" s="26" customFormat="1" x14ac:dyDescent="0.25">
      <c r="A209" s="36" t="str">
        <f>RIGHT('BANCOS FNL'!G209,4)</f>
        <v/>
      </c>
      <c r="B209" s="37">
        <f t="shared" si="50"/>
        <v>0</v>
      </c>
      <c r="C209" s="38" t="str">
        <f t="shared" si="51"/>
        <v>EGRESO</v>
      </c>
      <c r="D209" s="38" t="str">
        <f t="shared" si="52"/>
        <v>0EGRESO</v>
      </c>
      <c r="E209" s="38" t="str">
        <f>D209&amp;COUNTIF(D$2:D209,D209)</f>
        <v>0EGRESO208</v>
      </c>
      <c r="F209" s="34"/>
      <c r="K209" s="35"/>
      <c r="L209" s="35"/>
      <c r="M209" s="35"/>
      <c r="N209" s="35"/>
      <c r="O209" s="36">
        <f t="shared" si="53"/>
        <v>1</v>
      </c>
      <c r="P209" s="39" t="e">
        <f>VLOOKUP(E209,'BANCOS FNL'!E:M,5,0)</f>
        <v>#N/A</v>
      </c>
      <c r="Q209" s="25">
        <f t="shared" si="54"/>
        <v>0</v>
      </c>
      <c r="R209" s="25">
        <f>IFERROR(VLOOKUP(E209,'BANCOS FNL'!E:M,6,0),0)</f>
        <v>0</v>
      </c>
      <c r="S209" s="40" t="e">
        <f>VLOOKUP(E209,'BANCOS FNL'!E:M,8,0)</f>
        <v>#N/A</v>
      </c>
      <c r="T209" s="25">
        <f t="shared" si="55"/>
        <v>0</v>
      </c>
      <c r="U209" s="36" t="str">
        <f t="shared" si="56"/>
        <v>OK CONCILIADO</v>
      </c>
      <c r="V209" s="36" t="str">
        <f t="shared" ca="1" si="57"/>
        <v>ok</v>
      </c>
      <c r="W209" s="36">
        <f t="shared" si="58"/>
        <v>1</v>
      </c>
      <c r="X209" s="36">
        <f t="shared" si="59"/>
        <v>0</v>
      </c>
    </row>
    <row r="210" spans="1:24" s="26" customFormat="1" x14ac:dyDescent="0.25">
      <c r="A210" s="36" t="str">
        <f>RIGHT('BANCOS FNL'!G210,4)</f>
        <v/>
      </c>
      <c r="B210" s="37">
        <f t="shared" si="50"/>
        <v>0</v>
      </c>
      <c r="C210" s="38" t="str">
        <f t="shared" si="51"/>
        <v>EGRESO</v>
      </c>
      <c r="D210" s="38" t="str">
        <f t="shared" si="52"/>
        <v>0EGRESO</v>
      </c>
      <c r="E210" s="38" t="str">
        <f>D210&amp;COUNTIF(D$2:D210,D210)</f>
        <v>0EGRESO209</v>
      </c>
      <c r="F210" s="34"/>
      <c r="K210" s="35"/>
      <c r="L210" s="35"/>
      <c r="M210" s="35"/>
      <c r="N210" s="35"/>
      <c r="O210" s="36">
        <f t="shared" si="53"/>
        <v>1</v>
      </c>
      <c r="P210" s="39" t="e">
        <f>VLOOKUP(E210,'BANCOS FNL'!E:M,5,0)</f>
        <v>#N/A</v>
      </c>
      <c r="Q210" s="25">
        <f t="shared" si="54"/>
        <v>0</v>
      </c>
      <c r="R210" s="25">
        <f>IFERROR(VLOOKUP(E210,'BANCOS FNL'!E:M,6,0),0)</f>
        <v>0</v>
      </c>
      <c r="S210" s="40" t="e">
        <f>VLOOKUP(E210,'BANCOS FNL'!E:M,8,0)</f>
        <v>#N/A</v>
      </c>
      <c r="T210" s="25">
        <f t="shared" si="55"/>
        <v>0</v>
      </c>
      <c r="U210" s="36" t="str">
        <f t="shared" si="56"/>
        <v>OK CONCILIADO</v>
      </c>
      <c r="V210" s="36" t="str">
        <f t="shared" ca="1" si="57"/>
        <v>ok</v>
      </c>
      <c r="W210" s="36">
        <f t="shared" si="58"/>
        <v>1</v>
      </c>
      <c r="X210" s="36">
        <f t="shared" si="59"/>
        <v>0</v>
      </c>
    </row>
    <row r="211" spans="1:24" s="26" customFormat="1" x14ac:dyDescent="0.25">
      <c r="A211" s="36" t="str">
        <f>RIGHT('BANCOS FNL'!G211,4)</f>
        <v/>
      </c>
      <c r="B211" s="37">
        <f t="shared" si="50"/>
        <v>0</v>
      </c>
      <c r="C211" s="38" t="str">
        <f t="shared" si="51"/>
        <v>EGRESO</v>
      </c>
      <c r="D211" s="38" t="str">
        <f t="shared" si="52"/>
        <v>0EGRESO</v>
      </c>
      <c r="E211" s="38" t="str">
        <f>D211&amp;COUNTIF(D$2:D211,D211)</f>
        <v>0EGRESO210</v>
      </c>
      <c r="F211" s="34"/>
      <c r="K211" s="35"/>
      <c r="L211" s="35"/>
      <c r="M211" s="35"/>
      <c r="N211" s="35"/>
      <c r="O211" s="36">
        <f t="shared" si="53"/>
        <v>1</v>
      </c>
      <c r="P211" s="39" t="e">
        <f>VLOOKUP(E211,'BANCOS FNL'!E:M,5,0)</f>
        <v>#N/A</v>
      </c>
      <c r="Q211" s="25">
        <f t="shared" si="54"/>
        <v>0</v>
      </c>
      <c r="R211" s="25">
        <f>IFERROR(VLOOKUP(E211,'BANCOS FNL'!E:M,6,0),0)</f>
        <v>0</v>
      </c>
      <c r="S211" s="40" t="e">
        <f>VLOOKUP(E211,'BANCOS FNL'!E:M,8,0)</f>
        <v>#N/A</v>
      </c>
      <c r="T211" s="25">
        <f t="shared" si="55"/>
        <v>0</v>
      </c>
      <c r="U211" s="36" t="str">
        <f t="shared" si="56"/>
        <v>OK CONCILIADO</v>
      </c>
      <c r="V211" s="36" t="str">
        <f t="shared" ca="1" si="57"/>
        <v>ok</v>
      </c>
      <c r="W211" s="36">
        <f t="shared" si="58"/>
        <v>1</v>
      </c>
      <c r="X211" s="36">
        <f t="shared" si="59"/>
        <v>0</v>
      </c>
    </row>
    <row r="212" spans="1:24" s="26" customFormat="1" x14ac:dyDescent="0.25">
      <c r="A212" s="36" t="str">
        <f>RIGHT('BANCOS FNL'!G212,4)</f>
        <v/>
      </c>
      <c r="B212" s="37">
        <f t="shared" si="50"/>
        <v>0</v>
      </c>
      <c r="C212" s="38" t="str">
        <f t="shared" si="51"/>
        <v>EGRESO</v>
      </c>
      <c r="D212" s="38" t="str">
        <f t="shared" si="52"/>
        <v>0EGRESO</v>
      </c>
      <c r="E212" s="38" t="str">
        <f>D212&amp;COUNTIF(D$2:D212,D212)</f>
        <v>0EGRESO211</v>
      </c>
      <c r="F212" s="34"/>
      <c r="K212" s="35"/>
      <c r="L212" s="35"/>
      <c r="M212" s="35"/>
      <c r="N212" s="35"/>
      <c r="O212" s="36">
        <f t="shared" si="53"/>
        <v>1</v>
      </c>
      <c r="P212" s="39" t="e">
        <f>VLOOKUP(E212,'BANCOS FNL'!E:M,5,0)</f>
        <v>#N/A</v>
      </c>
      <c r="Q212" s="25">
        <f t="shared" si="54"/>
        <v>0</v>
      </c>
      <c r="R212" s="25">
        <f>IFERROR(VLOOKUP(E212,'BANCOS FNL'!E:M,6,0),0)</f>
        <v>0</v>
      </c>
      <c r="S212" s="40" t="e">
        <f>VLOOKUP(E212,'BANCOS FNL'!E:M,8,0)</f>
        <v>#N/A</v>
      </c>
      <c r="T212" s="25">
        <f t="shared" si="55"/>
        <v>0</v>
      </c>
      <c r="U212" s="36" t="str">
        <f t="shared" si="56"/>
        <v>OK CONCILIADO</v>
      </c>
      <c r="V212" s="36" t="str">
        <f t="shared" ca="1" si="57"/>
        <v>ok</v>
      </c>
      <c r="W212" s="36">
        <f t="shared" si="58"/>
        <v>1</v>
      </c>
      <c r="X212" s="36">
        <f t="shared" si="59"/>
        <v>0</v>
      </c>
    </row>
    <row r="213" spans="1:24" s="26" customFormat="1" x14ac:dyDescent="0.25">
      <c r="A213" s="36" t="str">
        <f>RIGHT('BANCOS FNL'!G213,4)</f>
        <v/>
      </c>
      <c r="B213" s="37">
        <f t="shared" si="50"/>
        <v>0</v>
      </c>
      <c r="C213" s="38" t="str">
        <f t="shared" si="51"/>
        <v>EGRESO</v>
      </c>
      <c r="D213" s="38" t="str">
        <f t="shared" si="52"/>
        <v>0EGRESO</v>
      </c>
      <c r="E213" s="38" t="str">
        <f>D213&amp;COUNTIF(D$2:D213,D213)</f>
        <v>0EGRESO212</v>
      </c>
      <c r="F213" s="34"/>
      <c r="K213" s="35"/>
      <c r="L213" s="35"/>
      <c r="M213" s="35"/>
      <c r="N213" s="35"/>
      <c r="O213" s="36">
        <f t="shared" si="53"/>
        <v>1</v>
      </c>
      <c r="P213" s="39" t="e">
        <f>VLOOKUP(E213,'BANCOS FNL'!E:M,5,0)</f>
        <v>#N/A</v>
      </c>
      <c r="Q213" s="25">
        <f t="shared" si="54"/>
        <v>0</v>
      </c>
      <c r="R213" s="25">
        <f>IFERROR(VLOOKUP(E213,'BANCOS FNL'!E:M,6,0),0)</f>
        <v>0</v>
      </c>
      <c r="S213" s="40" t="e">
        <f>VLOOKUP(E213,'BANCOS FNL'!E:M,8,0)</f>
        <v>#N/A</v>
      </c>
      <c r="T213" s="25">
        <f t="shared" si="55"/>
        <v>0</v>
      </c>
      <c r="U213" s="36" t="str">
        <f t="shared" si="56"/>
        <v>OK CONCILIADO</v>
      </c>
      <c r="V213" s="36" t="str">
        <f t="shared" ca="1" si="57"/>
        <v>ok</v>
      </c>
      <c r="W213" s="36">
        <f t="shared" si="58"/>
        <v>1</v>
      </c>
      <c r="X213" s="36">
        <f t="shared" si="59"/>
        <v>0</v>
      </c>
    </row>
    <row r="214" spans="1:24" s="26" customFormat="1" x14ac:dyDescent="0.25">
      <c r="A214" s="36" t="str">
        <f>RIGHT('BANCOS FNL'!G214,4)</f>
        <v/>
      </c>
      <c r="B214" s="37">
        <f t="shared" si="50"/>
        <v>0</v>
      </c>
      <c r="C214" s="38" t="str">
        <f t="shared" si="51"/>
        <v>EGRESO</v>
      </c>
      <c r="D214" s="38" t="str">
        <f t="shared" si="52"/>
        <v>0EGRESO</v>
      </c>
      <c r="E214" s="38" t="str">
        <f>D214&amp;COUNTIF(D$2:D214,D214)</f>
        <v>0EGRESO213</v>
      </c>
      <c r="F214" s="34"/>
      <c r="K214" s="35"/>
      <c r="L214" s="35"/>
      <c r="M214" s="35"/>
      <c r="N214" s="35"/>
      <c r="O214" s="36">
        <f t="shared" si="53"/>
        <v>1</v>
      </c>
      <c r="P214" s="39" t="e">
        <f>VLOOKUP(E214,'BANCOS FNL'!E:M,5,0)</f>
        <v>#N/A</v>
      </c>
      <c r="Q214" s="25">
        <f t="shared" si="54"/>
        <v>0</v>
      </c>
      <c r="R214" s="25">
        <f>IFERROR(VLOOKUP(E214,'BANCOS FNL'!E:M,6,0),0)</f>
        <v>0</v>
      </c>
      <c r="S214" s="40" t="e">
        <f>VLOOKUP(E214,'BANCOS FNL'!E:M,8,0)</f>
        <v>#N/A</v>
      </c>
      <c r="T214" s="25">
        <f t="shared" si="55"/>
        <v>0</v>
      </c>
      <c r="U214" s="36" t="str">
        <f t="shared" si="56"/>
        <v>OK CONCILIADO</v>
      </c>
      <c r="V214" s="36" t="str">
        <f t="shared" ca="1" si="57"/>
        <v>ok</v>
      </c>
      <c r="W214" s="36">
        <f t="shared" si="58"/>
        <v>1</v>
      </c>
      <c r="X214" s="36">
        <f t="shared" si="59"/>
        <v>0</v>
      </c>
    </row>
    <row r="215" spans="1:24" s="26" customFormat="1" x14ac:dyDescent="0.25">
      <c r="A215" s="36" t="str">
        <f>RIGHT('BANCOS FNL'!G215,4)</f>
        <v/>
      </c>
      <c r="B215" s="37">
        <f t="shared" si="50"/>
        <v>0</v>
      </c>
      <c r="C215" s="38" t="str">
        <f t="shared" si="51"/>
        <v>EGRESO</v>
      </c>
      <c r="D215" s="38" t="str">
        <f t="shared" si="52"/>
        <v>0EGRESO</v>
      </c>
      <c r="E215" s="38" t="str">
        <f>D215&amp;COUNTIF(D$2:D215,D215)</f>
        <v>0EGRESO214</v>
      </c>
      <c r="F215" s="34"/>
      <c r="K215" s="35"/>
      <c r="L215" s="35"/>
      <c r="M215" s="35"/>
      <c r="N215" s="35"/>
      <c r="O215" s="36">
        <f t="shared" si="53"/>
        <v>1</v>
      </c>
      <c r="P215" s="39" t="e">
        <f>VLOOKUP(E215,'BANCOS FNL'!E:M,5,0)</f>
        <v>#N/A</v>
      </c>
      <c r="Q215" s="25">
        <f t="shared" si="54"/>
        <v>0</v>
      </c>
      <c r="R215" s="25">
        <f>IFERROR(VLOOKUP(E215,'BANCOS FNL'!E:M,6,0),0)</f>
        <v>0</v>
      </c>
      <c r="S215" s="40" t="e">
        <f>VLOOKUP(E215,'BANCOS FNL'!E:M,8,0)</f>
        <v>#N/A</v>
      </c>
      <c r="T215" s="25">
        <f t="shared" si="55"/>
        <v>0</v>
      </c>
      <c r="U215" s="36" t="str">
        <f t="shared" si="56"/>
        <v>OK CONCILIADO</v>
      </c>
      <c r="V215" s="36" t="str">
        <f t="shared" ca="1" si="57"/>
        <v>ok</v>
      </c>
      <c r="W215" s="36">
        <f t="shared" si="58"/>
        <v>1</v>
      </c>
      <c r="X215" s="36">
        <f t="shared" si="59"/>
        <v>0</v>
      </c>
    </row>
    <row r="216" spans="1:24" s="26" customFormat="1" x14ac:dyDescent="0.25">
      <c r="A216" s="36" t="str">
        <f>RIGHT('BANCOS FNL'!G216,4)</f>
        <v/>
      </c>
      <c r="B216" s="37">
        <f t="shared" si="50"/>
        <v>0</v>
      </c>
      <c r="C216" s="38" t="str">
        <f t="shared" si="51"/>
        <v>EGRESO</v>
      </c>
      <c r="D216" s="38" t="str">
        <f t="shared" si="52"/>
        <v>0EGRESO</v>
      </c>
      <c r="E216" s="38" t="str">
        <f>D216&amp;COUNTIF(D$2:D216,D216)</f>
        <v>0EGRESO215</v>
      </c>
      <c r="F216" s="34"/>
      <c r="K216" s="35"/>
      <c r="L216" s="35"/>
      <c r="M216" s="35"/>
      <c r="N216" s="35"/>
      <c r="O216" s="36">
        <f t="shared" si="53"/>
        <v>1</v>
      </c>
      <c r="P216" s="39" t="e">
        <f>VLOOKUP(E216,'BANCOS FNL'!E:M,5,0)</f>
        <v>#N/A</v>
      </c>
      <c r="Q216" s="25">
        <f t="shared" si="54"/>
        <v>0</v>
      </c>
      <c r="R216" s="25">
        <f>IFERROR(VLOOKUP(E216,'BANCOS FNL'!E:M,6,0),0)</f>
        <v>0</v>
      </c>
      <c r="S216" s="40" t="e">
        <f>VLOOKUP(E216,'BANCOS FNL'!E:M,8,0)</f>
        <v>#N/A</v>
      </c>
      <c r="T216" s="25">
        <f t="shared" si="55"/>
        <v>0</v>
      </c>
      <c r="U216" s="36" t="str">
        <f t="shared" si="56"/>
        <v>OK CONCILIADO</v>
      </c>
      <c r="V216" s="36" t="str">
        <f t="shared" ca="1" si="57"/>
        <v>ok</v>
      </c>
      <c r="W216" s="36">
        <f t="shared" si="58"/>
        <v>1</v>
      </c>
      <c r="X216" s="36">
        <f t="shared" si="59"/>
        <v>0</v>
      </c>
    </row>
    <row r="217" spans="1:24" s="26" customFormat="1" x14ac:dyDescent="0.25">
      <c r="A217" s="36" t="str">
        <f>RIGHT('BANCOS FNL'!G217,4)</f>
        <v/>
      </c>
      <c r="B217" s="37">
        <f t="shared" si="50"/>
        <v>0</v>
      </c>
      <c r="C217" s="38" t="str">
        <f t="shared" si="51"/>
        <v>EGRESO</v>
      </c>
      <c r="D217" s="38" t="str">
        <f t="shared" si="52"/>
        <v>0EGRESO</v>
      </c>
      <c r="E217" s="38" t="str">
        <f>D217&amp;COUNTIF(D$2:D217,D217)</f>
        <v>0EGRESO216</v>
      </c>
      <c r="F217" s="34"/>
      <c r="K217" s="35"/>
      <c r="L217" s="35"/>
      <c r="M217" s="35"/>
      <c r="N217" s="35"/>
      <c r="O217" s="36">
        <f t="shared" si="53"/>
        <v>1</v>
      </c>
      <c r="P217" s="39" t="e">
        <f>VLOOKUP(E217,'BANCOS FNL'!E:M,5,0)</f>
        <v>#N/A</v>
      </c>
      <c r="Q217" s="25">
        <f t="shared" si="54"/>
        <v>0</v>
      </c>
      <c r="R217" s="25">
        <f>IFERROR(VLOOKUP(E217,'BANCOS FNL'!E:M,6,0),0)</f>
        <v>0</v>
      </c>
      <c r="S217" s="40" t="e">
        <f>VLOOKUP(E217,'BANCOS FNL'!E:M,8,0)</f>
        <v>#N/A</v>
      </c>
      <c r="T217" s="25">
        <f t="shared" si="55"/>
        <v>0</v>
      </c>
      <c r="U217" s="36" t="str">
        <f t="shared" si="56"/>
        <v>OK CONCILIADO</v>
      </c>
      <c r="V217" s="36" t="str">
        <f t="shared" ca="1" si="57"/>
        <v>ok</v>
      </c>
      <c r="W217" s="36">
        <f t="shared" si="58"/>
        <v>1</v>
      </c>
      <c r="X217" s="36">
        <f t="shared" si="59"/>
        <v>0</v>
      </c>
    </row>
    <row r="218" spans="1:24" s="26" customFormat="1" x14ac:dyDescent="0.25">
      <c r="A218" s="36" t="str">
        <f>RIGHT('BANCOS FNL'!G218,4)</f>
        <v/>
      </c>
      <c r="B218" s="37">
        <f t="shared" si="50"/>
        <v>0</v>
      </c>
      <c r="C218" s="38" t="str">
        <f t="shared" si="51"/>
        <v>EGRESO</v>
      </c>
      <c r="D218" s="38" t="str">
        <f t="shared" si="52"/>
        <v>0EGRESO</v>
      </c>
      <c r="E218" s="38" t="str">
        <f>D218&amp;COUNTIF(D$2:D218,D218)</f>
        <v>0EGRESO217</v>
      </c>
      <c r="F218" s="34"/>
      <c r="K218" s="35"/>
      <c r="L218" s="35"/>
      <c r="M218" s="35"/>
      <c r="N218" s="35"/>
      <c r="O218" s="36">
        <f t="shared" si="53"/>
        <v>1</v>
      </c>
      <c r="P218" s="39" t="e">
        <f>VLOOKUP(E218,'BANCOS FNL'!E:M,5,0)</f>
        <v>#N/A</v>
      </c>
      <c r="Q218" s="25">
        <f t="shared" si="54"/>
        <v>0</v>
      </c>
      <c r="R218" s="25">
        <f>IFERROR(VLOOKUP(E218,'BANCOS FNL'!E:M,6,0),0)</f>
        <v>0</v>
      </c>
      <c r="S218" s="40" t="e">
        <f>VLOOKUP(E218,'BANCOS FNL'!E:M,8,0)</f>
        <v>#N/A</v>
      </c>
      <c r="T218" s="25">
        <f t="shared" si="55"/>
        <v>0</v>
      </c>
      <c r="U218" s="36" t="str">
        <f t="shared" si="56"/>
        <v>OK CONCILIADO</v>
      </c>
      <c r="V218" s="36" t="str">
        <f t="shared" ca="1" si="57"/>
        <v>ok</v>
      </c>
      <c r="W218" s="36">
        <f t="shared" si="58"/>
        <v>1</v>
      </c>
      <c r="X218" s="36">
        <f t="shared" si="59"/>
        <v>0</v>
      </c>
    </row>
    <row r="219" spans="1:24" s="26" customFormat="1" x14ac:dyDescent="0.25">
      <c r="A219" s="36" t="str">
        <f>RIGHT('BANCOS FNL'!G219,4)</f>
        <v/>
      </c>
      <c r="B219" s="37">
        <f t="shared" si="50"/>
        <v>0</v>
      </c>
      <c r="C219" s="38" t="str">
        <f t="shared" si="51"/>
        <v>EGRESO</v>
      </c>
      <c r="D219" s="38" t="str">
        <f t="shared" si="52"/>
        <v>0EGRESO</v>
      </c>
      <c r="E219" s="38" t="str">
        <f>D219&amp;COUNTIF(D$2:D219,D219)</f>
        <v>0EGRESO218</v>
      </c>
      <c r="F219" s="34"/>
      <c r="K219" s="35"/>
      <c r="L219" s="35"/>
      <c r="M219" s="35"/>
      <c r="N219" s="35"/>
      <c r="O219" s="36">
        <f t="shared" si="53"/>
        <v>1</v>
      </c>
      <c r="P219" s="39" t="e">
        <f>VLOOKUP(E219,'BANCOS FNL'!E:M,5,0)</f>
        <v>#N/A</v>
      </c>
      <c r="Q219" s="25">
        <f t="shared" si="54"/>
        <v>0</v>
      </c>
      <c r="R219" s="25">
        <f>IFERROR(VLOOKUP(E219,'BANCOS FNL'!E:M,6,0),0)</f>
        <v>0</v>
      </c>
      <c r="S219" s="40" t="e">
        <f>VLOOKUP(E219,'BANCOS FNL'!E:M,8,0)</f>
        <v>#N/A</v>
      </c>
      <c r="T219" s="25">
        <f t="shared" si="55"/>
        <v>0</v>
      </c>
      <c r="U219" s="36" t="str">
        <f t="shared" si="56"/>
        <v>OK CONCILIADO</v>
      </c>
      <c r="V219" s="36" t="str">
        <f t="shared" ca="1" si="57"/>
        <v>ok</v>
      </c>
      <c r="W219" s="36">
        <f t="shared" si="58"/>
        <v>1</v>
      </c>
      <c r="X219" s="36">
        <f t="shared" si="59"/>
        <v>0</v>
      </c>
    </row>
    <row r="220" spans="1:24" s="26" customFormat="1" x14ac:dyDescent="0.25">
      <c r="A220" s="36" t="str">
        <f>RIGHT('BANCOS FNL'!G220,4)</f>
        <v/>
      </c>
      <c r="B220" s="37">
        <f t="shared" si="50"/>
        <v>0</v>
      </c>
      <c r="C220" s="38" t="str">
        <f t="shared" si="51"/>
        <v>EGRESO</v>
      </c>
      <c r="D220" s="38" t="str">
        <f t="shared" si="52"/>
        <v>0EGRESO</v>
      </c>
      <c r="E220" s="38" t="str">
        <f>D220&amp;COUNTIF(D$2:D220,D220)</f>
        <v>0EGRESO219</v>
      </c>
      <c r="F220" s="34"/>
      <c r="K220" s="35"/>
      <c r="L220" s="35"/>
      <c r="M220" s="35"/>
      <c r="N220" s="35"/>
      <c r="O220" s="36">
        <f t="shared" si="53"/>
        <v>1</v>
      </c>
      <c r="P220" s="39" t="e">
        <f>VLOOKUP(E220,'BANCOS FNL'!E:M,5,0)</f>
        <v>#N/A</v>
      </c>
      <c r="Q220" s="25">
        <f t="shared" si="54"/>
        <v>0</v>
      </c>
      <c r="R220" s="25">
        <f>IFERROR(VLOOKUP(E220,'BANCOS FNL'!E:M,6,0),0)</f>
        <v>0</v>
      </c>
      <c r="S220" s="40" t="e">
        <f>VLOOKUP(E220,'BANCOS FNL'!E:M,8,0)</f>
        <v>#N/A</v>
      </c>
      <c r="T220" s="25">
        <f t="shared" si="55"/>
        <v>0</v>
      </c>
      <c r="U220" s="36" t="str">
        <f t="shared" si="56"/>
        <v>OK CONCILIADO</v>
      </c>
      <c r="V220" s="36" t="str">
        <f t="shared" ca="1" si="57"/>
        <v>ok</v>
      </c>
      <c r="W220" s="36">
        <f t="shared" si="58"/>
        <v>1</v>
      </c>
      <c r="X220" s="36">
        <f t="shared" si="59"/>
        <v>0</v>
      </c>
    </row>
    <row r="221" spans="1:24" s="26" customFormat="1" x14ac:dyDescent="0.25">
      <c r="A221" s="36" t="str">
        <f>RIGHT('BANCOS FNL'!G221,4)</f>
        <v/>
      </c>
      <c r="B221" s="37">
        <f t="shared" si="50"/>
        <v>0</v>
      </c>
      <c r="C221" s="38" t="str">
        <f t="shared" si="51"/>
        <v>EGRESO</v>
      </c>
      <c r="D221" s="38" t="str">
        <f t="shared" si="52"/>
        <v>0EGRESO</v>
      </c>
      <c r="E221" s="38" t="str">
        <f>D221&amp;COUNTIF(D$2:D221,D221)</f>
        <v>0EGRESO220</v>
      </c>
      <c r="F221" s="34"/>
      <c r="K221" s="35"/>
      <c r="L221" s="35"/>
      <c r="M221" s="35"/>
      <c r="N221" s="35"/>
      <c r="O221" s="36">
        <f t="shared" si="53"/>
        <v>1</v>
      </c>
      <c r="P221" s="39" t="e">
        <f>VLOOKUP(E221,'BANCOS FNL'!E:M,5,0)</f>
        <v>#N/A</v>
      </c>
      <c r="Q221" s="25">
        <f t="shared" si="54"/>
        <v>0</v>
      </c>
      <c r="R221" s="25">
        <f>IFERROR(VLOOKUP(E221,'BANCOS FNL'!E:M,6,0),0)</f>
        <v>0</v>
      </c>
      <c r="S221" s="40" t="e">
        <f>VLOOKUP(E221,'BANCOS FNL'!E:M,8,0)</f>
        <v>#N/A</v>
      </c>
      <c r="T221" s="25">
        <f t="shared" si="55"/>
        <v>0</v>
      </c>
      <c r="U221" s="36" t="str">
        <f t="shared" si="56"/>
        <v>OK CONCILIADO</v>
      </c>
      <c r="V221" s="36" t="str">
        <f t="shared" ca="1" si="57"/>
        <v>ok</v>
      </c>
      <c r="W221" s="36">
        <f t="shared" si="58"/>
        <v>1</v>
      </c>
      <c r="X221" s="36">
        <f t="shared" si="59"/>
        <v>0</v>
      </c>
    </row>
    <row r="222" spans="1:24" s="26" customFormat="1" x14ac:dyDescent="0.25">
      <c r="A222" s="36" t="str">
        <f>RIGHT('BANCOS FNL'!G222,4)</f>
        <v/>
      </c>
      <c r="B222" s="37">
        <f t="shared" si="50"/>
        <v>0</v>
      </c>
      <c r="C222" s="38" t="str">
        <f t="shared" si="51"/>
        <v>EGRESO</v>
      </c>
      <c r="D222" s="38" t="str">
        <f t="shared" si="52"/>
        <v>0EGRESO</v>
      </c>
      <c r="E222" s="38" t="str">
        <f>D222&amp;COUNTIF(D$2:D222,D222)</f>
        <v>0EGRESO221</v>
      </c>
      <c r="F222" s="34"/>
      <c r="K222" s="35"/>
      <c r="L222" s="35"/>
      <c r="M222" s="35"/>
      <c r="N222" s="35"/>
      <c r="O222" s="36">
        <f t="shared" si="53"/>
        <v>1</v>
      </c>
      <c r="P222" s="39" t="e">
        <f>VLOOKUP(E222,'BANCOS FNL'!E:M,5,0)</f>
        <v>#N/A</v>
      </c>
      <c r="Q222" s="25">
        <f t="shared" si="54"/>
        <v>0</v>
      </c>
      <c r="R222" s="25">
        <f>IFERROR(VLOOKUP(E222,'BANCOS FNL'!E:M,6,0),0)</f>
        <v>0</v>
      </c>
      <c r="S222" s="40" t="e">
        <f>VLOOKUP(E222,'BANCOS FNL'!E:M,8,0)</f>
        <v>#N/A</v>
      </c>
      <c r="T222" s="25">
        <f t="shared" si="55"/>
        <v>0</v>
      </c>
      <c r="U222" s="36" t="str">
        <f t="shared" si="56"/>
        <v>OK CONCILIADO</v>
      </c>
      <c r="V222" s="36" t="str">
        <f t="shared" ca="1" si="57"/>
        <v>ok</v>
      </c>
      <c r="W222" s="36">
        <f t="shared" si="58"/>
        <v>1</v>
      </c>
      <c r="X222" s="36">
        <f t="shared" si="59"/>
        <v>0</v>
      </c>
    </row>
    <row r="223" spans="1:24" s="26" customFormat="1" x14ac:dyDescent="0.25">
      <c r="A223" s="36" t="str">
        <f>RIGHT('BANCOS FNL'!G223,4)</f>
        <v/>
      </c>
      <c r="B223" s="37">
        <f t="shared" si="50"/>
        <v>0</v>
      </c>
      <c r="C223" s="38" t="str">
        <f t="shared" si="51"/>
        <v>EGRESO</v>
      </c>
      <c r="D223" s="38" t="str">
        <f t="shared" si="52"/>
        <v>0EGRESO</v>
      </c>
      <c r="E223" s="38" t="str">
        <f>D223&amp;COUNTIF(D$2:D223,D223)</f>
        <v>0EGRESO222</v>
      </c>
      <c r="F223" s="34"/>
      <c r="K223" s="35"/>
      <c r="L223" s="35"/>
      <c r="M223" s="35"/>
      <c r="N223" s="35"/>
      <c r="O223" s="36">
        <f t="shared" si="53"/>
        <v>1</v>
      </c>
      <c r="P223" s="39" t="e">
        <f>VLOOKUP(E223,'BANCOS FNL'!E:M,5,0)</f>
        <v>#N/A</v>
      </c>
      <c r="Q223" s="25">
        <f t="shared" si="54"/>
        <v>0</v>
      </c>
      <c r="R223" s="25">
        <f>IFERROR(VLOOKUP(E223,'BANCOS FNL'!E:M,6,0),0)</f>
        <v>0</v>
      </c>
      <c r="S223" s="40" t="e">
        <f>VLOOKUP(E223,'BANCOS FNL'!E:M,8,0)</f>
        <v>#N/A</v>
      </c>
      <c r="T223" s="25">
        <f t="shared" si="55"/>
        <v>0</v>
      </c>
      <c r="U223" s="36" t="str">
        <f t="shared" si="56"/>
        <v>OK CONCILIADO</v>
      </c>
      <c r="V223" s="36" t="str">
        <f t="shared" ca="1" si="57"/>
        <v>ok</v>
      </c>
      <c r="W223" s="36">
        <f t="shared" si="58"/>
        <v>1</v>
      </c>
      <c r="X223" s="36">
        <f t="shared" si="59"/>
        <v>0</v>
      </c>
    </row>
    <row r="224" spans="1:24" s="26" customFormat="1" x14ac:dyDescent="0.25">
      <c r="A224" s="36" t="str">
        <f>RIGHT('BANCOS FNL'!G224,4)</f>
        <v/>
      </c>
      <c r="B224" s="37">
        <f t="shared" si="50"/>
        <v>0</v>
      </c>
      <c r="C224" s="38" t="str">
        <f t="shared" si="51"/>
        <v>EGRESO</v>
      </c>
      <c r="D224" s="38" t="str">
        <f t="shared" si="52"/>
        <v>0EGRESO</v>
      </c>
      <c r="E224" s="38" t="str">
        <f>D224&amp;COUNTIF(D$2:D224,D224)</f>
        <v>0EGRESO223</v>
      </c>
      <c r="F224" s="34"/>
      <c r="K224" s="35"/>
      <c r="L224" s="35"/>
      <c r="M224" s="35"/>
      <c r="N224" s="35"/>
      <c r="O224" s="36">
        <f t="shared" si="53"/>
        <v>1</v>
      </c>
      <c r="P224" s="39" t="e">
        <f>VLOOKUP(E224,'BANCOS FNL'!E:M,5,0)</f>
        <v>#N/A</v>
      </c>
      <c r="Q224" s="25">
        <f t="shared" si="54"/>
        <v>0</v>
      </c>
      <c r="R224" s="25">
        <f>IFERROR(VLOOKUP(E224,'BANCOS FNL'!E:M,6,0),0)</f>
        <v>0</v>
      </c>
      <c r="S224" s="40" t="e">
        <f>VLOOKUP(E224,'BANCOS FNL'!E:M,8,0)</f>
        <v>#N/A</v>
      </c>
      <c r="T224" s="25">
        <f t="shared" si="55"/>
        <v>0</v>
      </c>
      <c r="U224" s="36" t="str">
        <f t="shared" si="56"/>
        <v>OK CONCILIADO</v>
      </c>
      <c r="V224" s="36" t="str">
        <f t="shared" ca="1" si="57"/>
        <v>ok</v>
      </c>
      <c r="W224" s="36">
        <f t="shared" si="58"/>
        <v>1</v>
      </c>
      <c r="X224" s="36">
        <f t="shared" si="59"/>
        <v>0</v>
      </c>
    </row>
    <row r="225" spans="1:24" s="26" customFormat="1" x14ac:dyDescent="0.25">
      <c r="A225" s="36" t="str">
        <f>RIGHT('BANCOS FNL'!G225,4)</f>
        <v/>
      </c>
      <c r="B225" s="37">
        <f t="shared" si="50"/>
        <v>0</v>
      </c>
      <c r="C225" s="38" t="str">
        <f t="shared" si="51"/>
        <v>EGRESO</v>
      </c>
      <c r="D225" s="38" t="str">
        <f t="shared" si="52"/>
        <v>0EGRESO</v>
      </c>
      <c r="E225" s="38" t="str">
        <f>D225&amp;COUNTIF(D$2:D225,D225)</f>
        <v>0EGRESO224</v>
      </c>
      <c r="F225" s="34"/>
      <c r="K225" s="35"/>
      <c r="L225" s="35"/>
      <c r="M225" s="35"/>
      <c r="N225" s="35"/>
      <c r="O225" s="36">
        <f t="shared" si="53"/>
        <v>1</v>
      </c>
      <c r="P225" s="39" t="e">
        <f>VLOOKUP(E225,'BANCOS FNL'!E:M,5,0)</f>
        <v>#N/A</v>
      </c>
      <c r="Q225" s="25">
        <f t="shared" si="54"/>
        <v>0</v>
      </c>
      <c r="R225" s="25">
        <f>IFERROR(VLOOKUP(E225,'BANCOS FNL'!E:M,6,0),0)</f>
        <v>0</v>
      </c>
      <c r="S225" s="40" t="e">
        <f>VLOOKUP(E225,'BANCOS FNL'!E:M,8,0)</f>
        <v>#N/A</v>
      </c>
      <c r="T225" s="25">
        <f t="shared" si="55"/>
        <v>0</v>
      </c>
      <c r="U225" s="36" t="str">
        <f t="shared" si="56"/>
        <v>OK CONCILIADO</v>
      </c>
      <c r="V225" s="36" t="str">
        <f t="shared" ca="1" si="57"/>
        <v>ok</v>
      </c>
      <c r="W225" s="36">
        <f t="shared" si="58"/>
        <v>1</v>
      </c>
      <c r="X225" s="36">
        <f t="shared" si="59"/>
        <v>0</v>
      </c>
    </row>
    <row r="226" spans="1:24" s="26" customFormat="1" x14ac:dyDescent="0.25">
      <c r="A226" s="36" t="str">
        <f>RIGHT('BANCOS FNL'!G226,4)</f>
        <v/>
      </c>
      <c r="B226" s="37">
        <f t="shared" si="50"/>
        <v>0</v>
      </c>
      <c r="C226" s="38" t="str">
        <f t="shared" si="51"/>
        <v>EGRESO</v>
      </c>
      <c r="D226" s="38" t="str">
        <f t="shared" si="52"/>
        <v>0EGRESO</v>
      </c>
      <c r="E226" s="38" t="str">
        <f>D226&amp;COUNTIF(D$2:D226,D226)</f>
        <v>0EGRESO225</v>
      </c>
      <c r="F226" s="34"/>
      <c r="K226" s="35"/>
      <c r="L226" s="35"/>
      <c r="M226" s="35"/>
      <c r="N226" s="35"/>
      <c r="O226" s="36">
        <f t="shared" si="53"/>
        <v>1</v>
      </c>
      <c r="P226" s="39" t="e">
        <f>VLOOKUP(E226,'BANCOS FNL'!E:M,5,0)</f>
        <v>#N/A</v>
      </c>
      <c r="Q226" s="25">
        <f t="shared" si="54"/>
        <v>0</v>
      </c>
      <c r="R226" s="25">
        <f>IFERROR(VLOOKUP(E226,'BANCOS FNL'!E:M,6,0),0)</f>
        <v>0</v>
      </c>
      <c r="S226" s="40" t="e">
        <f>VLOOKUP(E226,'BANCOS FNL'!E:M,8,0)</f>
        <v>#N/A</v>
      </c>
      <c r="T226" s="25">
        <f t="shared" si="55"/>
        <v>0</v>
      </c>
      <c r="U226" s="36" t="str">
        <f t="shared" si="56"/>
        <v>OK CONCILIADO</v>
      </c>
      <c r="V226" s="36" t="str">
        <f t="shared" ca="1" si="57"/>
        <v>ok</v>
      </c>
      <c r="W226" s="36">
        <f t="shared" si="58"/>
        <v>1</v>
      </c>
      <c r="X226" s="36">
        <f t="shared" si="59"/>
        <v>0</v>
      </c>
    </row>
    <row r="227" spans="1:24" s="26" customFormat="1" x14ac:dyDescent="0.25">
      <c r="A227" s="36" t="str">
        <f>RIGHT('BANCOS FNL'!G227,4)</f>
        <v/>
      </c>
      <c r="B227" s="37">
        <f t="shared" si="50"/>
        <v>0</v>
      </c>
      <c r="C227" s="38" t="str">
        <f t="shared" si="51"/>
        <v>EGRESO</v>
      </c>
      <c r="D227" s="38" t="str">
        <f t="shared" si="52"/>
        <v>0EGRESO</v>
      </c>
      <c r="E227" s="38" t="str">
        <f>D227&amp;COUNTIF(D$2:D227,D227)</f>
        <v>0EGRESO226</v>
      </c>
      <c r="F227" s="34"/>
      <c r="K227" s="35"/>
      <c r="L227" s="35"/>
      <c r="M227" s="35"/>
      <c r="N227" s="35"/>
      <c r="O227" s="36">
        <f t="shared" si="53"/>
        <v>1</v>
      </c>
      <c r="P227" s="39" t="e">
        <f>VLOOKUP(E227,'BANCOS FNL'!E:M,5,0)</f>
        <v>#N/A</v>
      </c>
      <c r="Q227" s="25">
        <f t="shared" si="54"/>
        <v>0</v>
      </c>
      <c r="R227" s="25">
        <f>IFERROR(VLOOKUP(E227,'BANCOS FNL'!E:M,6,0),0)</f>
        <v>0</v>
      </c>
      <c r="S227" s="40" t="e">
        <f>VLOOKUP(E227,'BANCOS FNL'!E:M,8,0)</f>
        <v>#N/A</v>
      </c>
      <c r="T227" s="25">
        <f t="shared" si="55"/>
        <v>0</v>
      </c>
      <c r="U227" s="36" t="str">
        <f t="shared" si="56"/>
        <v>OK CONCILIADO</v>
      </c>
      <c r="V227" s="36" t="str">
        <f t="shared" ca="1" si="57"/>
        <v>ok</v>
      </c>
      <c r="W227" s="36">
        <f t="shared" si="58"/>
        <v>1</v>
      </c>
      <c r="X227" s="36">
        <f t="shared" si="59"/>
        <v>0</v>
      </c>
    </row>
    <row r="228" spans="1:24" s="26" customFormat="1" x14ac:dyDescent="0.25">
      <c r="A228" s="36" t="str">
        <f>RIGHT('BANCOS FNL'!G228,4)</f>
        <v/>
      </c>
      <c r="B228" s="37">
        <f t="shared" si="50"/>
        <v>0</v>
      </c>
      <c r="C228" s="38" t="str">
        <f t="shared" si="51"/>
        <v>EGRESO</v>
      </c>
      <c r="D228" s="38" t="str">
        <f t="shared" si="52"/>
        <v>0EGRESO</v>
      </c>
      <c r="E228" s="38" t="str">
        <f>D228&amp;COUNTIF(D$2:D228,D228)</f>
        <v>0EGRESO227</v>
      </c>
      <c r="F228" s="34"/>
      <c r="K228" s="35"/>
      <c r="L228" s="35"/>
      <c r="M228" s="35"/>
      <c r="N228" s="35"/>
      <c r="O228" s="36">
        <f t="shared" si="53"/>
        <v>1</v>
      </c>
      <c r="P228" s="39" t="e">
        <f>VLOOKUP(E228,'BANCOS FNL'!E:M,5,0)</f>
        <v>#N/A</v>
      </c>
      <c r="Q228" s="25">
        <f t="shared" si="54"/>
        <v>0</v>
      </c>
      <c r="R228" s="25">
        <f>IFERROR(VLOOKUP(E228,'BANCOS FNL'!E:M,6,0),0)</f>
        <v>0</v>
      </c>
      <c r="S228" s="40" t="e">
        <f>VLOOKUP(E228,'BANCOS FNL'!E:M,8,0)</f>
        <v>#N/A</v>
      </c>
      <c r="T228" s="25">
        <f t="shared" si="55"/>
        <v>0</v>
      </c>
      <c r="U228" s="36" t="str">
        <f t="shared" si="56"/>
        <v>OK CONCILIADO</v>
      </c>
      <c r="V228" s="36" t="str">
        <f t="shared" ca="1" si="57"/>
        <v>ok</v>
      </c>
      <c r="W228" s="36">
        <f t="shared" si="58"/>
        <v>1</v>
      </c>
      <c r="X228" s="36">
        <f t="shared" si="59"/>
        <v>0</v>
      </c>
    </row>
    <row r="229" spans="1:24" s="26" customFormat="1" x14ac:dyDescent="0.25">
      <c r="A229" s="36" t="str">
        <f>RIGHT('BANCOS FNL'!G229,4)</f>
        <v/>
      </c>
      <c r="B229" s="37">
        <f t="shared" si="50"/>
        <v>0</v>
      </c>
      <c r="C229" s="38" t="str">
        <f t="shared" si="51"/>
        <v>EGRESO</v>
      </c>
      <c r="D229" s="38" t="str">
        <f t="shared" si="52"/>
        <v>0EGRESO</v>
      </c>
      <c r="E229" s="38" t="str">
        <f>D229&amp;COUNTIF(D$2:D229,D229)</f>
        <v>0EGRESO228</v>
      </c>
      <c r="F229" s="34"/>
      <c r="K229" s="35"/>
      <c r="L229" s="35"/>
      <c r="M229" s="35"/>
      <c r="N229" s="35"/>
      <c r="O229" s="36">
        <f t="shared" si="53"/>
        <v>1</v>
      </c>
      <c r="P229" s="39" t="e">
        <f>VLOOKUP(E229,'BANCOS FNL'!E:M,5,0)</f>
        <v>#N/A</v>
      </c>
      <c r="Q229" s="25">
        <f t="shared" si="54"/>
        <v>0</v>
      </c>
      <c r="R229" s="25">
        <f>IFERROR(VLOOKUP(E229,'BANCOS FNL'!E:M,6,0),0)</f>
        <v>0</v>
      </c>
      <c r="S229" s="40" t="e">
        <f>VLOOKUP(E229,'BANCOS FNL'!E:M,8,0)</f>
        <v>#N/A</v>
      </c>
      <c r="T229" s="25">
        <f t="shared" si="55"/>
        <v>0</v>
      </c>
      <c r="U229" s="36" t="str">
        <f t="shared" si="56"/>
        <v>OK CONCILIADO</v>
      </c>
      <c r="V229" s="36" t="str">
        <f t="shared" ca="1" si="57"/>
        <v>ok</v>
      </c>
      <c r="W229" s="36">
        <f t="shared" si="58"/>
        <v>1</v>
      </c>
      <c r="X229" s="36">
        <f t="shared" si="59"/>
        <v>0</v>
      </c>
    </row>
    <row r="230" spans="1:24" s="26" customFormat="1" x14ac:dyDescent="0.25">
      <c r="A230" s="36" t="str">
        <f>RIGHT('BANCOS FNL'!G230,4)</f>
        <v/>
      </c>
      <c r="B230" s="37">
        <f t="shared" si="50"/>
        <v>0</v>
      </c>
      <c r="C230" s="38" t="str">
        <f t="shared" si="51"/>
        <v>EGRESO</v>
      </c>
      <c r="D230" s="38" t="str">
        <f t="shared" si="52"/>
        <v>0EGRESO</v>
      </c>
      <c r="E230" s="38" t="str">
        <f>D230&amp;COUNTIF(D$2:D230,D230)</f>
        <v>0EGRESO229</v>
      </c>
      <c r="F230" s="34"/>
      <c r="K230" s="35"/>
      <c r="L230" s="35"/>
      <c r="M230" s="35"/>
      <c r="N230" s="35"/>
      <c r="O230" s="36">
        <f t="shared" si="53"/>
        <v>1</v>
      </c>
      <c r="P230" s="39" t="e">
        <f>VLOOKUP(E230,'BANCOS FNL'!E:M,5,0)</f>
        <v>#N/A</v>
      </c>
      <c r="Q230" s="25">
        <f t="shared" si="54"/>
        <v>0</v>
      </c>
      <c r="R230" s="25">
        <f>IFERROR(VLOOKUP(E230,'BANCOS FNL'!E:M,6,0),0)</f>
        <v>0</v>
      </c>
      <c r="S230" s="40" t="e">
        <f>VLOOKUP(E230,'BANCOS FNL'!E:M,8,0)</f>
        <v>#N/A</v>
      </c>
      <c r="T230" s="25">
        <f t="shared" si="55"/>
        <v>0</v>
      </c>
      <c r="U230" s="36" t="str">
        <f t="shared" si="56"/>
        <v>OK CONCILIADO</v>
      </c>
      <c r="V230" s="36" t="str">
        <f t="shared" ca="1" si="57"/>
        <v>ok</v>
      </c>
      <c r="W230" s="36">
        <f t="shared" si="58"/>
        <v>1</v>
      </c>
      <c r="X230" s="36">
        <f t="shared" si="59"/>
        <v>0</v>
      </c>
    </row>
    <row r="231" spans="1:24" s="26" customFormat="1" x14ac:dyDescent="0.25">
      <c r="A231" s="36" t="str">
        <f>RIGHT('BANCOS FNL'!G231,4)</f>
        <v/>
      </c>
      <c r="B231" s="37">
        <f t="shared" si="50"/>
        <v>0</v>
      </c>
      <c r="C231" s="38" t="str">
        <f t="shared" si="51"/>
        <v>EGRESO</v>
      </c>
      <c r="D231" s="38" t="str">
        <f t="shared" si="52"/>
        <v>0EGRESO</v>
      </c>
      <c r="E231" s="38" t="str">
        <f>D231&amp;COUNTIF(D$2:D231,D231)</f>
        <v>0EGRESO230</v>
      </c>
      <c r="F231" s="34"/>
      <c r="K231" s="35"/>
      <c r="L231" s="35"/>
      <c r="M231" s="35"/>
      <c r="N231" s="35"/>
      <c r="O231" s="36">
        <f t="shared" si="53"/>
        <v>1</v>
      </c>
      <c r="P231" s="39" t="e">
        <f>VLOOKUP(E231,'BANCOS FNL'!E:M,5,0)</f>
        <v>#N/A</v>
      </c>
      <c r="Q231" s="25">
        <f t="shared" si="54"/>
        <v>0</v>
      </c>
      <c r="R231" s="25">
        <f>IFERROR(VLOOKUP(E231,'BANCOS FNL'!E:M,6,0),0)</f>
        <v>0</v>
      </c>
      <c r="S231" s="40" t="e">
        <f>VLOOKUP(E231,'BANCOS FNL'!E:M,8,0)</f>
        <v>#N/A</v>
      </c>
      <c r="T231" s="25">
        <f t="shared" si="55"/>
        <v>0</v>
      </c>
      <c r="U231" s="36" t="str">
        <f t="shared" si="56"/>
        <v>OK CONCILIADO</v>
      </c>
      <c r="V231" s="36" t="str">
        <f t="shared" ca="1" si="57"/>
        <v>ok</v>
      </c>
      <c r="W231" s="36">
        <f t="shared" si="58"/>
        <v>1</v>
      </c>
      <c r="X231" s="36">
        <f t="shared" si="59"/>
        <v>0</v>
      </c>
    </row>
    <row r="232" spans="1:24" s="26" customFormat="1" x14ac:dyDescent="0.25">
      <c r="A232" s="36" t="str">
        <f>RIGHT('BANCOS FNL'!G232,4)</f>
        <v/>
      </c>
      <c r="B232" s="37">
        <f t="shared" si="50"/>
        <v>0</v>
      </c>
      <c r="C232" s="38" t="str">
        <f t="shared" si="51"/>
        <v>EGRESO</v>
      </c>
      <c r="D232" s="38" t="str">
        <f t="shared" si="52"/>
        <v>0EGRESO</v>
      </c>
      <c r="E232" s="38" t="str">
        <f>D232&amp;COUNTIF(D$2:D232,D232)</f>
        <v>0EGRESO231</v>
      </c>
      <c r="F232" s="34"/>
      <c r="K232" s="35"/>
      <c r="L232" s="35"/>
      <c r="M232" s="35"/>
      <c r="N232" s="35"/>
      <c r="O232" s="36">
        <f t="shared" si="53"/>
        <v>1</v>
      </c>
      <c r="P232" s="39" t="e">
        <f>VLOOKUP(E232,'BANCOS FNL'!E:M,5,0)</f>
        <v>#N/A</v>
      </c>
      <c r="Q232" s="25">
        <f t="shared" si="54"/>
        <v>0</v>
      </c>
      <c r="R232" s="25">
        <f>IFERROR(VLOOKUP(E232,'BANCOS FNL'!E:M,6,0),0)</f>
        <v>0</v>
      </c>
      <c r="S232" s="40" t="e">
        <f>VLOOKUP(E232,'BANCOS FNL'!E:M,8,0)</f>
        <v>#N/A</v>
      </c>
      <c r="T232" s="25">
        <f t="shared" si="55"/>
        <v>0</v>
      </c>
      <c r="U232" s="36" t="str">
        <f t="shared" si="56"/>
        <v>OK CONCILIADO</v>
      </c>
      <c r="V232" s="36" t="str">
        <f t="shared" ca="1" si="57"/>
        <v>ok</v>
      </c>
      <c r="W232" s="36">
        <f t="shared" si="58"/>
        <v>1</v>
      </c>
      <c r="X232" s="36">
        <f t="shared" si="59"/>
        <v>0</v>
      </c>
    </row>
    <row r="233" spans="1:24" s="26" customFormat="1" x14ac:dyDescent="0.25">
      <c r="A233" s="36" t="str">
        <f>RIGHT('BANCOS FNL'!G233,4)</f>
        <v/>
      </c>
      <c r="B233" s="37">
        <f t="shared" si="50"/>
        <v>0</v>
      </c>
      <c r="C233" s="38" t="str">
        <f t="shared" si="51"/>
        <v>EGRESO</v>
      </c>
      <c r="D233" s="38" t="str">
        <f t="shared" si="52"/>
        <v>0EGRESO</v>
      </c>
      <c r="E233" s="38" t="str">
        <f>D233&amp;COUNTIF(D$2:D233,D233)</f>
        <v>0EGRESO232</v>
      </c>
      <c r="F233" s="34"/>
      <c r="K233" s="35"/>
      <c r="L233" s="35"/>
      <c r="M233" s="35"/>
      <c r="N233" s="35"/>
      <c r="O233" s="36">
        <f t="shared" si="53"/>
        <v>1</v>
      </c>
      <c r="P233" s="39" t="e">
        <f>VLOOKUP(E233,'BANCOS FNL'!E:M,5,0)</f>
        <v>#N/A</v>
      </c>
      <c r="Q233" s="25">
        <f t="shared" si="54"/>
        <v>0</v>
      </c>
      <c r="R233" s="25">
        <f>IFERROR(VLOOKUP(E233,'BANCOS FNL'!E:M,6,0),0)</f>
        <v>0</v>
      </c>
      <c r="S233" s="40" t="e">
        <f>VLOOKUP(E233,'BANCOS FNL'!E:M,8,0)</f>
        <v>#N/A</v>
      </c>
      <c r="T233" s="25">
        <f t="shared" si="55"/>
        <v>0</v>
      </c>
      <c r="U233" s="36" t="str">
        <f t="shared" si="56"/>
        <v>OK CONCILIADO</v>
      </c>
      <c r="V233" s="36" t="str">
        <f t="shared" ca="1" si="57"/>
        <v>ok</v>
      </c>
      <c r="W233" s="36">
        <f t="shared" si="58"/>
        <v>1</v>
      </c>
      <c r="X233" s="36">
        <f t="shared" si="59"/>
        <v>0</v>
      </c>
    </row>
    <row r="234" spans="1:24" s="26" customFormat="1" x14ac:dyDescent="0.25">
      <c r="A234" s="36" t="str">
        <f>RIGHT('BANCOS FNL'!G234,4)</f>
        <v/>
      </c>
      <c r="B234" s="37">
        <f t="shared" si="50"/>
        <v>0</v>
      </c>
      <c r="C234" s="38" t="str">
        <f t="shared" si="51"/>
        <v>EGRESO</v>
      </c>
      <c r="D234" s="38" t="str">
        <f t="shared" si="52"/>
        <v>0EGRESO</v>
      </c>
      <c r="E234" s="38" t="str">
        <f>D234&amp;COUNTIF(D$2:D234,D234)</f>
        <v>0EGRESO233</v>
      </c>
      <c r="F234" s="34"/>
      <c r="K234" s="35"/>
      <c r="L234" s="35"/>
      <c r="M234" s="35"/>
      <c r="N234" s="35"/>
      <c r="O234" s="36">
        <f t="shared" si="53"/>
        <v>1</v>
      </c>
      <c r="P234" s="39" t="e">
        <f>VLOOKUP(E234,'BANCOS FNL'!E:M,5,0)</f>
        <v>#N/A</v>
      </c>
      <c r="Q234" s="25">
        <f t="shared" si="54"/>
        <v>0</v>
      </c>
      <c r="R234" s="25">
        <f>IFERROR(VLOOKUP(E234,'BANCOS FNL'!E:M,6,0),0)</f>
        <v>0</v>
      </c>
      <c r="S234" s="40" t="e">
        <f>VLOOKUP(E234,'BANCOS FNL'!E:M,8,0)</f>
        <v>#N/A</v>
      </c>
      <c r="T234" s="25">
        <f t="shared" si="55"/>
        <v>0</v>
      </c>
      <c r="U234" s="36" t="str">
        <f t="shared" si="56"/>
        <v>OK CONCILIADO</v>
      </c>
      <c r="V234" s="36" t="str">
        <f t="shared" ca="1" si="57"/>
        <v>ok</v>
      </c>
      <c r="W234" s="36">
        <f t="shared" si="58"/>
        <v>1</v>
      </c>
      <c r="X234" s="36">
        <f t="shared" si="59"/>
        <v>0</v>
      </c>
    </row>
    <row r="235" spans="1:24" s="26" customFormat="1" x14ac:dyDescent="0.25">
      <c r="A235" s="36" t="str">
        <f>RIGHT('BANCOS FNL'!G235,4)</f>
        <v/>
      </c>
      <c r="B235" s="37">
        <f t="shared" si="50"/>
        <v>0</v>
      </c>
      <c r="C235" s="38" t="str">
        <f t="shared" si="51"/>
        <v>EGRESO</v>
      </c>
      <c r="D235" s="38" t="str">
        <f t="shared" si="52"/>
        <v>0EGRESO</v>
      </c>
      <c r="E235" s="38" t="str">
        <f>D235&amp;COUNTIF(D$2:D235,D235)</f>
        <v>0EGRESO234</v>
      </c>
      <c r="F235" s="34"/>
      <c r="K235" s="35"/>
      <c r="L235" s="35"/>
      <c r="M235" s="35"/>
      <c r="N235" s="35"/>
      <c r="O235" s="36">
        <f t="shared" si="53"/>
        <v>1</v>
      </c>
      <c r="P235" s="39" t="e">
        <f>VLOOKUP(E235,'BANCOS FNL'!E:M,5,0)</f>
        <v>#N/A</v>
      </c>
      <c r="Q235" s="25">
        <f t="shared" si="54"/>
        <v>0</v>
      </c>
      <c r="R235" s="25">
        <f>IFERROR(VLOOKUP(E235,'BANCOS FNL'!E:M,6,0),0)</f>
        <v>0</v>
      </c>
      <c r="S235" s="40" t="e">
        <f>VLOOKUP(E235,'BANCOS FNL'!E:M,8,0)</f>
        <v>#N/A</v>
      </c>
      <c r="T235" s="25">
        <f t="shared" si="55"/>
        <v>0</v>
      </c>
      <c r="U235" s="36" t="str">
        <f t="shared" si="56"/>
        <v>OK CONCILIADO</v>
      </c>
      <c r="V235" s="36" t="str">
        <f t="shared" ca="1" si="57"/>
        <v>ok</v>
      </c>
      <c r="W235" s="36">
        <f t="shared" si="58"/>
        <v>1</v>
      </c>
      <c r="X235" s="36">
        <f t="shared" si="59"/>
        <v>0</v>
      </c>
    </row>
    <row r="236" spans="1:24" s="26" customFormat="1" x14ac:dyDescent="0.25">
      <c r="A236" s="36" t="str">
        <f>RIGHT('BANCOS FNL'!G236,4)</f>
        <v/>
      </c>
      <c r="B236" s="37">
        <f t="shared" si="50"/>
        <v>0</v>
      </c>
      <c r="C236" s="38" t="str">
        <f t="shared" si="51"/>
        <v>EGRESO</v>
      </c>
      <c r="D236" s="38" t="str">
        <f t="shared" si="52"/>
        <v>0EGRESO</v>
      </c>
      <c r="E236" s="38" t="str">
        <f>D236&amp;COUNTIF(D$2:D236,D236)</f>
        <v>0EGRESO235</v>
      </c>
      <c r="F236" s="34"/>
      <c r="K236" s="35"/>
      <c r="L236" s="35"/>
      <c r="M236" s="35"/>
      <c r="N236" s="35"/>
      <c r="O236" s="36">
        <f t="shared" si="53"/>
        <v>1</v>
      </c>
      <c r="P236" s="39" t="e">
        <f>VLOOKUP(E236,'BANCOS FNL'!E:M,5,0)</f>
        <v>#N/A</v>
      </c>
      <c r="Q236" s="25">
        <f t="shared" si="54"/>
        <v>0</v>
      </c>
      <c r="R236" s="25">
        <f>IFERROR(VLOOKUP(E236,'BANCOS FNL'!E:M,6,0),0)</f>
        <v>0</v>
      </c>
      <c r="S236" s="40" t="e">
        <f>VLOOKUP(E236,'BANCOS FNL'!E:M,8,0)</f>
        <v>#N/A</v>
      </c>
      <c r="T236" s="25">
        <f t="shared" si="55"/>
        <v>0</v>
      </c>
      <c r="U236" s="36" t="str">
        <f t="shared" si="56"/>
        <v>OK CONCILIADO</v>
      </c>
      <c r="V236" s="36" t="str">
        <f t="shared" ca="1" si="57"/>
        <v>ok</v>
      </c>
      <c r="W236" s="36">
        <f t="shared" si="58"/>
        <v>1</v>
      </c>
      <c r="X236" s="36">
        <f t="shared" si="59"/>
        <v>0</v>
      </c>
    </row>
    <row r="237" spans="1:24" s="26" customFormat="1" x14ac:dyDescent="0.25">
      <c r="A237" s="36" t="str">
        <f>RIGHT('BANCOS FNL'!G237,4)</f>
        <v/>
      </c>
      <c r="B237" s="37">
        <f t="shared" si="50"/>
        <v>0</v>
      </c>
      <c r="C237" s="38" t="str">
        <f t="shared" si="51"/>
        <v>EGRESO</v>
      </c>
      <c r="D237" s="38" t="str">
        <f t="shared" si="52"/>
        <v>0EGRESO</v>
      </c>
      <c r="E237" s="38" t="str">
        <f>D237&amp;COUNTIF(D$2:D237,D237)</f>
        <v>0EGRESO236</v>
      </c>
      <c r="F237" s="34"/>
      <c r="K237" s="35"/>
      <c r="L237" s="35"/>
      <c r="M237" s="35"/>
      <c r="N237" s="35"/>
      <c r="O237" s="36">
        <f t="shared" si="53"/>
        <v>1</v>
      </c>
      <c r="P237" s="39" t="e">
        <f>VLOOKUP(E237,'BANCOS FNL'!E:M,5,0)</f>
        <v>#N/A</v>
      </c>
      <c r="Q237" s="25">
        <f t="shared" si="54"/>
        <v>0</v>
      </c>
      <c r="R237" s="25">
        <f>IFERROR(VLOOKUP(E237,'BANCOS FNL'!E:M,6,0),0)</f>
        <v>0</v>
      </c>
      <c r="S237" s="40" t="e">
        <f>VLOOKUP(E237,'BANCOS FNL'!E:M,8,0)</f>
        <v>#N/A</v>
      </c>
      <c r="T237" s="25">
        <f t="shared" si="55"/>
        <v>0</v>
      </c>
      <c r="U237" s="36" t="str">
        <f t="shared" si="56"/>
        <v>OK CONCILIADO</v>
      </c>
      <c r="V237" s="36" t="str">
        <f t="shared" ca="1" si="57"/>
        <v>ok</v>
      </c>
      <c r="W237" s="36">
        <f t="shared" si="58"/>
        <v>1</v>
      </c>
      <c r="X237" s="36">
        <f t="shared" si="59"/>
        <v>0</v>
      </c>
    </row>
    <row r="238" spans="1:24" s="26" customFormat="1" x14ac:dyDescent="0.25">
      <c r="A238" s="36" t="str">
        <f>RIGHT('BANCOS FNL'!G238,4)</f>
        <v/>
      </c>
      <c r="B238" s="37">
        <f t="shared" si="50"/>
        <v>0</v>
      </c>
      <c r="C238" s="38" t="str">
        <f t="shared" si="51"/>
        <v>EGRESO</v>
      </c>
      <c r="D238" s="38" t="str">
        <f t="shared" si="52"/>
        <v>0EGRESO</v>
      </c>
      <c r="E238" s="38" t="str">
        <f>D238&amp;COUNTIF(D$2:D238,D238)</f>
        <v>0EGRESO237</v>
      </c>
      <c r="F238" s="34"/>
      <c r="K238" s="35"/>
      <c r="L238" s="35"/>
      <c r="M238" s="35"/>
      <c r="N238" s="35"/>
      <c r="O238" s="36">
        <f t="shared" si="53"/>
        <v>1</v>
      </c>
      <c r="P238" s="39" t="e">
        <f>VLOOKUP(E238,'BANCOS FNL'!E:M,5,0)</f>
        <v>#N/A</v>
      </c>
      <c r="Q238" s="25">
        <f t="shared" si="54"/>
        <v>0</v>
      </c>
      <c r="R238" s="25">
        <f>IFERROR(VLOOKUP(E238,'BANCOS FNL'!E:M,6,0),0)</f>
        <v>0</v>
      </c>
      <c r="S238" s="40" t="e">
        <f>VLOOKUP(E238,'BANCOS FNL'!E:M,8,0)</f>
        <v>#N/A</v>
      </c>
      <c r="T238" s="25">
        <f t="shared" si="55"/>
        <v>0</v>
      </c>
      <c r="U238" s="36" t="str">
        <f t="shared" si="56"/>
        <v>OK CONCILIADO</v>
      </c>
      <c r="V238" s="36" t="str">
        <f t="shared" ca="1" si="57"/>
        <v>ok</v>
      </c>
      <c r="W238" s="36">
        <f t="shared" si="58"/>
        <v>1</v>
      </c>
      <c r="X238" s="36">
        <f t="shared" si="59"/>
        <v>0</v>
      </c>
    </row>
    <row r="239" spans="1:24" s="26" customFormat="1" x14ac:dyDescent="0.25">
      <c r="A239" s="36" t="str">
        <f>RIGHT('BANCOS FNL'!G239,4)</f>
        <v/>
      </c>
      <c r="B239" s="37">
        <f t="shared" si="50"/>
        <v>0</v>
      </c>
      <c r="C239" s="38" t="str">
        <f t="shared" si="51"/>
        <v>EGRESO</v>
      </c>
      <c r="D239" s="38" t="str">
        <f t="shared" si="52"/>
        <v>0EGRESO</v>
      </c>
      <c r="E239" s="38" t="str">
        <f>D239&amp;COUNTIF(D$2:D239,D239)</f>
        <v>0EGRESO238</v>
      </c>
      <c r="F239" s="34"/>
      <c r="K239" s="35"/>
      <c r="L239" s="35"/>
      <c r="M239" s="35"/>
      <c r="N239" s="35"/>
      <c r="O239" s="36">
        <f t="shared" si="53"/>
        <v>1</v>
      </c>
      <c r="P239" s="39" t="e">
        <f>VLOOKUP(E239,'BANCOS FNL'!E:M,5,0)</f>
        <v>#N/A</v>
      </c>
      <c r="Q239" s="25">
        <f t="shared" si="54"/>
        <v>0</v>
      </c>
      <c r="R239" s="25">
        <f>IFERROR(VLOOKUP(E239,'BANCOS FNL'!E:M,6,0),0)</f>
        <v>0</v>
      </c>
      <c r="S239" s="40" t="e">
        <f>VLOOKUP(E239,'BANCOS FNL'!E:M,8,0)</f>
        <v>#N/A</v>
      </c>
      <c r="T239" s="25">
        <f t="shared" si="55"/>
        <v>0</v>
      </c>
      <c r="U239" s="36" t="str">
        <f t="shared" si="56"/>
        <v>OK CONCILIADO</v>
      </c>
      <c r="V239" s="36" t="str">
        <f t="shared" ca="1" si="57"/>
        <v>ok</v>
      </c>
      <c r="W239" s="36">
        <f t="shared" si="58"/>
        <v>1</v>
      </c>
      <c r="X239" s="36">
        <f t="shared" si="59"/>
        <v>0</v>
      </c>
    </row>
    <row r="240" spans="1:24" s="26" customFormat="1" x14ac:dyDescent="0.25">
      <c r="A240" s="36" t="str">
        <f>RIGHT('BANCOS FNL'!G240,4)</f>
        <v/>
      </c>
      <c r="B240" s="37">
        <f t="shared" si="50"/>
        <v>0</v>
      </c>
      <c r="C240" s="38" t="str">
        <f t="shared" si="51"/>
        <v>EGRESO</v>
      </c>
      <c r="D240" s="38" t="str">
        <f t="shared" si="52"/>
        <v>0EGRESO</v>
      </c>
      <c r="E240" s="38" t="str">
        <f>D240&amp;COUNTIF(D$2:D240,D240)</f>
        <v>0EGRESO239</v>
      </c>
      <c r="F240" s="34"/>
      <c r="K240" s="35"/>
      <c r="L240" s="35"/>
      <c r="M240" s="35"/>
      <c r="N240" s="35"/>
      <c r="O240" s="36">
        <f t="shared" si="53"/>
        <v>1</v>
      </c>
      <c r="P240" s="39" t="e">
        <f>VLOOKUP(E240,'BANCOS FNL'!E:M,5,0)</f>
        <v>#N/A</v>
      </c>
      <c r="Q240" s="25">
        <f t="shared" si="54"/>
        <v>0</v>
      </c>
      <c r="R240" s="25">
        <f>IFERROR(VLOOKUP(E240,'BANCOS FNL'!E:M,6,0),0)</f>
        <v>0</v>
      </c>
      <c r="S240" s="40" t="e">
        <f>VLOOKUP(E240,'BANCOS FNL'!E:M,8,0)</f>
        <v>#N/A</v>
      </c>
      <c r="T240" s="25">
        <f t="shared" si="55"/>
        <v>0</v>
      </c>
      <c r="U240" s="36" t="str">
        <f t="shared" si="56"/>
        <v>OK CONCILIADO</v>
      </c>
      <c r="V240" s="36" t="str">
        <f t="shared" ca="1" si="57"/>
        <v>ok</v>
      </c>
      <c r="W240" s="36">
        <f t="shared" si="58"/>
        <v>1</v>
      </c>
      <c r="X240" s="36">
        <f t="shared" si="59"/>
        <v>0</v>
      </c>
    </row>
    <row r="241" spans="1:24" s="26" customFormat="1" x14ac:dyDescent="0.25">
      <c r="A241" s="36" t="str">
        <f>RIGHT('BANCOS FNL'!G241,4)</f>
        <v/>
      </c>
      <c r="B241" s="37">
        <f t="shared" si="50"/>
        <v>0</v>
      </c>
      <c r="C241" s="38" t="str">
        <f t="shared" si="51"/>
        <v>EGRESO</v>
      </c>
      <c r="D241" s="38" t="str">
        <f t="shared" si="52"/>
        <v>0EGRESO</v>
      </c>
      <c r="E241" s="38" t="str">
        <f>D241&amp;COUNTIF(D$2:D241,D241)</f>
        <v>0EGRESO240</v>
      </c>
      <c r="F241" s="34"/>
      <c r="K241" s="35"/>
      <c r="L241" s="35"/>
      <c r="M241" s="35"/>
      <c r="N241" s="35"/>
      <c r="O241" s="36">
        <f t="shared" si="53"/>
        <v>1</v>
      </c>
      <c r="P241" s="39" t="e">
        <f>VLOOKUP(E241,'BANCOS FNL'!E:M,5,0)</f>
        <v>#N/A</v>
      </c>
      <c r="Q241" s="25">
        <f t="shared" si="54"/>
        <v>0</v>
      </c>
      <c r="R241" s="25">
        <f>IFERROR(VLOOKUP(E241,'BANCOS FNL'!E:M,6,0),0)</f>
        <v>0</v>
      </c>
      <c r="S241" s="40" t="e">
        <f>VLOOKUP(E241,'BANCOS FNL'!E:M,8,0)</f>
        <v>#N/A</v>
      </c>
      <c r="T241" s="25">
        <f t="shared" si="55"/>
        <v>0</v>
      </c>
      <c r="U241" s="36" t="str">
        <f t="shared" si="56"/>
        <v>OK CONCILIADO</v>
      </c>
      <c r="V241" s="36" t="str">
        <f t="shared" ca="1" si="57"/>
        <v>ok</v>
      </c>
      <c r="W241" s="36">
        <f t="shared" si="58"/>
        <v>1</v>
      </c>
      <c r="X241" s="36">
        <f t="shared" si="59"/>
        <v>0</v>
      </c>
    </row>
    <row r="242" spans="1:24" s="26" customFormat="1" x14ac:dyDescent="0.25">
      <c r="A242" s="36" t="str">
        <f>RIGHT('BANCOS FNL'!G242,4)</f>
        <v/>
      </c>
      <c r="B242" s="37">
        <f t="shared" si="50"/>
        <v>0</v>
      </c>
      <c r="C242" s="38" t="str">
        <f t="shared" si="51"/>
        <v>EGRESO</v>
      </c>
      <c r="D242" s="38" t="str">
        <f t="shared" si="52"/>
        <v>0EGRESO</v>
      </c>
      <c r="E242" s="38" t="str">
        <f>D242&amp;COUNTIF(D$2:D242,D242)</f>
        <v>0EGRESO241</v>
      </c>
      <c r="F242" s="34"/>
      <c r="K242" s="35"/>
      <c r="L242" s="35"/>
      <c r="M242" s="35"/>
      <c r="N242" s="35"/>
      <c r="O242" s="36">
        <f t="shared" si="53"/>
        <v>1</v>
      </c>
      <c r="P242" s="39" t="e">
        <f>VLOOKUP(E242,'BANCOS FNL'!E:M,5,0)</f>
        <v>#N/A</v>
      </c>
      <c r="Q242" s="25">
        <f t="shared" si="54"/>
        <v>0</v>
      </c>
      <c r="R242" s="25">
        <f>IFERROR(VLOOKUP(E242,'BANCOS FNL'!E:M,6,0),0)</f>
        <v>0</v>
      </c>
      <c r="S242" s="40" t="e">
        <f>VLOOKUP(E242,'BANCOS FNL'!E:M,8,0)</f>
        <v>#N/A</v>
      </c>
      <c r="T242" s="25">
        <f t="shared" si="55"/>
        <v>0</v>
      </c>
      <c r="U242" s="36" t="str">
        <f t="shared" si="56"/>
        <v>OK CONCILIADO</v>
      </c>
      <c r="V242" s="36" t="str">
        <f t="shared" ca="1" si="57"/>
        <v>ok</v>
      </c>
      <c r="W242" s="36">
        <f t="shared" si="58"/>
        <v>1</v>
      </c>
      <c r="X242" s="36">
        <f t="shared" si="59"/>
        <v>0</v>
      </c>
    </row>
    <row r="243" spans="1:24" s="26" customFormat="1" x14ac:dyDescent="0.25">
      <c r="A243" s="36" t="str">
        <f>RIGHT('BANCOS FNL'!G243,4)</f>
        <v/>
      </c>
      <c r="B243" s="37">
        <f t="shared" si="50"/>
        <v>0</v>
      </c>
      <c r="C243" s="38" t="str">
        <f t="shared" si="51"/>
        <v>EGRESO</v>
      </c>
      <c r="D243" s="38" t="str">
        <f t="shared" si="52"/>
        <v>0EGRESO</v>
      </c>
      <c r="E243" s="38" t="str">
        <f>D243&amp;COUNTIF(D$2:D243,D243)</f>
        <v>0EGRESO242</v>
      </c>
      <c r="F243" s="34"/>
      <c r="K243" s="35"/>
      <c r="L243" s="35"/>
      <c r="M243" s="35"/>
      <c r="N243" s="35"/>
      <c r="O243" s="36">
        <f t="shared" si="53"/>
        <v>1</v>
      </c>
      <c r="P243" s="39" t="e">
        <f>VLOOKUP(E243,'BANCOS FNL'!E:M,5,0)</f>
        <v>#N/A</v>
      </c>
      <c r="Q243" s="25">
        <f t="shared" si="54"/>
        <v>0</v>
      </c>
      <c r="R243" s="25">
        <f>IFERROR(VLOOKUP(E243,'BANCOS FNL'!E:M,6,0),0)</f>
        <v>0</v>
      </c>
      <c r="S243" s="40" t="e">
        <f>VLOOKUP(E243,'BANCOS FNL'!E:M,8,0)</f>
        <v>#N/A</v>
      </c>
      <c r="T243" s="25">
        <f t="shared" si="55"/>
        <v>0</v>
      </c>
      <c r="U243" s="36" t="str">
        <f t="shared" si="56"/>
        <v>OK CONCILIADO</v>
      </c>
      <c r="V243" s="36" t="str">
        <f t="shared" ca="1" si="57"/>
        <v>ok</v>
      </c>
      <c r="W243" s="36">
        <f t="shared" si="58"/>
        <v>1</v>
      </c>
      <c r="X243" s="36">
        <f t="shared" si="59"/>
        <v>0</v>
      </c>
    </row>
    <row r="244" spans="1:24" s="26" customFormat="1" x14ac:dyDescent="0.25">
      <c r="A244" s="36" t="str">
        <f>RIGHT('BANCOS FNL'!G244,4)</f>
        <v/>
      </c>
      <c r="B244" s="37">
        <f t="shared" si="50"/>
        <v>0</v>
      </c>
      <c r="C244" s="38" t="str">
        <f t="shared" si="51"/>
        <v>EGRESO</v>
      </c>
      <c r="D244" s="38" t="str">
        <f t="shared" si="52"/>
        <v>0EGRESO</v>
      </c>
      <c r="E244" s="38" t="str">
        <f>D244&amp;COUNTIF(D$2:D244,D244)</f>
        <v>0EGRESO243</v>
      </c>
      <c r="F244" s="34"/>
      <c r="K244" s="35"/>
      <c r="L244" s="35"/>
      <c r="M244" s="35"/>
      <c r="N244" s="35"/>
      <c r="O244" s="36">
        <f t="shared" si="53"/>
        <v>1</v>
      </c>
      <c r="P244" s="39" t="e">
        <f>VLOOKUP(E244,'BANCOS FNL'!E:M,5,0)</f>
        <v>#N/A</v>
      </c>
      <c r="Q244" s="25">
        <f t="shared" si="54"/>
        <v>0</v>
      </c>
      <c r="R244" s="25">
        <f>IFERROR(VLOOKUP(E244,'BANCOS FNL'!E:M,6,0),0)</f>
        <v>0</v>
      </c>
      <c r="S244" s="40" t="e">
        <f>VLOOKUP(E244,'BANCOS FNL'!E:M,8,0)</f>
        <v>#N/A</v>
      </c>
      <c r="T244" s="25">
        <f t="shared" si="55"/>
        <v>0</v>
      </c>
      <c r="U244" s="36" t="str">
        <f t="shared" si="56"/>
        <v>OK CONCILIADO</v>
      </c>
      <c r="V244" s="36" t="str">
        <f t="shared" ca="1" si="57"/>
        <v>ok</v>
      </c>
      <c r="W244" s="36">
        <f t="shared" si="58"/>
        <v>1</v>
      </c>
      <c r="X244" s="36">
        <f t="shared" si="59"/>
        <v>0</v>
      </c>
    </row>
    <row r="245" spans="1:24" s="26" customFormat="1" x14ac:dyDescent="0.25">
      <c r="A245" s="36" t="str">
        <f>RIGHT('BANCOS FNL'!G245,4)</f>
        <v/>
      </c>
      <c r="B245" s="37">
        <f t="shared" si="50"/>
        <v>0</v>
      </c>
      <c r="C245" s="38" t="str">
        <f t="shared" si="51"/>
        <v>EGRESO</v>
      </c>
      <c r="D245" s="38" t="str">
        <f t="shared" si="52"/>
        <v>0EGRESO</v>
      </c>
      <c r="E245" s="38" t="str">
        <f>D245&amp;COUNTIF(D$2:D245,D245)</f>
        <v>0EGRESO244</v>
      </c>
      <c r="F245" s="34"/>
      <c r="K245" s="35"/>
      <c r="L245" s="35"/>
      <c r="M245" s="35"/>
      <c r="N245" s="35"/>
      <c r="O245" s="36">
        <f t="shared" si="53"/>
        <v>1</v>
      </c>
      <c r="P245" s="39" t="e">
        <f>VLOOKUP(E245,'BANCOS FNL'!E:M,5,0)</f>
        <v>#N/A</v>
      </c>
      <c r="Q245" s="25">
        <f t="shared" si="54"/>
        <v>0</v>
      </c>
      <c r="R245" s="25">
        <f>IFERROR(VLOOKUP(E245,'BANCOS FNL'!E:M,6,0),0)</f>
        <v>0</v>
      </c>
      <c r="S245" s="40" t="e">
        <f>VLOOKUP(E245,'BANCOS FNL'!E:M,8,0)</f>
        <v>#N/A</v>
      </c>
      <c r="T245" s="25">
        <f t="shared" si="55"/>
        <v>0</v>
      </c>
      <c r="U245" s="36" t="str">
        <f t="shared" si="56"/>
        <v>OK CONCILIADO</v>
      </c>
      <c r="V245" s="36" t="str">
        <f t="shared" ca="1" si="57"/>
        <v>ok</v>
      </c>
      <c r="W245" s="36">
        <f t="shared" si="58"/>
        <v>1</v>
      </c>
      <c r="X245" s="36">
        <f t="shared" si="59"/>
        <v>0</v>
      </c>
    </row>
    <row r="246" spans="1:24" s="26" customFormat="1" x14ac:dyDescent="0.25">
      <c r="A246" s="36" t="str">
        <f>RIGHT('BANCOS FNL'!G246,4)</f>
        <v/>
      </c>
      <c r="B246" s="37">
        <f t="shared" si="50"/>
        <v>0</v>
      </c>
      <c r="C246" s="38" t="str">
        <f t="shared" si="51"/>
        <v>EGRESO</v>
      </c>
      <c r="D246" s="38" t="str">
        <f t="shared" si="52"/>
        <v>0EGRESO</v>
      </c>
      <c r="E246" s="38" t="str">
        <f>D246&amp;COUNTIF(D$2:D246,D246)</f>
        <v>0EGRESO245</v>
      </c>
      <c r="F246" s="34"/>
      <c r="K246" s="35"/>
      <c r="L246" s="35"/>
      <c r="M246" s="35"/>
      <c r="N246" s="35"/>
      <c r="O246" s="36">
        <f t="shared" si="53"/>
        <v>1</v>
      </c>
      <c r="P246" s="39" t="e">
        <f>VLOOKUP(E246,'BANCOS FNL'!E:M,5,0)</f>
        <v>#N/A</v>
      </c>
      <c r="Q246" s="25">
        <f t="shared" si="54"/>
        <v>0</v>
      </c>
      <c r="R246" s="25">
        <f>IFERROR(VLOOKUP(E246,'BANCOS FNL'!E:M,6,0),0)</f>
        <v>0</v>
      </c>
      <c r="S246" s="40" t="e">
        <f>VLOOKUP(E246,'BANCOS FNL'!E:M,8,0)</f>
        <v>#N/A</v>
      </c>
      <c r="T246" s="25">
        <f t="shared" si="55"/>
        <v>0</v>
      </c>
      <c r="U246" s="36" t="str">
        <f t="shared" si="56"/>
        <v>OK CONCILIADO</v>
      </c>
      <c r="V246" s="36" t="str">
        <f t="shared" ca="1" si="57"/>
        <v>ok</v>
      </c>
      <c r="W246" s="36">
        <f t="shared" si="58"/>
        <v>1</v>
      </c>
      <c r="X246" s="36">
        <f t="shared" si="59"/>
        <v>0</v>
      </c>
    </row>
    <row r="247" spans="1:24" s="26" customFormat="1" x14ac:dyDescent="0.25">
      <c r="A247" s="36" t="str">
        <f>RIGHT('BANCOS FNL'!G247,4)</f>
        <v/>
      </c>
      <c r="B247" s="37">
        <f t="shared" si="50"/>
        <v>0</v>
      </c>
      <c r="C247" s="38" t="str">
        <f t="shared" si="51"/>
        <v>EGRESO</v>
      </c>
      <c r="D247" s="38" t="str">
        <f t="shared" si="52"/>
        <v>0EGRESO</v>
      </c>
      <c r="E247" s="38" t="str">
        <f>D247&amp;COUNTIF(D$2:D247,D247)</f>
        <v>0EGRESO246</v>
      </c>
      <c r="F247" s="34"/>
      <c r="K247" s="35"/>
      <c r="L247" s="35"/>
      <c r="M247" s="35"/>
      <c r="N247" s="35"/>
      <c r="O247" s="36">
        <f t="shared" si="53"/>
        <v>1</v>
      </c>
      <c r="P247" s="39" t="e">
        <f>VLOOKUP(E247,'BANCOS FNL'!E:M,5,0)</f>
        <v>#N/A</v>
      </c>
      <c r="Q247" s="25">
        <f t="shared" si="54"/>
        <v>0</v>
      </c>
      <c r="R247" s="25">
        <f>IFERROR(VLOOKUP(E247,'BANCOS FNL'!E:M,6,0),0)</f>
        <v>0</v>
      </c>
      <c r="S247" s="40" t="e">
        <f>VLOOKUP(E247,'BANCOS FNL'!E:M,8,0)</f>
        <v>#N/A</v>
      </c>
      <c r="T247" s="25">
        <f t="shared" si="55"/>
        <v>0</v>
      </c>
      <c r="U247" s="36" t="str">
        <f t="shared" si="56"/>
        <v>OK CONCILIADO</v>
      </c>
      <c r="V247" s="36" t="str">
        <f t="shared" ca="1" si="57"/>
        <v>ok</v>
      </c>
      <c r="W247" s="36">
        <f t="shared" si="58"/>
        <v>1</v>
      </c>
      <c r="X247" s="36">
        <f t="shared" si="59"/>
        <v>0</v>
      </c>
    </row>
    <row r="248" spans="1:24" s="26" customFormat="1" x14ac:dyDescent="0.25">
      <c r="A248" s="36" t="str">
        <f>RIGHT('BANCOS FNL'!G248,4)</f>
        <v/>
      </c>
      <c r="B248" s="37">
        <f t="shared" si="50"/>
        <v>0</v>
      </c>
      <c r="C248" s="38" t="str">
        <f t="shared" si="51"/>
        <v>EGRESO</v>
      </c>
      <c r="D248" s="38" t="str">
        <f t="shared" si="52"/>
        <v>0EGRESO</v>
      </c>
      <c r="E248" s="38" t="str">
        <f>D248&amp;COUNTIF(D$2:D248,D248)</f>
        <v>0EGRESO247</v>
      </c>
      <c r="F248" s="34"/>
      <c r="K248" s="35"/>
      <c r="L248" s="35"/>
      <c r="M248" s="35"/>
      <c r="N248" s="35"/>
      <c r="O248" s="36">
        <f t="shared" si="53"/>
        <v>1</v>
      </c>
      <c r="P248" s="39" t="e">
        <f>VLOOKUP(E248,'BANCOS FNL'!E:M,5,0)</f>
        <v>#N/A</v>
      </c>
      <c r="Q248" s="25">
        <f t="shared" si="54"/>
        <v>0</v>
      </c>
      <c r="R248" s="25">
        <f>IFERROR(VLOOKUP(E248,'BANCOS FNL'!E:M,6,0),0)</f>
        <v>0</v>
      </c>
      <c r="S248" s="40" t="e">
        <f>VLOOKUP(E248,'BANCOS FNL'!E:M,8,0)</f>
        <v>#N/A</v>
      </c>
      <c r="T248" s="25">
        <f t="shared" si="55"/>
        <v>0</v>
      </c>
      <c r="U248" s="36" t="str">
        <f t="shared" si="56"/>
        <v>OK CONCILIADO</v>
      </c>
      <c r="V248" s="36" t="str">
        <f t="shared" ca="1" si="57"/>
        <v>ok</v>
      </c>
      <c r="W248" s="36">
        <f t="shared" si="58"/>
        <v>1</v>
      </c>
      <c r="X248" s="36">
        <f t="shared" si="59"/>
        <v>0</v>
      </c>
    </row>
    <row r="249" spans="1:24" s="26" customFormat="1" x14ac:dyDescent="0.25">
      <c r="A249" s="36" t="str">
        <f>RIGHT('BANCOS FNL'!G249,4)</f>
        <v/>
      </c>
      <c r="B249" s="37">
        <f t="shared" si="50"/>
        <v>0</v>
      </c>
      <c r="C249" s="38" t="str">
        <f t="shared" si="51"/>
        <v>EGRESO</v>
      </c>
      <c r="D249" s="38" t="str">
        <f t="shared" si="52"/>
        <v>0EGRESO</v>
      </c>
      <c r="E249" s="38" t="str">
        <f>D249&amp;COUNTIF(D$2:D249,D249)</f>
        <v>0EGRESO248</v>
      </c>
      <c r="F249" s="34"/>
      <c r="K249" s="35"/>
      <c r="L249" s="35"/>
      <c r="M249" s="35"/>
      <c r="N249" s="35"/>
      <c r="O249" s="36">
        <f t="shared" si="53"/>
        <v>1</v>
      </c>
      <c r="P249" s="39" t="e">
        <f>VLOOKUP(E249,'BANCOS FNL'!E:M,5,0)</f>
        <v>#N/A</v>
      </c>
      <c r="Q249" s="25">
        <f t="shared" si="54"/>
        <v>0</v>
      </c>
      <c r="R249" s="25">
        <f>IFERROR(VLOOKUP(E249,'BANCOS FNL'!E:M,6,0),0)</f>
        <v>0</v>
      </c>
      <c r="S249" s="40" t="e">
        <f>VLOOKUP(E249,'BANCOS FNL'!E:M,8,0)</f>
        <v>#N/A</v>
      </c>
      <c r="T249" s="25">
        <f t="shared" si="55"/>
        <v>0</v>
      </c>
      <c r="U249" s="36" t="str">
        <f t="shared" si="56"/>
        <v>OK CONCILIADO</v>
      </c>
      <c r="V249" s="36" t="str">
        <f t="shared" ca="1" si="57"/>
        <v>ok</v>
      </c>
      <c r="W249" s="36">
        <f t="shared" si="58"/>
        <v>1</v>
      </c>
      <c r="X249" s="36">
        <f t="shared" si="59"/>
        <v>0</v>
      </c>
    </row>
    <row r="250" spans="1:24" s="26" customFormat="1" x14ac:dyDescent="0.25">
      <c r="A250" s="36" t="str">
        <f>RIGHT('BANCOS FNL'!G250,4)</f>
        <v/>
      </c>
      <c r="B250" s="37">
        <f t="shared" si="50"/>
        <v>0</v>
      </c>
      <c r="C250" s="38" t="str">
        <f t="shared" si="51"/>
        <v>EGRESO</v>
      </c>
      <c r="D250" s="38" t="str">
        <f t="shared" si="52"/>
        <v>0EGRESO</v>
      </c>
      <c r="E250" s="38" t="str">
        <f>D250&amp;COUNTIF(D$2:D250,D250)</f>
        <v>0EGRESO249</v>
      </c>
      <c r="F250" s="34"/>
      <c r="K250" s="35"/>
      <c r="L250" s="35"/>
      <c r="M250" s="35"/>
      <c r="N250" s="35"/>
      <c r="O250" s="36">
        <f t="shared" si="53"/>
        <v>1</v>
      </c>
      <c r="P250" s="39" t="e">
        <f>VLOOKUP(E250,'BANCOS FNL'!E:M,5,0)</f>
        <v>#N/A</v>
      </c>
      <c r="Q250" s="25">
        <f t="shared" si="54"/>
        <v>0</v>
      </c>
      <c r="R250" s="25">
        <f>IFERROR(VLOOKUP(E250,'BANCOS FNL'!E:M,6,0),0)</f>
        <v>0</v>
      </c>
      <c r="S250" s="40" t="e">
        <f>VLOOKUP(E250,'BANCOS FNL'!E:M,8,0)</f>
        <v>#N/A</v>
      </c>
      <c r="T250" s="25">
        <f t="shared" si="55"/>
        <v>0</v>
      </c>
      <c r="U250" s="36" t="str">
        <f t="shared" si="56"/>
        <v>OK CONCILIADO</v>
      </c>
      <c r="V250" s="36" t="str">
        <f t="shared" ca="1" si="57"/>
        <v>ok</v>
      </c>
      <c r="W250" s="36">
        <f t="shared" si="58"/>
        <v>1</v>
      </c>
      <c r="X250" s="36">
        <f t="shared" si="59"/>
        <v>0</v>
      </c>
    </row>
    <row r="251" spans="1:24" s="26" customFormat="1" x14ac:dyDescent="0.25">
      <c r="A251" s="36" t="str">
        <f>RIGHT('BANCOS FNL'!G251,4)</f>
        <v/>
      </c>
      <c r="B251" s="37">
        <f t="shared" si="50"/>
        <v>0</v>
      </c>
      <c r="C251" s="38" t="str">
        <f t="shared" si="51"/>
        <v>EGRESO</v>
      </c>
      <c r="D251" s="38" t="str">
        <f t="shared" si="52"/>
        <v>0EGRESO</v>
      </c>
      <c r="E251" s="38" t="str">
        <f>D251&amp;COUNTIF(D$2:D251,D251)</f>
        <v>0EGRESO250</v>
      </c>
      <c r="F251" s="34"/>
      <c r="K251" s="35"/>
      <c r="L251" s="35"/>
      <c r="M251" s="35"/>
      <c r="N251" s="35"/>
      <c r="O251" s="36">
        <f t="shared" si="53"/>
        <v>1</v>
      </c>
      <c r="P251" s="39" t="e">
        <f>VLOOKUP(E251,'BANCOS FNL'!E:M,5,0)</f>
        <v>#N/A</v>
      </c>
      <c r="Q251" s="25">
        <f t="shared" si="54"/>
        <v>0</v>
      </c>
      <c r="R251" s="25">
        <f>IFERROR(VLOOKUP(E251,'BANCOS FNL'!E:M,6,0),0)</f>
        <v>0</v>
      </c>
      <c r="S251" s="40" t="e">
        <f>VLOOKUP(E251,'BANCOS FNL'!E:M,8,0)</f>
        <v>#N/A</v>
      </c>
      <c r="T251" s="25">
        <f t="shared" si="55"/>
        <v>0</v>
      </c>
      <c r="U251" s="36" t="str">
        <f t="shared" si="56"/>
        <v>OK CONCILIADO</v>
      </c>
      <c r="V251" s="36" t="str">
        <f t="shared" ca="1" si="57"/>
        <v>ok</v>
      </c>
      <c r="W251" s="36">
        <f t="shared" si="58"/>
        <v>1</v>
      </c>
      <c r="X251" s="36">
        <f t="shared" si="59"/>
        <v>0</v>
      </c>
    </row>
    <row r="252" spans="1:24" s="26" customFormat="1" x14ac:dyDescent="0.25">
      <c r="A252" s="36" t="str">
        <f>RIGHT('BANCOS FNL'!G252,4)</f>
        <v/>
      </c>
      <c r="B252" s="37">
        <f t="shared" si="50"/>
        <v>0</v>
      </c>
      <c r="C252" s="38" t="str">
        <f t="shared" si="51"/>
        <v>EGRESO</v>
      </c>
      <c r="D252" s="38" t="str">
        <f t="shared" si="52"/>
        <v>0EGRESO</v>
      </c>
      <c r="E252" s="38" t="str">
        <f>D252&amp;COUNTIF(D$2:D252,D252)</f>
        <v>0EGRESO251</v>
      </c>
      <c r="F252" s="34"/>
      <c r="K252" s="35"/>
      <c r="L252" s="35"/>
      <c r="M252" s="35"/>
      <c r="N252" s="35"/>
      <c r="O252" s="36">
        <f t="shared" si="53"/>
        <v>1</v>
      </c>
      <c r="P252" s="39" t="e">
        <f>VLOOKUP(E252,'BANCOS FNL'!E:M,5,0)</f>
        <v>#N/A</v>
      </c>
      <c r="Q252" s="25">
        <f t="shared" si="54"/>
        <v>0</v>
      </c>
      <c r="R252" s="25">
        <f>IFERROR(VLOOKUP(E252,'BANCOS FNL'!E:M,6,0),0)</f>
        <v>0</v>
      </c>
      <c r="S252" s="40" t="e">
        <f>VLOOKUP(E252,'BANCOS FNL'!E:M,8,0)</f>
        <v>#N/A</v>
      </c>
      <c r="T252" s="25">
        <f t="shared" si="55"/>
        <v>0</v>
      </c>
      <c r="U252" s="36" t="str">
        <f t="shared" si="56"/>
        <v>OK CONCILIADO</v>
      </c>
      <c r="V252" s="36" t="str">
        <f t="shared" ca="1" si="57"/>
        <v>ok</v>
      </c>
      <c r="W252" s="36">
        <f t="shared" si="58"/>
        <v>1</v>
      </c>
      <c r="X252" s="36">
        <f t="shared" si="59"/>
        <v>0</v>
      </c>
    </row>
    <row r="253" spans="1:24" s="26" customFormat="1" x14ac:dyDescent="0.25">
      <c r="A253" s="36" t="str">
        <f>RIGHT('BANCOS FNL'!G253,4)</f>
        <v/>
      </c>
      <c r="B253" s="37">
        <f t="shared" si="50"/>
        <v>0</v>
      </c>
      <c r="C253" s="38" t="str">
        <f t="shared" si="51"/>
        <v>EGRESO</v>
      </c>
      <c r="D253" s="38" t="str">
        <f t="shared" si="52"/>
        <v>0EGRESO</v>
      </c>
      <c r="E253" s="38" t="str">
        <f>D253&amp;COUNTIF(D$2:D253,D253)</f>
        <v>0EGRESO252</v>
      </c>
      <c r="F253" s="34"/>
      <c r="K253" s="35"/>
      <c r="L253" s="35"/>
      <c r="M253" s="35"/>
      <c r="N253" s="35"/>
      <c r="O253" s="36">
        <f t="shared" si="53"/>
        <v>1</v>
      </c>
      <c r="P253" s="39" t="e">
        <f>VLOOKUP(E253,'BANCOS FNL'!E:M,5,0)</f>
        <v>#N/A</v>
      </c>
      <c r="Q253" s="25">
        <f t="shared" si="54"/>
        <v>0</v>
      </c>
      <c r="R253" s="25">
        <f>IFERROR(VLOOKUP(E253,'BANCOS FNL'!E:M,6,0),0)</f>
        <v>0</v>
      </c>
      <c r="S253" s="40" t="e">
        <f>VLOOKUP(E253,'BANCOS FNL'!E:M,8,0)</f>
        <v>#N/A</v>
      </c>
      <c r="T253" s="25">
        <f t="shared" si="55"/>
        <v>0</v>
      </c>
      <c r="U253" s="36" t="str">
        <f t="shared" si="56"/>
        <v>OK CONCILIADO</v>
      </c>
      <c r="V253" s="36" t="str">
        <f t="shared" ca="1" si="57"/>
        <v>ok</v>
      </c>
      <c r="W253" s="36">
        <f t="shared" si="58"/>
        <v>1</v>
      </c>
      <c r="X253" s="36">
        <f t="shared" si="59"/>
        <v>0</v>
      </c>
    </row>
    <row r="254" spans="1:24" s="26" customFormat="1" x14ac:dyDescent="0.25">
      <c r="A254" s="36" t="str">
        <f>RIGHT('BANCOS FNL'!G254,4)</f>
        <v/>
      </c>
      <c r="B254" s="37">
        <f t="shared" si="50"/>
        <v>0</v>
      </c>
      <c r="C254" s="38" t="str">
        <f t="shared" si="51"/>
        <v>EGRESO</v>
      </c>
      <c r="D254" s="38" t="str">
        <f t="shared" si="52"/>
        <v>0EGRESO</v>
      </c>
      <c r="E254" s="38" t="str">
        <f>D254&amp;COUNTIF(D$2:D254,D254)</f>
        <v>0EGRESO253</v>
      </c>
      <c r="F254" s="34"/>
      <c r="K254" s="35"/>
      <c r="L254" s="35"/>
      <c r="M254" s="35"/>
      <c r="N254" s="35"/>
      <c r="O254" s="36">
        <f t="shared" si="53"/>
        <v>1</v>
      </c>
      <c r="P254" s="39" t="e">
        <f>VLOOKUP(E254,'BANCOS FNL'!E:M,5,0)</f>
        <v>#N/A</v>
      </c>
      <c r="Q254" s="25">
        <f t="shared" si="54"/>
        <v>0</v>
      </c>
      <c r="R254" s="25">
        <f>IFERROR(VLOOKUP(E254,'BANCOS FNL'!E:M,6,0),0)</f>
        <v>0</v>
      </c>
      <c r="S254" s="40" t="e">
        <f>VLOOKUP(E254,'BANCOS FNL'!E:M,8,0)</f>
        <v>#N/A</v>
      </c>
      <c r="T254" s="25">
        <f t="shared" si="55"/>
        <v>0</v>
      </c>
      <c r="U254" s="36" t="str">
        <f t="shared" si="56"/>
        <v>OK CONCILIADO</v>
      </c>
      <c r="V254" s="36" t="str">
        <f t="shared" ca="1" si="57"/>
        <v>ok</v>
      </c>
      <c r="W254" s="36">
        <f t="shared" si="58"/>
        <v>1</v>
      </c>
      <c r="X254" s="36">
        <f t="shared" si="59"/>
        <v>0</v>
      </c>
    </row>
    <row r="255" spans="1:24" s="26" customFormat="1" x14ac:dyDescent="0.25">
      <c r="A255" s="36" t="str">
        <f>RIGHT('BANCOS FNL'!G255,4)</f>
        <v/>
      </c>
      <c r="B255" s="37">
        <f t="shared" si="50"/>
        <v>0</v>
      </c>
      <c r="C255" s="38" t="str">
        <f t="shared" si="51"/>
        <v>EGRESO</v>
      </c>
      <c r="D255" s="38" t="str">
        <f t="shared" si="52"/>
        <v>0EGRESO</v>
      </c>
      <c r="E255" s="38" t="str">
        <f>D255&amp;COUNTIF(D$2:D255,D255)</f>
        <v>0EGRESO254</v>
      </c>
      <c r="F255" s="34"/>
      <c r="K255" s="35"/>
      <c r="L255" s="35"/>
      <c r="M255" s="35"/>
      <c r="N255" s="35"/>
      <c r="O255" s="36">
        <f t="shared" si="53"/>
        <v>1</v>
      </c>
      <c r="P255" s="39" t="e">
        <f>VLOOKUP(E255,'BANCOS FNL'!E:M,5,0)</f>
        <v>#N/A</v>
      </c>
      <c r="Q255" s="25">
        <f t="shared" si="54"/>
        <v>0</v>
      </c>
      <c r="R255" s="25">
        <f>IFERROR(VLOOKUP(E255,'BANCOS FNL'!E:M,6,0),0)</f>
        <v>0</v>
      </c>
      <c r="S255" s="40" t="e">
        <f>VLOOKUP(E255,'BANCOS FNL'!E:M,8,0)</f>
        <v>#N/A</v>
      </c>
      <c r="T255" s="25">
        <f t="shared" si="55"/>
        <v>0</v>
      </c>
      <c r="U255" s="36" t="str">
        <f t="shared" si="56"/>
        <v>OK CONCILIADO</v>
      </c>
      <c r="V255" s="36" t="str">
        <f t="shared" ca="1" si="57"/>
        <v>ok</v>
      </c>
      <c r="W255" s="36">
        <f t="shared" si="58"/>
        <v>1</v>
      </c>
      <c r="X255" s="36">
        <f t="shared" si="59"/>
        <v>0</v>
      </c>
    </row>
    <row r="256" spans="1:24" s="26" customFormat="1" x14ac:dyDescent="0.25">
      <c r="A256" s="36" t="str">
        <f>RIGHT('BANCOS FNL'!G256,4)</f>
        <v/>
      </c>
      <c r="B256" s="37">
        <f t="shared" si="50"/>
        <v>0</v>
      </c>
      <c r="C256" s="38" t="str">
        <f t="shared" si="51"/>
        <v>EGRESO</v>
      </c>
      <c r="D256" s="38" t="str">
        <f t="shared" si="52"/>
        <v>0EGRESO</v>
      </c>
      <c r="E256" s="38" t="str">
        <f>D256&amp;COUNTIF(D$2:D256,D256)</f>
        <v>0EGRESO255</v>
      </c>
      <c r="F256" s="34"/>
      <c r="K256" s="35"/>
      <c r="L256" s="35"/>
      <c r="M256" s="35"/>
      <c r="N256" s="35"/>
      <c r="O256" s="36">
        <f t="shared" si="53"/>
        <v>1</v>
      </c>
      <c r="P256" s="39" t="e">
        <f>VLOOKUP(E256,'BANCOS FNL'!E:M,5,0)</f>
        <v>#N/A</v>
      </c>
      <c r="Q256" s="25">
        <f t="shared" si="54"/>
        <v>0</v>
      </c>
      <c r="R256" s="25">
        <f>IFERROR(VLOOKUP(E256,'BANCOS FNL'!E:M,6,0),0)</f>
        <v>0</v>
      </c>
      <c r="S256" s="40" t="e">
        <f>VLOOKUP(E256,'BANCOS FNL'!E:M,8,0)</f>
        <v>#N/A</v>
      </c>
      <c r="T256" s="25">
        <f t="shared" si="55"/>
        <v>0</v>
      </c>
      <c r="U256" s="36" t="str">
        <f t="shared" si="56"/>
        <v>OK CONCILIADO</v>
      </c>
      <c r="V256" s="36" t="str">
        <f t="shared" ca="1" si="57"/>
        <v>ok</v>
      </c>
      <c r="W256" s="36">
        <f t="shared" si="58"/>
        <v>1</v>
      </c>
      <c r="X256" s="36">
        <f t="shared" si="59"/>
        <v>0</v>
      </c>
    </row>
    <row r="257" spans="1:24" s="26" customFormat="1" x14ac:dyDescent="0.25">
      <c r="A257" s="36" t="str">
        <f>RIGHT('BANCOS FNL'!G257,4)</f>
        <v/>
      </c>
      <c r="B257" s="37">
        <f t="shared" si="50"/>
        <v>0</v>
      </c>
      <c r="C257" s="38" t="str">
        <f t="shared" si="51"/>
        <v>EGRESO</v>
      </c>
      <c r="D257" s="38" t="str">
        <f t="shared" si="52"/>
        <v>0EGRESO</v>
      </c>
      <c r="E257" s="38" t="str">
        <f>D257&amp;COUNTIF(D$2:D257,D257)</f>
        <v>0EGRESO256</v>
      </c>
      <c r="F257" s="34"/>
      <c r="K257" s="35"/>
      <c r="L257" s="35"/>
      <c r="M257" s="35"/>
      <c r="N257" s="35"/>
      <c r="O257" s="36">
        <f t="shared" si="53"/>
        <v>1</v>
      </c>
      <c r="P257" s="39" t="e">
        <f>VLOOKUP(E257,'BANCOS FNL'!E:M,5,0)</f>
        <v>#N/A</v>
      </c>
      <c r="Q257" s="25">
        <f t="shared" si="54"/>
        <v>0</v>
      </c>
      <c r="R257" s="25">
        <f>IFERROR(VLOOKUP(E257,'BANCOS FNL'!E:M,6,0),0)</f>
        <v>0</v>
      </c>
      <c r="S257" s="40" t="e">
        <f>VLOOKUP(E257,'BANCOS FNL'!E:M,8,0)</f>
        <v>#N/A</v>
      </c>
      <c r="T257" s="25">
        <f t="shared" si="55"/>
        <v>0</v>
      </c>
      <c r="U257" s="36" t="str">
        <f t="shared" si="56"/>
        <v>OK CONCILIADO</v>
      </c>
      <c r="V257" s="36" t="str">
        <f t="shared" ca="1" si="57"/>
        <v>ok</v>
      </c>
      <c r="W257" s="36">
        <f t="shared" si="58"/>
        <v>1</v>
      </c>
      <c r="X257" s="36">
        <f t="shared" si="59"/>
        <v>0</v>
      </c>
    </row>
    <row r="258" spans="1:24" s="26" customFormat="1" x14ac:dyDescent="0.25">
      <c r="A258" s="36" t="str">
        <f>RIGHT('BANCOS FNL'!G258,4)</f>
        <v/>
      </c>
      <c r="B258" s="37">
        <f t="shared" si="50"/>
        <v>0</v>
      </c>
      <c r="C258" s="38" t="str">
        <f t="shared" si="51"/>
        <v>EGRESO</v>
      </c>
      <c r="D258" s="38" t="str">
        <f t="shared" si="52"/>
        <v>0EGRESO</v>
      </c>
      <c r="E258" s="38" t="str">
        <f>D258&amp;COUNTIF(D$2:D258,D258)</f>
        <v>0EGRESO257</v>
      </c>
      <c r="F258" s="34"/>
      <c r="K258" s="35"/>
      <c r="L258" s="35"/>
      <c r="M258" s="35"/>
      <c r="N258" s="35"/>
      <c r="O258" s="36">
        <f t="shared" si="53"/>
        <v>1</v>
      </c>
      <c r="P258" s="39" t="e">
        <f>VLOOKUP(E258,'BANCOS FNL'!E:M,5,0)</f>
        <v>#N/A</v>
      </c>
      <c r="Q258" s="25">
        <f t="shared" si="54"/>
        <v>0</v>
      </c>
      <c r="R258" s="25">
        <f>IFERROR(VLOOKUP(E258,'BANCOS FNL'!E:M,6,0),0)</f>
        <v>0</v>
      </c>
      <c r="S258" s="40" t="e">
        <f>VLOOKUP(E258,'BANCOS FNL'!E:M,8,0)</f>
        <v>#N/A</v>
      </c>
      <c r="T258" s="25">
        <f t="shared" si="55"/>
        <v>0</v>
      </c>
      <c r="U258" s="36" t="str">
        <f t="shared" si="56"/>
        <v>OK CONCILIADO</v>
      </c>
      <c r="V258" s="36" t="str">
        <f t="shared" ca="1" si="57"/>
        <v>ok</v>
      </c>
      <c r="W258" s="36">
        <f t="shared" si="58"/>
        <v>1</v>
      </c>
      <c r="X258" s="36">
        <f t="shared" si="59"/>
        <v>0</v>
      </c>
    </row>
    <row r="259" spans="1:24" s="26" customFormat="1" x14ac:dyDescent="0.25">
      <c r="A259" s="36" t="str">
        <f>RIGHT('BANCOS FNL'!G259,4)</f>
        <v/>
      </c>
      <c r="B259" s="37">
        <f t="shared" si="50"/>
        <v>0</v>
      </c>
      <c r="C259" s="38" t="str">
        <f t="shared" si="51"/>
        <v>EGRESO</v>
      </c>
      <c r="D259" s="38" t="str">
        <f t="shared" si="52"/>
        <v>0EGRESO</v>
      </c>
      <c r="E259" s="38" t="str">
        <f>D259&amp;COUNTIF(D$2:D259,D259)</f>
        <v>0EGRESO258</v>
      </c>
      <c r="F259" s="34"/>
      <c r="K259" s="35"/>
      <c r="L259" s="35"/>
      <c r="M259" s="35"/>
      <c r="N259" s="35"/>
      <c r="O259" s="36">
        <f t="shared" si="53"/>
        <v>1</v>
      </c>
      <c r="P259" s="39" t="e">
        <f>VLOOKUP(E259,'BANCOS FNL'!E:M,5,0)</f>
        <v>#N/A</v>
      </c>
      <c r="Q259" s="25">
        <f t="shared" si="54"/>
        <v>0</v>
      </c>
      <c r="R259" s="25">
        <f>IFERROR(VLOOKUP(E259,'BANCOS FNL'!E:M,6,0),0)</f>
        <v>0</v>
      </c>
      <c r="S259" s="40" t="e">
        <f>VLOOKUP(E259,'BANCOS FNL'!E:M,8,0)</f>
        <v>#N/A</v>
      </c>
      <c r="T259" s="25">
        <f t="shared" si="55"/>
        <v>0</v>
      </c>
      <c r="U259" s="36" t="str">
        <f t="shared" si="56"/>
        <v>OK CONCILIADO</v>
      </c>
      <c r="V259" s="36" t="str">
        <f t="shared" ca="1" si="57"/>
        <v>ok</v>
      </c>
      <c r="W259" s="36">
        <f t="shared" si="58"/>
        <v>1</v>
      </c>
      <c r="X259" s="36">
        <f t="shared" si="59"/>
        <v>0</v>
      </c>
    </row>
    <row r="260" spans="1:24" s="26" customFormat="1" x14ac:dyDescent="0.25">
      <c r="A260" s="36" t="str">
        <f>RIGHT('BANCOS FNL'!G260,4)</f>
        <v/>
      </c>
      <c r="B260" s="37">
        <f t="shared" si="50"/>
        <v>0</v>
      </c>
      <c r="C260" s="38" t="str">
        <f t="shared" si="51"/>
        <v>EGRESO</v>
      </c>
      <c r="D260" s="38" t="str">
        <f t="shared" si="52"/>
        <v>0EGRESO</v>
      </c>
      <c r="E260" s="38" t="str">
        <f>D260&amp;COUNTIF(D$2:D260,D260)</f>
        <v>0EGRESO259</v>
      </c>
      <c r="F260" s="34"/>
      <c r="K260" s="35"/>
      <c r="L260" s="35"/>
      <c r="M260" s="35"/>
      <c r="N260" s="35"/>
      <c r="O260" s="36">
        <f t="shared" si="53"/>
        <v>1</v>
      </c>
      <c r="P260" s="39" t="e">
        <f>VLOOKUP(E260,'BANCOS FNL'!E:M,5,0)</f>
        <v>#N/A</v>
      </c>
      <c r="Q260" s="25">
        <f t="shared" si="54"/>
        <v>0</v>
      </c>
      <c r="R260" s="25">
        <f>IFERROR(VLOOKUP(E260,'BANCOS FNL'!E:M,6,0),0)</f>
        <v>0</v>
      </c>
      <c r="S260" s="40" t="e">
        <f>VLOOKUP(E260,'BANCOS FNL'!E:M,8,0)</f>
        <v>#N/A</v>
      </c>
      <c r="T260" s="25">
        <f t="shared" si="55"/>
        <v>0</v>
      </c>
      <c r="U260" s="36" t="str">
        <f t="shared" si="56"/>
        <v>OK CONCILIADO</v>
      </c>
      <c r="V260" s="36" t="str">
        <f t="shared" ca="1" si="57"/>
        <v>ok</v>
      </c>
      <c r="W260" s="36">
        <f t="shared" si="58"/>
        <v>1</v>
      </c>
      <c r="X260" s="36">
        <f t="shared" si="59"/>
        <v>0</v>
      </c>
    </row>
    <row r="261" spans="1:24" s="26" customFormat="1" x14ac:dyDescent="0.25">
      <c r="A261" s="36" t="str">
        <f>RIGHT('BANCOS FNL'!G261,4)</f>
        <v/>
      </c>
      <c r="B261" s="37">
        <f t="shared" si="50"/>
        <v>0</v>
      </c>
      <c r="C261" s="38" t="str">
        <f t="shared" si="51"/>
        <v>EGRESO</v>
      </c>
      <c r="D261" s="38" t="str">
        <f t="shared" si="52"/>
        <v>0EGRESO</v>
      </c>
      <c r="E261" s="38" t="str">
        <f>D261&amp;COUNTIF(D$2:D261,D261)</f>
        <v>0EGRESO260</v>
      </c>
      <c r="F261" s="34"/>
      <c r="K261" s="35"/>
      <c r="L261" s="35"/>
      <c r="M261" s="35"/>
      <c r="N261" s="35"/>
      <c r="O261" s="36">
        <f t="shared" si="53"/>
        <v>1</v>
      </c>
      <c r="P261" s="39" t="e">
        <f>VLOOKUP(E261,'BANCOS FNL'!E:M,5,0)</f>
        <v>#N/A</v>
      </c>
      <c r="Q261" s="25">
        <f t="shared" si="54"/>
        <v>0</v>
      </c>
      <c r="R261" s="25">
        <f>IFERROR(VLOOKUP(E261,'BANCOS FNL'!E:M,6,0),0)</f>
        <v>0</v>
      </c>
      <c r="S261" s="40" t="e">
        <f>VLOOKUP(E261,'BANCOS FNL'!E:M,8,0)</f>
        <v>#N/A</v>
      </c>
      <c r="T261" s="25">
        <f t="shared" si="55"/>
        <v>0</v>
      </c>
      <c r="U261" s="36" t="str">
        <f t="shared" si="56"/>
        <v>OK CONCILIADO</v>
      </c>
      <c r="V261" s="36" t="str">
        <f t="shared" ca="1" si="57"/>
        <v>ok</v>
      </c>
      <c r="W261" s="36">
        <f t="shared" si="58"/>
        <v>1</v>
      </c>
      <c r="X261" s="36">
        <f t="shared" si="59"/>
        <v>0</v>
      </c>
    </row>
    <row r="262" spans="1:24" s="26" customFormat="1" x14ac:dyDescent="0.25">
      <c r="A262" s="36" t="str">
        <f>RIGHT('BANCOS FNL'!G262,4)</f>
        <v/>
      </c>
      <c r="B262" s="37">
        <f t="shared" si="50"/>
        <v>0</v>
      </c>
      <c r="C262" s="38" t="str">
        <f t="shared" si="51"/>
        <v>EGRESO</v>
      </c>
      <c r="D262" s="38" t="str">
        <f t="shared" si="52"/>
        <v>0EGRESO</v>
      </c>
      <c r="E262" s="38" t="str">
        <f>D262&amp;COUNTIF(D$2:D262,D262)</f>
        <v>0EGRESO261</v>
      </c>
      <c r="F262" s="34"/>
      <c r="K262" s="35"/>
      <c r="L262" s="35"/>
      <c r="M262" s="35"/>
      <c r="N262" s="35"/>
      <c r="O262" s="36">
        <f t="shared" si="53"/>
        <v>1</v>
      </c>
      <c r="P262" s="39" t="e">
        <f>VLOOKUP(E262,'BANCOS FNL'!E:M,5,0)</f>
        <v>#N/A</v>
      </c>
      <c r="Q262" s="25">
        <f t="shared" si="54"/>
        <v>0</v>
      </c>
      <c r="R262" s="25">
        <f>IFERROR(VLOOKUP(E262,'BANCOS FNL'!E:M,6,0),0)</f>
        <v>0</v>
      </c>
      <c r="S262" s="40" t="e">
        <f>VLOOKUP(E262,'BANCOS FNL'!E:M,8,0)</f>
        <v>#N/A</v>
      </c>
      <c r="T262" s="25">
        <f t="shared" si="55"/>
        <v>0</v>
      </c>
      <c r="U262" s="36" t="str">
        <f t="shared" si="56"/>
        <v>OK CONCILIADO</v>
      </c>
      <c r="V262" s="36" t="str">
        <f t="shared" ca="1" si="57"/>
        <v>ok</v>
      </c>
      <c r="W262" s="36">
        <f t="shared" si="58"/>
        <v>1</v>
      </c>
      <c r="X262" s="36">
        <f t="shared" si="59"/>
        <v>0</v>
      </c>
    </row>
    <row r="263" spans="1:24" s="26" customFormat="1" x14ac:dyDescent="0.25">
      <c r="A263" s="36" t="str">
        <f>RIGHT('BANCOS FNL'!G263,4)</f>
        <v/>
      </c>
      <c r="B263" s="37">
        <f t="shared" si="50"/>
        <v>0</v>
      </c>
      <c r="C263" s="38" t="str">
        <f t="shared" si="51"/>
        <v>EGRESO</v>
      </c>
      <c r="D263" s="38" t="str">
        <f t="shared" si="52"/>
        <v>0EGRESO</v>
      </c>
      <c r="E263" s="38" t="str">
        <f>D263&amp;COUNTIF(D$2:D263,D263)</f>
        <v>0EGRESO262</v>
      </c>
      <c r="F263" s="34"/>
      <c r="K263" s="35"/>
      <c r="L263" s="35"/>
      <c r="M263" s="35"/>
      <c r="N263" s="35"/>
      <c r="O263" s="36">
        <f t="shared" si="53"/>
        <v>1</v>
      </c>
      <c r="P263" s="39" t="e">
        <f>VLOOKUP(E263,'BANCOS FNL'!E:M,5,0)</f>
        <v>#N/A</v>
      </c>
      <c r="Q263" s="25">
        <f t="shared" si="54"/>
        <v>0</v>
      </c>
      <c r="R263" s="25">
        <f>IFERROR(VLOOKUP(E263,'BANCOS FNL'!E:M,6,0),0)</f>
        <v>0</v>
      </c>
      <c r="S263" s="40" t="e">
        <f>VLOOKUP(E263,'BANCOS FNL'!E:M,8,0)</f>
        <v>#N/A</v>
      </c>
      <c r="T263" s="25">
        <f t="shared" si="55"/>
        <v>0</v>
      </c>
      <c r="U263" s="36" t="str">
        <f t="shared" si="56"/>
        <v>OK CONCILIADO</v>
      </c>
      <c r="V263" s="36" t="str">
        <f t="shared" ca="1" si="57"/>
        <v>ok</v>
      </c>
      <c r="W263" s="36">
        <f t="shared" si="58"/>
        <v>1</v>
      </c>
      <c r="X263" s="36">
        <f t="shared" si="59"/>
        <v>0</v>
      </c>
    </row>
    <row r="264" spans="1:24" s="26" customFormat="1" x14ac:dyDescent="0.25">
      <c r="A264" s="36" t="str">
        <f>RIGHT('BANCOS FNL'!G264,4)</f>
        <v/>
      </c>
      <c r="B264" s="37">
        <f t="shared" si="50"/>
        <v>0</v>
      </c>
      <c r="C264" s="38" t="str">
        <f t="shared" si="51"/>
        <v>EGRESO</v>
      </c>
      <c r="D264" s="38" t="str">
        <f t="shared" si="52"/>
        <v>0EGRESO</v>
      </c>
      <c r="E264" s="38" t="str">
        <f>D264&amp;COUNTIF(D$2:D264,D264)</f>
        <v>0EGRESO263</v>
      </c>
      <c r="F264" s="34"/>
      <c r="K264" s="35"/>
      <c r="L264" s="35"/>
      <c r="M264" s="35"/>
      <c r="N264" s="35"/>
      <c r="O264" s="36">
        <f t="shared" si="53"/>
        <v>1</v>
      </c>
      <c r="P264" s="39" t="e">
        <f>VLOOKUP(E264,'BANCOS FNL'!E:M,5,0)</f>
        <v>#N/A</v>
      </c>
      <c r="Q264" s="25">
        <f t="shared" si="54"/>
        <v>0</v>
      </c>
      <c r="R264" s="25">
        <f>IFERROR(VLOOKUP(E264,'BANCOS FNL'!E:M,6,0),0)</f>
        <v>0</v>
      </c>
      <c r="S264" s="40" t="e">
        <f>VLOOKUP(E264,'BANCOS FNL'!E:M,8,0)</f>
        <v>#N/A</v>
      </c>
      <c r="T264" s="25">
        <f t="shared" si="55"/>
        <v>0</v>
      </c>
      <c r="U264" s="36" t="str">
        <f t="shared" si="56"/>
        <v>OK CONCILIADO</v>
      </c>
      <c r="V264" s="36" t="str">
        <f t="shared" ca="1" si="57"/>
        <v>ok</v>
      </c>
      <c r="W264" s="36">
        <f t="shared" si="58"/>
        <v>1</v>
      </c>
      <c r="X264" s="36">
        <f t="shared" si="59"/>
        <v>0</v>
      </c>
    </row>
    <row r="265" spans="1:24" s="26" customFormat="1" x14ac:dyDescent="0.25">
      <c r="A265" s="36" t="str">
        <f>RIGHT('BANCOS FNL'!G265,4)</f>
        <v/>
      </c>
      <c r="B265" s="37">
        <f t="shared" ref="B265:B297" si="60">IF(L265&lt;=0,K265*1,L265*-1)</f>
        <v>0</v>
      </c>
      <c r="C265" s="38" t="str">
        <f t="shared" ref="C265:C297" si="61">IF(B265&lt;=0,"EGRESO","INGRESO")</f>
        <v>EGRESO</v>
      </c>
      <c r="D265" s="38" t="str">
        <f t="shared" ref="D265:D297" si="62">+CONCATENATE(A265,B265,C265)</f>
        <v>0EGRESO</v>
      </c>
      <c r="E265" s="38" t="str">
        <f>D265&amp;COUNTIF(D$2:D265,D265)</f>
        <v>0EGRESO264</v>
      </c>
      <c r="F265" s="34"/>
      <c r="K265" s="35"/>
      <c r="L265" s="35"/>
      <c r="M265" s="35"/>
      <c r="N265" s="35"/>
      <c r="O265" s="36">
        <f t="shared" ref="O265:O297" si="63">COUNTBLANK(N265)</f>
        <v>1</v>
      </c>
      <c r="P265" s="39" t="e">
        <f>VLOOKUP(E265,'BANCOS FNL'!E:M,5,0)</f>
        <v>#N/A</v>
      </c>
      <c r="Q265" s="25">
        <f t="shared" ref="Q265:Q297" si="64">+B265</f>
        <v>0</v>
      </c>
      <c r="R265" s="25">
        <f>IFERROR(VLOOKUP(E265,'BANCOS FNL'!E:M,6,0),0)</f>
        <v>0</v>
      </c>
      <c r="S265" s="40" t="e">
        <f>VLOOKUP(E265,'BANCOS FNL'!E:M,8,0)</f>
        <v>#N/A</v>
      </c>
      <c r="T265" s="25">
        <f t="shared" ref="T265:T297" si="65">B265-R265</f>
        <v>0</v>
      </c>
      <c r="U265" s="36" t="str">
        <f t="shared" ref="U265:U297" si="66">IF(AND(O265=0),"OK",IF(T265&lt;&gt;0,"SIN CONCILIAR","OK CONCILIADO"))</f>
        <v>OK CONCILIADO</v>
      </c>
      <c r="V265" s="36" t="str">
        <f t="shared" ref="V265:V297" ca="1" si="67">IF(U265="SIN CONCILIAR",+TODAY()-F265,"ok")</f>
        <v>ok</v>
      </c>
      <c r="W265" s="36">
        <f t="shared" ref="W265:W297" si="68">COUNTA(U265)</f>
        <v>1</v>
      </c>
      <c r="X265" s="36">
        <f t="shared" ref="X265:X297" si="69">WEEKNUM(F265)</f>
        <v>0</v>
      </c>
    </row>
    <row r="266" spans="1:24" s="26" customFormat="1" x14ac:dyDescent="0.25">
      <c r="A266" s="36" t="str">
        <f>RIGHT('BANCOS FNL'!G266,4)</f>
        <v/>
      </c>
      <c r="B266" s="37">
        <f t="shared" si="60"/>
        <v>0</v>
      </c>
      <c r="C266" s="38" t="str">
        <f t="shared" si="61"/>
        <v>EGRESO</v>
      </c>
      <c r="D266" s="38" t="str">
        <f t="shared" si="62"/>
        <v>0EGRESO</v>
      </c>
      <c r="E266" s="38" t="str">
        <f>D266&amp;COUNTIF(D$2:D266,D266)</f>
        <v>0EGRESO265</v>
      </c>
      <c r="F266" s="34"/>
      <c r="K266" s="35"/>
      <c r="L266" s="35"/>
      <c r="M266" s="35"/>
      <c r="N266" s="35"/>
      <c r="O266" s="36">
        <f t="shared" si="63"/>
        <v>1</v>
      </c>
      <c r="P266" s="39" t="e">
        <f>VLOOKUP(E266,'BANCOS FNL'!E:M,5,0)</f>
        <v>#N/A</v>
      </c>
      <c r="Q266" s="25">
        <f t="shared" si="64"/>
        <v>0</v>
      </c>
      <c r="R266" s="25">
        <f>IFERROR(VLOOKUP(E266,'BANCOS FNL'!E:M,6,0),0)</f>
        <v>0</v>
      </c>
      <c r="S266" s="40" t="e">
        <f>VLOOKUP(E266,'BANCOS FNL'!E:M,8,0)</f>
        <v>#N/A</v>
      </c>
      <c r="T266" s="25">
        <f t="shared" si="65"/>
        <v>0</v>
      </c>
      <c r="U266" s="36" t="str">
        <f t="shared" si="66"/>
        <v>OK CONCILIADO</v>
      </c>
      <c r="V266" s="36" t="str">
        <f t="shared" ca="1" si="67"/>
        <v>ok</v>
      </c>
      <c r="W266" s="36">
        <f t="shared" si="68"/>
        <v>1</v>
      </c>
      <c r="X266" s="36">
        <f t="shared" si="69"/>
        <v>0</v>
      </c>
    </row>
    <row r="267" spans="1:24" s="26" customFormat="1" x14ac:dyDescent="0.25">
      <c r="A267" s="36" t="str">
        <f>RIGHT('BANCOS FNL'!G267,4)</f>
        <v/>
      </c>
      <c r="B267" s="37">
        <f t="shared" si="60"/>
        <v>0</v>
      </c>
      <c r="C267" s="38" t="str">
        <f t="shared" si="61"/>
        <v>EGRESO</v>
      </c>
      <c r="D267" s="38" t="str">
        <f t="shared" si="62"/>
        <v>0EGRESO</v>
      </c>
      <c r="E267" s="38" t="str">
        <f>D267&amp;COUNTIF(D$2:D267,D267)</f>
        <v>0EGRESO266</v>
      </c>
      <c r="F267" s="34"/>
      <c r="K267" s="35"/>
      <c r="L267" s="35"/>
      <c r="M267" s="35"/>
      <c r="N267" s="35"/>
      <c r="O267" s="36">
        <f t="shared" si="63"/>
        <v>1</v>
      </c>
      <c r="P267" s="39" t="e">
        <f>VLOOKUP(E267,'BANCOS FNL'!E:M,5,0)</f>
        <v>#N/A</v>
      </c>
      <c r="Q267" s="25">
        <f t="shared" si="64"/>
        <v>0</v>
      </c>
      <c r="R267" s="25">
        <f>IFERROR(VLOOKUP(E267,'BANCOS FNL'!E:M,6,0),0)</f>
        <v>0</v>
      </c>
      <c r="S267" s="40" t="e">
        <f>VLOOKUP(E267,'BANCOS FNL'!E:M,8,0)</f>
        <v>#N/A</v>
      </c>
      <c r="T267" s="25">
        <f t="shared" si="65"/>
        <v>0</v>
      </c>
      <c r="U267" s="36" t="str">
        <f t="shared" si="66"/>
        <v>OK CONCILIADO</v>
      </c>
      <c r="V267" s="36" t="str">
        <f t="shared" ca="1" si="67"/>
        <v>ok</v>
      </c>
      <c r="W267" s="36">
        <f t="shared" si="68"/>
        <v>1</v>
      </c>
      <c r="X267" s="36">
        <f t="shared" si="69"/>
        <v>0</v>
      </c>
    </row>
    <row r="268" spans="1:24" s="26" customFormat="1" x14ac:dyDescent="0.25">
      <c r="A268" s="36" t="str">
        <f>RIGHT('BANCOS FNL'!G268,4)</f>
        <v/>
      </c>
      <c r="B268" s="37">
        <f t="shared" si="60"/>
        <v>0</v>
      </c>
      <c r="C268" s="38" t="str">
        <f t="shared" si="61"/>
        <v>EGRESO</v>
      </c>
      <c r="D268" s="38" t="str">
        <f t="shared" si="62"/>
        <v>0EGRESO</v>
      </c>
      <c r="E268" s="38" t="str">
        <f>D268&amp;COUNTIF(D$2:D268,D268)</f>
        <v>0EGRESO267</v>
      </c>
      <c r="F268" s="34"/>
      <c r="K268" s="35"/>
      <c r="L268" s="35"/>
      <c r="M268" s="35"/>
      <c r="N268" s="35"/>
      <c r="O268" s="36">
        <f t="shared" si="63"/>
        <v>1</v>
      </c>
      <c r="P268" s="39" t="e">
        <f>VLOOKUP(E268,'BANCOS FNL'!E:M,5,0)</f>
        <v>#N/A</v>
      </c>
      <c r="Q268" s="25">
        <f t="shared" si="64"/>
        <v>0</v>
      </c>
      <c r="R268" s="25">
        <f>IFERROR(VLOOKUP(E268,'BANCOS FNL'!E:M,6,0),0)</f>
        <v>0</v>
      </c>
      <c r="S268" s="40" t="e">
        <f>VLOOKUP(E268,'BANCOS FNL'!E:M,8,0)</f>
        <v>#N/A</v>
      </c>
      <c r="T268" s="25">
        <f t="shared" si="65"/>
        <v>0</v>
      </c>
      <c r="U268" s="36" t="str">
        <f t="shared" si="66"/>
        <v>OK CONCILIADO</v>
      </c>
      <c r="V268" s="36" t="str">
        <f t="shared" ca="1" si="67"/>
        <v>ok</v>
      </c>
      <c r="W268" s="36">
        <f t="shared" si="68"/>
        <v>1</v>
      </c>
      <c r="X268" s="36">
        <f t="shared" si="69"/>
        <v>0</v>
      </c>
    </row>
    <row r="269" spans="1:24" s="26" customFormat="1" x14ac:dyDescent="0.25">
      <c r="A269" s="36" t="str">
        <f>RIGHT('BANCOS FNL'!G269,4)</f>
        <v/>
      </c>
      <c r="B269" s="37">
        <f t="shared" si="60"/>
        <v>0</v>
      </c>
      <c r="C269" s="38" t="str">
        <f t="shared" si="61"/>
        <v>EGRESO</v>
      </c>
      <c r="D269" s="38" t="str">
        <f t="shared" si="62"/>
        <v>0EGRESO</v>
      </c>
      <c r="E269" s="38" t="str">
        <f>D269&amp;COUNTIF(D$2:D269,D269)</f>
        <v>0EGRESO268</v>
      </c>
      <c r="F269" s="34"/>
      <c r="K269" s="35"/>
      <c r="L269" s="35"/>
      <c r="M269" s="35"/>
      <c r="N269" s="35"/>
      <c r="O269" s="36">
        <f t="shared" si="63"/>
        <v>1</v>
      </c>
      <c r="P269" s="39" t="e">
        <f>VLOOKUP(E269,'BANCOS FNL'!E:M,5,0)</f>
        <v>#N/A</v>
      </c>
      <c r="Q269" s="25">
        <f t="shared" si="64"/>
        <v>0</v>
      </c>
      <c r="R269" s="25">
        <f>IFERROR(VLOOKUP(E269,'BANCOS FNL'!E:M,6,0),0)</f>
        <v>0</v>
      </c>
      <c r="S269" s="40" t="e">
        <f>VLOOKUP(E269,'BANCOS FNL'!E:M,8,0)</f>
        <v>#N/A</v>
      </c>
      <c r="T269" s="25">
        <f t="shared" si="65"/>
        <v>0</v>
      </c>
      <c r="U269" s="36" t="str">
        <f t="shared" si="66"/>
        <v>OK CONCILIADO</v>
      </c>
      <c r="V269" s="36" t="str">
        <f t="shared" ca="1" si="67"/>
        <v>ok</v>
      </c>
      <c r="W269" s="36">
        <f t="shared" si="68"/>
        <v>1</v>
      </c>
      <c r="X269" s="36">
        <f t="shared" si="69"/>
        <v>0</v>
      </c>
    </row>
    <row r="270" spans="1:24" s="26" customFormat="1" x14ac:dyDescent="0.25">
      <c r="A270" s="36" t="str">
        <f>RIGHT('BANCOS FNL'!G270,4)</f>
        <v/>
      </c>
      <c r="B270" s="37">
        <f t="shared" si="60"/>
        <v>0</v>
      </c>
      <c r="C270" s="38" t="str">
        <f t="shared" si="61"/>
        <v>EGRESO</v>
      </c>
      <c r="D270" s="38" t="str">
        <f t="shared" si="62"/>
        <v>0EGRESO</v>
      </c>
      <c r="E270" s="38" t="str">
        <f>D270&amp;COUNTIF(D$2:D270,D270)</f>
        <v>0EGRESO269</v>
      </c>
      <c r="F270" s="34"/>
      <c r="K270" s="35"/>
      <c r="L270" s="35"/>
      <c r="M270" s="35"/>
      <c r="N270" s="35"/>
      <c r="O270" s="36">
        <f t="shared" si="63"/>
        <v>1</v>
      </c>
      <c r="P270" s="39" t="e">
        <f>VLOOKUP(E270,'BANCOS FNL'!E:M,5,0)</f>
        <v>#N/A</v>
      </c>
      <c r="Q270" s="25">
        <f t="shared" si="64"/>
        <v>0</v>
      </c>
      <c r="R270" s="25">
        <f>IFERROR(VLOOKUP(E270,'BANCOS FNL'!E:M,6,0),0)</f>
        <v>0</v>
      </c>
      <c r="S270" s="40" t="e">
        <f>VLOOKUP(E270,'BANCOS FNL'!E:M,8,0)</f>
        <v>#N/A</v>
      </c>
      <c r="T270" s="25">
        <f t="shared" si="65"/>
        <v>0</v>
      </c>
      <c r="U270" s="36" t="str">
        <f t="shared" si="66"/>
        <v>OK CONCILIADO</v>
      </c>
      <c r="V270" s="36" t="str">
        <f t="shared" ca="1" si="67"/>
        <v>ok</v>
      </c>
      <c r="W270" s="36">
        <f t="shared" si="68"/>
        <v>1</v>
      </c>
      <c r="X270" s="36">
        <f t="shared" si="69"/>
        <v>0</v>
      </c>
    </row>
    <row r="271" spans="1:24" s="26" customFormat="1" x14ac:dyDescent="0.25">
      <c r="A271" s="36" t="str">
        <f>RIGHT('BANCOS FNL'!G271,4)</f>
        <v/>
      </c>
      <c r="B271" s="37">
        <f t="shared" si="60"/>
        <v>0</v>
      </c>
      <c r="C271" s="38" t="str">
        <f t="shared" si="61"/>
        <v>EGRESO</v>
      </c>
      <c r="D271" s="38" t="str">
        <f t="shared" si="62"/>
        <v>0EGRESO</v>
      </c>
      <c r="E271" s="38" t="str">
        <f>D271&amp;COUNTIF(D$2:D271,D271)</f>
        <v>0EGRESO270</v>
      </c>
      <c r="F271" s="34"/>
      <c r="K271" s="35"/>
      <c r="L271" s="35"/>
      <c r="M271" s="35"/>
      <c r="N271" s="35"/>
      <c r="O271" s="36">
        <f t="shared" si="63"/>
        <v>1</v>
      </c>
      <c r="P271" s="39" t="e">
        <f>VLOOKUP(E271,'BANCOS FNL'!E:M,5,0)</f>
        <v>#N/A</v>
      </c>
      <c r="Q271" s="25">
        <f t="shared" si="64"/>
        <v>0</v>
      </c>
      <c r="R271" s="25">
        <f>IFERROR(VLOOKUP(E271,'BANCOS FNL'!E:M,6,0),0)</f>
        <v>0</v>
      </c>
      <c r="S271" s="40" t="e">
        <f>VLOOKUP(E271,'BANCOS FNL'!E:M,8,0)</f>
        <v>#N/A</v>
      </c>
      <c r="T271" s="25">
        <f t="shared" si="65"/>
        <v>0</v>
      </c>
      <c r="U271" s="36" t="str">
        <f t="shared" si="66"/>
        <v>OK CONCILIADO</v>
      </c>
      <c r="V271" s="36" t="str">
        <f t="shared" ca="1" si="67"/>
        <v>ok</v>
      </c>
      <c r="W271" s="36">
        <f t="shared" si="68"/>
        <v>1</v>
      </c>
      <c r="X271" s="36">
        <f t="shared" si="69"/>
        <v>0</v>
      </c>
    </row>
    <row r="272" spans="1:24" s="26" customFormat="1" x14ac:dyDescent="0.25">
      <c r="A272" s="36" t="str">
        <f>RIGHT('BANCOS FNL'!G272,4)</f>
        <v/>
      </c>
      <c r="B272" s="37">
        <f t="shared" si="60"/>
        <v>0</v>
      </c>
      <c r="C272" s="38" t="str">
        <f t="shared" si="61"/>
        <v>EGRESO</v>
      </c>
      <c r="D272" s="38" t="str">
        <f t="shared" si="62"/>
        <v>0EGRESO</v>
      </c>
      <c r="E272" s="38" t="str">
        <f>D272&amp;COUNTIF(D$2:D272,D272)</f>
        <v>0EGRESO271</v>
      </c>
      <c r="F272" s="34"/>
      <c r="K272" s="35"/>
      <c r="L272" s="35"/>
      <c r="M272" s="35"/>
      <c r="N272" s="35"/>
      <c r="O272" s="36">
        <f t="shared" si="63"/>
        <v>1</v>
      </c>
      <c r="P272" s="39" t="e">
        <f>VLOOKUP(E272,'BANCOS FNL'!E:M,5,0)</f>
        <v>#N/A</v>
      </c>
      <c r="Q272" s="25">
        <f t="shared" si="64"/>
        <v>0</v>
      </c>
      <c r="R272" s="25">
        <f>IFERROR(VLOOKUP(E272,'BANCOS FNL'!E:M,6,0),0)</f>
        <v>0</v>
      </c>
      <c r="S272" s="40" t="e">
        <f>VLOOKUP(E272,'BANCOS FNL'!E:M,8,0)</f>
        <v>#N/A</v>
      </c>
      <c r="T272" s="25">
        <f t="shared" si="65"/>
        <v>0</v>
      </c>
      <c r="U272" s="36" t="str">
        <f t="shared" si="66"/>
        <v>OK CONCILIADO</v>
      </c>
      <c r="V272" s="36" t="str">
        <f t="shared" ca="1" si="67"/>
        <v>ok</v>
      </c>
      <c r="W272" s="36">
        <f t="shared" si="68"/>
        <v>1</v>
      </c>
      <c r="X272" s="36">
        <f t="shared" si="69"/>
        <v>0</v>
      </c>
    </row>
    <row r="273" spans="1:24" s="26" customFormat="1" x14ac:dyDescent="0.25">
      <c r="A273" s="36" t="str">
        <f>RIGHT('BANCOS FNL'!G273,4)</f>
        <v/>
      </c>
      <c r="B273" s="37">
        <f t="shared" si="60"/>
        <v>0</v>
      </c>
      <c r="C273" s="38" t="str">
        <f t="shared" si="61"/>
        <v>EGRESO</v>
      </c>
      <c r="D273" s="38" t="str">
        <f t="shared" si="62"/>
        <v>0EGRESO</v>
      </c>
      <c r="E273" s="38" t="str">
        <f>D273&amp;COUNTIF(D$2:D273,D273)</f>
        <v>0EGRESO272</v>
      </c>
      <c r="F273" s="34"/>
      <c r="K273" s="35"/>
      <c r="L273" s="35"/>
      <c r="M273" s="35"/>
      <c r="N273" s="35"/>
      <c r="O273" s="36">
        <f t="shared" si="63"/>
        <v>1</v>
      </c>
      <c r="P273" s="39" t="e">
        <f>VLOOKUP(E273,'BANCOS FNL'!E:M,5,0)</f>
        <v>#N/A</v>
      </c>
      <c r="Q273" s="25">
        <f t="shared" si="64"/>
        <v>0</v>
      </c>
      <c r="R273" s="25">
        <f>IFERROR(VLOOKUP(E273,'BANCOS FNL'!E:M,6,0),0)</f>
        <v>0</v>
      </c>
      <c r="S273" s="40" t="e">
        <f>VLOOKUP(E273,'BANCOS FNL'!E:M,8,0)</f>
        <v>#N/A</v>
      </c>
      <c r="T273" s="25">
        <f t="shared" si="65"/>
        <v>0</v>
      </c>
      <c r="U273" s="36" t="str">
        <f t="shared" si="66"/>
        <v>OK CONCILIADO</v>
      </c>
      <c r="V273" s="36" t="str">
        <f t="shared" ca="1" si="67"/>
        <v>ok</v>
      </c>
      <c r="W273" s="36">
        <f t="shared" si="68"/>
        <v>1</v>
      </c>
      <c r="X273" s="36">
        <f t="shared" si="69"/>
        <v>0</v>
      </c>
    </row>
    <row r="274" spans="1:24" s="26" customFormat="1" x14ac:dyDescent="0.25">
      <c r="A274" s="36" t="str">
        <f>RIGHT('BANCOS FNL'!G274,4)</f>
        <v/>
      </c>
      <c r="B274" s="37">
        <f t="shared" si="60"/>
        <v>0</v>
      </c>
      <c r="C274" s="38" t="str">
        <f t="shared" si="61"/>
        <v>EGRESO</v>
      </c>
      <c r="D274" s="38" t="str">
        <f t="shared" si="62"/>
        <v>0EGRESO</v>
      </c>
      <c r="E274" s="38" t="str">
        <f>D274&amp;COUNTIF(D$2:D274,D274)</f>
        <v>0EGRESO273</v>
      </c>
      <c r="F274" s="34"/>
      <c r="K274" s="35"/>
      <c r="L274" s="35"/>
      <c r="M274" s="35"/>
      <c r="N274" s="35"/>
      <c r="O274" s="36">
        <f t="shared" si="63"/>
        <v>1</v>
      </c>
      <c r="P274" s="39" t="e">
        <f>VLOOKUP(E274,'BANCOS FNL'!E:M,5,0)</f>
        <v>#N/A</v>
      </c>
      <c r="Q274" s="25">
        <f t="shared" si="64"/>
        <v>0</v>
      </c>
      <c r="R274" s="25">
        <f>IFERROR(VLOOKUP(E274,'BANCOS FNL'!E:M,6,0),0)</f>
        <v>0</v>
      </c>
      <c r="S274" s="40" t="e">
        <f>VLOOKUP(E274,'BANCOS FNL'!E:M,8,0)</f>
        <v>#N/A</v>
      </c>
      <c r="T274" s="25">
        <f t="shared" si="65"/>
        <v>0</v>
      </c>
      <c r="U274" s="36" t="str">
        <f t="shared" si="66"/>
        <v>OK CONCILIADO</v>
      </c>
      <c r="V274" s="36" t="str">
        <f t="shared" ca="1" si="67"/>
        <v>ok</v>
      </c>
      <c r="W274" s="36">
        <f t="shared" si="68"/>
        <v>1</v>
      </c>
      <c r="X274" s="36">
        <f t="shared" si="69"/>
        <v>0</v>
      </c>
    </row>
    <row r="275" spans="1:24" s="26" customFormat="1" x14ac:dyDescent="0.25">
      <c r="A275" s="36" t="str">
        <f>RIGHT('BANCOS FNL'!G275,4)</f>
        <v/>
      </c>
      <c r="B275" s="37">
        <f t="shared" si="60"/>
        <v>0</v>
      </c>
      <c r="C275" s="38" t="str">
        <f t="shared" si="61"/>
        <v>EGRESO</v>
      </c>
      <c r="D275" s="38" t="str">
        <f t="shared" si="62"/>
        <v>0EGRESO</v>
      </c>
      <c r="E275" s="38" t="str">
        <f>D275&amp;COUNTIF(D$2:D275,D275)</f>
        <v>0EGRESO274</v>
      </c>
      <c r="F275" s="34"/>
      <c r="K275" s="35"/>
      <c r="L275" s="35"/>
      <c r="M275" s="35"/>
      <c r="N275" s="35"/>
      <c r="O275" s="36">
        <f t="shared" si="63"/>
        <v>1</v>
      </c>
      <c r="P275" s="39" t="e">
        <f>VLOOKUP(E275,'BANCOS FNL'!E:M,5,0)</f>
        <v>#N/A</v>
      </c>
      <c r="Q275" s="25">
        <f t="shared" si="64"/>
        <v>0</v>
      </c>
      <c r="R275" s="25">
        <f>IFERROR(VLOOKUP(E275,'BANCOS FNL'!E:M,6,0),0)</f>
        <v>0</v>
      </c>
      <c r="S275" s="40" t="e">
        <f>VLOOKUP(E275,'BANCOS FNL'!E:M,8,0)</f>
        <v>#N/A</v>
      </c>
      <c r="T275" s="25">
        <f t="shared" si="65"/>
        <v>0</v>
      </c>
      <c r="U275" s="36" t="str">
        <f t="shared" si="66"/>
        <v>OK CONCILIADO</v>
      </c>
      <c r="V275" s="36" t="str">
        <f t="shared" ca="1" si="67"/>
        <v>ok</v>
      </c>
      <c r="W275" s="36">
        <f t="shared" si="68"/>
        <v>1</v>
      </c>
      <c r="X275" s="36">
        <f t="shared" si="69"/>
        <v>0</v>
      </c>
    </row>
    <row r="276" spans="1:24" s="26" customFormat="1" x14ac:dyDescent="0.25">
      <c r="A276" s="36" t="str">
        <f>RIGHT('BANCOS FNL'!G276,4)</f>
        <v/>
      </c>
      <c r="B276" s="37">
        <f t="shared" si="60"/>
        <v>0</v>
      </c>
      <c r="C276" s="38" t="str">
        <f t="shared" si="61"/>
        <v>EGRESO</v>
      </c>
      <c r="D276" s="38" t="str">
        <f t="shared" si="62"/>
        <v>0EGRESO</v>
      </c>
      <c r="E276" s="38" t="str">
        <f>D276&amp;COUNTIF(D$2:D276,D276)</f>
        <v>0EGRESO275</v>
      </c>
      <c r="F276" s="34"/>
      <c r="K276" s="35"/>
      <c r="L276" s="35"/>
      <c r="M276" s="35"/>
      <c r="N276" s="35"/>
      <c r="O276" s="36">
        <f t="shared" si="63"/>
        <v>1</v>
      </c>
      <c r="P276" s="39" t="e">
        <f>VLOOKUP(E276,'BANCOS FNL'!E:M,5,0)</f>
        <v>#N/A</v>
      </c>
      <c r="Q276" s="25">
        <f t="shared" si="64"/>
        <v>0</v>
      </c>
      <c r="R276" s="25">
        <f>IFERROR(VLOOKUP(E276,'BANCOS FNL'!E:M,6,0),0)</f>
        <v>0</v>
      </c>
      <c r="S276" s="40" t="e">
        <f>VLOOKUP(E276,'BANCOS FNL'!E:M,8,0)</f>
        <v>#N/A</v>
      </c>
      <c r="T276" s="25">
        <f t="shared" si="65"/>
        <v>0</v>
      </c>
      <c r="U276" s="36" t="str">
        <f t="shared" si="66"/>
        <v>OK CONCILIADO</v>
      </c>
      <c r="V276" s="36" t="str">
        <f t="shared" ca="1" si="67"/>
        <v>ok</v>
      </c>
      <c r="W276" s="36">
        <f t="shared" si="68"/>
        <v>1</v>
      </c>
      <c r="X276" s="36">
        <f t="shared" si="69"/>
        <v>0</v>
      </c>
    </row>
    <row r="277" spans="1:24" s="26" customFormat="1" x14ac:dyDescent="0.25">
      <c r="A277" s="36" t="str">
        <f>RIGHT('BANCOS FNL'!G277,4)</f>
        <v/>
      </c>
      <c r="B277" s="37">
        <f t="shared" si="60"/>
        <v>0</v>
      </c>
      <c r="C277" s="38" t="str">
        <f t="shared" si="61"/>
        <v>EGRESO</v>
      </c>
      <c r="D277" s="38" t="str">
        <f t="shared" si="62"/>
        <v>0EGRESO</v>
      </c>
      <c r="E277" s="38" t="str">
        <f>D277&amp;COUNTIF(D$2:D277,D277)</f>
        <v>0EGRESO276</v>
      </c>
      <c r="F277" s="34"/>
      <c r="K277" s="35"/>
      <c r="L277" s="35"/>
      <c r="M277" s="35"/>
      <c r="N277" s="35"/>
      <c r="O277" s="36">
        <f t="shared" si="63"/>
        <v>1</v>
      </c>
      <c r="P277" s="39" t="e">
        <f>VLOOKUP(E277,'BANCOS FNL'!E:M,5,0)</f>
        <v>#N/A</v>
      </c>
      <c r="Q277" s="25">
        <f t="shared" si="64"/>
        <v>0</v>
      </c>
      <c r="R277" s="25">
        <f>IFERROR(VLOOKUP(E277,'BANCOS FNL'!E:M,6,0),0)</f>
        <v>0</v>
      </c>
      <c r="S277" s="40" t="e">
        <f>VLOOKUP(E277,'BANCOS FNL'!E:M,8,0)</f>
        <v>#N/A</v>
      </c>
      <c r="T277" s="25">
        <f t="shared" si="65"/>
        <v>0</v>
      </c>
      <c r="U277" s="36" t="str">
        <f t="shared" si="66"/>
        <v>OK CONCILIADO</v>
      </c>
      <c r="V277" s="36" t="str">
        <f t="shared" ca="1" si="67"/>
        <v>ok</v>
      </c>
      <c r="W277" s="36">
        <f t="shared" si="68"/>
        <v>1</v>
      </c>
      <c r="X277" s="36">
        <f t="shared" si="69"/>
        <v>0</v>
      </c>
    </row>
    <row r="278" spans="1:24" s="26" customFormat="1" x14ac:dyDescent="0.25">
      <c r="A278" s="36" t="str">
        <f>RIGHT('BANCOS FNL'!G278,4)</f>
        <v/>
      </c>
      <c r="B278" s="37">
        <f t="shared" si="60"/>
        <v>0</v>
      </c>
      <c r="C278" s="38" t="str">
        <f t="shared" si="61"/>
        <v>EGRESO</v>
      </c>
      <c r="D278" s="38" t="str">
        <f t="shared" si="62"/>
        <v>0EGRESO</v>
      </c>
      <c r="E278" s="38" t="str">
        <f>D278&amp;COUNTIF(D$2:D278,D278)</f>
        <v>0EGRESO277</v>
      </c>
      <c r="F278" s="34"/>
      <c r="K278" s="35"/>
      <c r="L278" s="35"/>
      <c r="M278" s="35"/>
      <c r="N278" s="35"/>
      <c r="O278" s="36">
        <f t="shared" si="63"/>
        <v>1</v>
      </c>
      <c r="P278" s="39" t="e">
        <f>VLOOKUP(E278,'BANCOS FNL'!E:M,5,0)</f>
        <v>#N/A</v>
      </c>
      <c r="Q278" s="25">
        <f t="shared" si="64"/>
        <v>0</v>
      </c>
      <c r="R278" s="25">
        <f>IFERROR(VLOOKUP(E278,'BANCOS FNL'!E:M,6,0),0)</f>
        <v>0</v>
      </c>
      <c r="S278" s="40" t="e">
        <f>VLOOKUP(E278,'BANCOS FNL'!E:M,8,0)</f>
        <v>#N/A</v>
      </c>
      <c r="T278" s="25">
        <f t="shared" si="65"/>
        <v>0</v>
      </c>
      <c r="U278" s="36" t="str">
        <f t="shared" si="66"/>
        <v>OK CONCILIADO</v>
      </c>
      <c r="V278" s="36" t="str">
        <f t="shared" ca="1" si="67"/>
        <v>ok</v>
      </c>
      <c r="W278" s="36">
        <f t="shared" si="68"/>
        <v>1</v>
      </c>
      <c r="X278" s="36">
        <f t="shared" si="69"/>
        <v>0</v>
      </c>
    </row>
    <row r="279" spans="1:24" s="26" customFormat="1" x14ac:dyDescent="0.25">
      <c r="A279" s="36" t="str">
        <f>RIGHT('BANCOS FNL'!G279,4)</f>
        <v/>
      </c>
      <c r="B279" s="37">
        <f t="shared" si="60"/>
        <v>0</v>
      </c>
      <c r="C279" s="38" t="str">
        <f t="shared" si="61"/>
        <v>EGRESO</v>
      </c>
      <c r="D279" s="38" t="str">
        <f t="shared" si="62"/>
        <v>0EGRESO</v>
      </c>
      <c r="E279" s="38" t="str">
        <f>D279&amp;COUNTIF(D$2:D279,D279)</f>
        <v>0EGRESO278</v>
      </c>
      <c r="F279" s="34"/>
      <c r="K279" s="35"/>
      <c r="L279" s="35"/>
      <c r="M279" s="35"/>
      <c r="N279" s="35"/>
      <c r="O279" s="36">
        <f t="shared" si="63"/>
        <v>1</v>
      </c>
      <c r="P279" s="39" t="e">
        <f>VLOOKUP(E279,'BANCOS FNL'!E:M,5,0)</f>
        <v>#N/A</v>
      </c>
      <c r="Q279" s="25">
        <f t="shared" si="64"/>
        <v>0</v>
      </c>
      <c r="R279" s="25">
        <f>IFERROR(VLOOKUP(E279,'BANCOS FNL'!E:M,6,0),0)</f>
        <v>0</v>
      </c>
      <c r="S279" s="40" t="e">
        <f>VLOOKUP(E279,'BANCOS FNL'!E:M,8,0)</f>
        <v>#N/A</v>
      </c>
      <c r="T279" s="25">
        <f t="shared" si="65"/>
        <v>0</v>
      </c>
      <c r="U279" s="36" t="str">
        <f t="shared" si="66"/>
        <v>OK CONCILIADO</v>
      </c>
      <c r="V279" s="36" t="str">
        <f t="shared" ca="1" si="67"/>
        <v>ok</v>
      </c>
      <c r="W279" s="36">
        <f t="shared" si="68"/>
        <v>1</v>
      </c>
      <c r="X279" s="36">
        <f t="shared" si="69"/>
        <v>0</v>
      </c>
    </row>
    <row r="280" spans="1:24" s="26" customFormat="1" x14ac:dyDescent="0.25">
      <c r="A280" s="36" t="str">
        <f>RIGHT('BANCOS FNL'!G280,4)</f>
        <v/>
      </c>
      <c r="B280" s="37">
        <f t="shared" si="60"/>
        <v>0</v>
      </c>
      <c r="C280" s="38" t="str">
        <f t="shared" si="61"/>
        <v>EGRESO</v>
      </c>
      <c r="D280" s="38" t="str">
        <f t="shared" si="62"/>
        <v>0EGRESO</v>
      </c>
      <c r="E280" s="38" t="str">
        <f>D280&amp;COUNTIF(D$2:D280,D280)</f>
        <v>0EGRESO279</v>
      </c>
      <c r="F280" s="34"/>
      <c r="K280" s="35"/>
      <c r="L280" s="35"/>
      <c r="M280" s="35"/>
      <c r="N280" s="35"/>
      <c r="O280" s="36">
        <f t="shared" si="63"/>
        <v>1</v>
      </c>
      <c r="P280" s="39" t="e">
        <f>VLOOKUP(E280,'BANCOS FNL'!E:M,5,0)</f>
        <v>#N/A</v>
      </c>
      <c r="Q280" s="25">
        <f t="shared" si="64"/>
        <v>0</v>
      </c>
      <c r="R280" s="25">
        <f>IFERROR(VLOOKUP(E280,'BANCOS FNL'!E:M,6,0),0)</f>
        <v>0</v>
      </c>
      <c r="S280" s="40" t="e">
        <f>VLOOKUP(E280,'BANCOS FNL'!E:M,8,0)</f>
        <v>#N/A</v>
      </c>
      <c r="T280" s="25">
        <f t="shared" si="65"/>
        <v>0</v>
      </c>
      <c r="U280" s="36" t="str">
        <f t="shared" si="66"/>
        <v>OK CONCILIADO</v>
      </c>
      <c r="V280" s="36" t="str">
        <f t="shared" ca="1" si="67"/>
        <v>ok</v>
      </c>
      <c r="W280" s="36">
        <f t="shared" si="68"/>
        <v>1</v>
      </c>
      <c r="X280" s="36">
        <f t="shared" si="69"/>
        <v>0</v>
      </c>
    </row>
    <row r="281" spans="1:24" s="26" customFormat="1" x14ac:dyDescent="0.25">
      <c r="A281" s="36" t="str">
        <f>RIGHT('BANCOS FNL'!G281,4)</f>
        <v/>
      </c>
      <c r="B281" s="37">
        <f t="shared" si="60"/>
        <v>0</v>
      </c>
      <c r="C281" s="38" t="str">
        <f t="shared" si="61"/>
        <v>EGRESO</v>
      </c>
      <c r="D281" s="38" t="str">
        <f t="shared" si="62"/>
        <v>0EGRESO</v>
      </c>
      <c r="E281" s="38" t="str">
        <f>D281&amp;COUNTIF(D$2:D281,D281)</f>
        <v>0EGRESO280</v>
      </c>
      <c r="F281" s="34"/>
      <c r="K281" s="35"/>
      <c r="L281" s="35"/>
      <c r="M281" s="35"/>
      <c r="N281" s="35"/>
      <c r="O281" s="36">
        <f t="shared" si="63"/>
        <v>1</v>
      </c>
      <c r="P281" s="39" t="e">
        <f>VLOOKUP(E281,'BANCOS FNL'!E:M,5,0)</f>
        <v>#N/A</v>
      </c>
      <c r="Q281" s="25">
        <f t="shared" si="64"/>
        <v>0</v>
      </c>
      <c r="R281" s="25">
        <f>IFERROR(VLOOKUP(E281,'BANCOS FNL'!E:M,6,0),0)</f>
        <v>0</v>
      </c>
      <c r="S281" s="40" t="e">
        <f>VLOOKUP(E281,'BANCOS FNL'!E:M,8,0)</f>
        <v>#N/A</v>
      </c>
      <c r="T281" s="25">
        <f t="shared" si="65"/>
        <v>0</v>
      </c>
      <c r="U281" s="36" t="str">
        <f t="shared" si="66"/>
        <v>OK CONCILIADO</v>
      </c>
      <c r="V281" s="36" t="str">
        <f t="shared" ca="1" si="67"/>
        <v>ok</v>
      </c>
      <c r="W281" s="36">
        <f t="shared" si="68"/>
        <v>1</v>
      </c>
      <c r="X281" s="36">
        <f t="shared" si="69"/>
        <v>0</v>
      </c>
    </row>
    <row r="282" spans="1:24" s="26" customFormat="1" x14ac:dyDescent="0.25">
      <c r="A282" s="36" t="str">
        <f>RIGHT('BANCOS FNL'!G282,4)</f>
        <v/>
      </c>
      <c r="B282" s="37">
        <f t="shared" si="60"/>
        <v>0</v>
      </c>
      <c r="C282" s="38" t="str">
        <f t="shared" si="61"/>
        <v>EGRESO</v>
      </c>
      <c r="D282" s="38" t="str">
        <f t="shared" si="62"/>
        <v>0EGRESO</v>
      </c>
      <c r="E282" s="38" t="str">
        <f>D282&amp;COUNTIF(D$2:D282,D282)</f>
        <v>0EGRESO281</v>
      </c>
      <c r="F282" s="34"/>
      <c r="K282" s="35"/>
      <c r="L282" s="35"/>
      <c r="M282" s="35"/>
      <c r="N282" s="35"/>
      <c r="O282" s="36">
        <f t="shared" si="63"/>
        <v>1</v>
      </c>
      <c r="P282" s="39" t="e">
        <f>VLOOKUP(E282,'BANCOS FNL'!E:M,5,0)</f>
        <v>#N/A</v>
      </c>
      <c r="Q282" s="25">
        <f t="shared" si="64"/>
        <v>0</v>
      </c>
      <c r="R282" s="25">
        <f>IFERROR(VLOOKUP(E282,'BANCOS FNL'!E:M,6,0),0)</f>
        <v>0</v>
      </c>
      <c r="S282" s="40" t="e">
        <f>VLOOKUP(E282,'BANCOS FNL'!E:M,8,0)</f>
        <v>#N/A</v>
      </c>
      <c r="T282" s="25">
        <f t="shared" si="65"/>
        <v>0</v>
      </c>
      <c r="U282" s="36" t="str">
        <f t="shared" si="66"/>
        <v>OK CONCILIADO</v>
      </c>
      <c r="V282" s="36" t="str">
        <f t="shared" ca="1" si="67"/>
        <v>ok</v>
      </c>
      <c r="W282" s="36">
        <f t="shared" si="68"/>
        <v>1</v>
      </c>
      <c r="X282" s="36">
        <f t="shared" si="69"/>
        <v>0</v>
      </c>
    </row>
    <row r="283" spans="1:24" s="26" customFormat="1" x14ac:dyDescent="0.25">
      <c r="A283" s="36" t="str">
        <f>RIGHT('BANCOS FNL'!G283,4)</f>
        <v/>
      </c>
      <c r="B283" s="37">
        <f t="shared" si="60"/>
        <v>0</v>
      </c>
      <c r="C283" s="38" t="str">
        <f t="shared" si="61"/>
        <v>EGRESO</v>
      </c>
      <c r="D283" s="38" t="str">
        <f t="shared" si="62"/>
        <v>0EGRESO</v>
      </c>
      <c r="E283" s="38" t="str">
        <f>D283&amp;COUNTIF(D$2:D283,D283)</f>
        <v>0EGRESO282</v>
      </c>
      <c r="F283" s="34"/>
      <c r="K283" s="35"/>
      <c r="L283" s="35"/>
      <c r="M283" s="35"/>
      <c r="N283" s="35"/>
      <c r="O283" s="36">
        <f t="shared" si="63"/>
        <v>1</v>
      </c>
      <c r="P283" s="39" t="e">
        <f>VLOOKUP(E283,'BANCOS FNL'!E:M,5,0)</f>
        <v>#N/A</v>
      </c>
      <c r="Q283" s="25">
        <f t="shared" si="64"/>
        <v>0</v>
      </c>
      <c r="R283" s="25">
        <f>IFERROR(VLOOKUP(E283,'BANCOS FNL'!E:M,6,0),0)</f>
        <v>0</v>
      </c>
      <c r="S283" s="40" t="e">
        <f>VLOOKUP(E283,'BANCOS FNL'!E:M,8,0)</f>
        <v>#N/A</v>
      </c>
      <c r="T283" s="25">
        <f t="shared" si="65"/>
        <v>0</v>
      </c>
      <c r="U283" s="36" t="str">
        <f t="shared" si="66"/>
        <v>OK CONCILIADO</v>
      </c>
      <c r="V283" s="36" t="str">
        <f t="shared" ca="1" si="67"/>
        <v>ok</v>
      </c>
      <c r="W283" s="36">
        <f t="shared" si="68"/>
        <v>1</v>
      </c>
      <c r="X283" s="36">
        <f t="shared" si="69"/>
        <v>0</v>
      </c>
    </row>
    <row r="284" spans="1:24" s="26" customFormat="1" x14ac:dyDescent="0.25">
      <c r="A284" s="36" t="str">
        <f>RIGHT('BANCOS FNL'!G284,4)</f>
        <v/>
      </c>
      <c r="B284" s="37">
        <f t="shared" si="60"/>
        <v>0</v>
      </c>
      <c r="C284" s="38" t="str">
        <f t="shared" si="61"/>
        <v>EGRESO</v>
      </c>
      <c r="D284" s="38" t="str">
        <f t="shared" si="62"/>
        <v>0EGRESO</v>
      </c>
      <c r="E284" s="38" t="str">
        <f>D284&amp;COUNTIF(D$2:D284,D284)</f>
        <v>0EGRESO283</v>
      </c>
      <c r="F284" s="34"/>
      <c r="K284" s="35"/>
      <c r="L284" s="35"/>
      <c r="M284" s="35"/>
      <c r="N284" s="35"/>
      <c r="O284" s="36">
        <f t="shared" si="63"/>
        <v>1</v>
      </c>
      <c r="P284" s="39" t="e">
        <f>VLOOKUP(E284,'BANCOS FNL'!E:M,5,0)</f>
        <v>#N/A</v>
      </c>
      <c r="Q284" s="25">
        <f t="shared" si="64"/>
        <v>0</v>
      </c>
      <c r="R284" s="25">
        <f>IFERROR(VLOOKUP(E284,'BANCOS FNL'!E:M,6,0),0)</f>
        <v>0</v>
      </c>
      <c r="S284" s="40" t="e">
        <f>VLOOKUP(E284,'BANCOS FNL'!E:M,8,0)</f>
        <v>#N/A</v>
      </c>
      <c r="T284" s="25">
        <f t="shared" si="65"/>
        <v>0</v>
      </c>
      <c r="U284" s="36" t="str">
        <f t="shared" si="66"/>
        <v>OK CONCILIADO</v>
      </c>
      <c r="V284" s="36" t="str">
        <f t="shared" ca="1" si="67"/>
        <v>ok</v>
      </c>
      <c r="W284" s="36">
        <f t="shared" si="68"/>
        <v>1</v>
      </c>
      <c r="X284" s="36">
        <f t="shared" si="69"/>
        <v>0</v>
      </c>
    </row>
    <row r="285" spans="1:24" s="26" customFormat="1" x14ac:dyDescent="0.25">
      <c r="A285" s="36" t="str">
        <f>RIGHT('BANCOS FNL'!G285,4)</f>
        <v/>
      </c>
      <c r="B285" s="37">
        <f t="shared" si="60"/>
        <v>0</v>
      </c>
      <c r="C285" s="38" t="str">
        <f t="shared" si="61"/>
        <v>EGRESO</v>
      </c>
      <c r="D285" s="38" t="str">
        <f t="shared" si="62"/>
        <v>0EGRESO</v>
      </c>
      <c r="E285" s="38" t="str">
        <f>D285&amp;COUNTIF(D$2:D285,D285)</f>
        <v>0EGRESO284</v>
      </c>
      <c r="F285" s="34"/>
      <c r="K285" s="35"/>
      <c r="L285" s="35"/>
      <c r="M285" s="35"/>
      <c r="N285" s="35"/>
      <c r="O285" s="36">
        <f t="shared" si="63"/>
        <v>1</v>
      </c>
      <c r="P285" s="39" t="e">
        <f>VLOOKUP(E285,'BANCOS FNL'!E:M,5,0)</f>
        <v>#N/A</v>
      </c>
      <c r="Q285" s="25">
        <f t="shared" si="64"/>
        <v>0</v>
      </c>
      <c r="R285" s="25">
        <f>IFERROR(VLOOKUP(E285,'BANCOS FNL'!E:M,6,0),0)</f>
        <v>0</v>
      </c>
      <c r="S285" s="40" t="e">
        <f>VLOOKUP(E285,'BANCOS FNL'!E:M,8,0)</f>
        <v>#N/A</v>
      </c>
      <c r="T285" s="25">
        <f t="shared" si="65"/>
        <v>0</v>
      </c>
      <c r="U285" s="36" t="str">
        <f t="shared" si="66"/>
        <v>OK CONCILIADO</v>
      </c>
      <c r="V285" s="36" t="str">
        <f t="shared" ca="1" si="67"/>
        <v>ok</v>
      </c>
      <c r="W285" s="36">
        <f t="shared" si="68"/>
        <v>1</v>
      </c>
      <c r="X285" s="36">
        <f t="shared" si="69"/>
        <v>0</v>
      </c>
    </row>
    <row r="286" spans="1:24" s="26" customFormat="1" x14ac:dyDescent="0.25">
      <c r="A286" s="36" t="str">
        <f>RIGHT('BANCOS FNL'!G286,4)</f>
        <v/>
      </c>
      <c r="B286" s="37">
        <f t="shared" si="60"/>
        <v>0</v>
      </c>
      <c r="C286" s="38" t="str">
        <f t="shared" si="61"/>
        <v>EGRESO</v>
      </c>
      <c r="D286" s="38" t="str">
        <f t="shared" si="62"/>
        <v>0EGRESO</v>
      </c>
      <c r="E286" s="38" t="str">
        <f>D286&amp;COUNTIF(D$2:D286,D286)</f>
        <v>0EGRESO285</v>
      </c>
      <c r="F286" s="34"/>
      <c r="K286" s="35"/>
      <c r="L286" s="35"/>
      <c r="M286" s="35"/>
      <c r="N286" s="35"/>
      <c r="O286" s="36">
        <f t="shared" si="63"/>
        <v>1</v>
      </c>
      <c r="P286" s="39" t="e">
        <f>VLOOKUP(E286,'BANCOS FNL'!E:M,5,0)</f>
        <v>#N/A</v>
      </c>
      <c r="Q286" s="25">
        <f t="shared" si="64"/>
        <v>0</v>
      </c>
      <c r="R286" s="25">
        <f>IFERROR(VLOOKUP(E286,'BANCOS FNL'!E:M,6,0),0)</f>
        <v>0</v>
      </c>
      <c r="S286" s="40" t="e">
        <f>VLOOKUP(E286,'BANCOS FNL'!E:M,8,0)</f>
        <v>#N/A</v>
      </c>
      <c r="T286" s="25">
        <f t="shared" si="65"/>
        <v>0</v>
      </c>
      <c r="U286" s="36" t="str">
        <f t="shared" si="66"/>
        <v>OK CONCILIADO</v>
      </c>
      <c r="V286" s="36" t="str">
        <f t="shared" ca="1" si="67"/>
        <v>ok</v>
      </c>
      <c r="W286" s="36">
        <f t="shared" si="68"/>
        <v>1</v>
      </c>
      <c r="X286" s="36">
        <f t="shared" si="69"/>
        <v>0</v>
      </c>
    </row>
    <row r="287" spans="1:24" s="26" customFormat="1" x14ac:dyDescent="0.25">
      <c r="A287" s="36" t="str">
        <f>RIGHT('BANCOS FNL'!G287,4)</f>
        <v/>
      </c>
      <c r="B287" s="37">
        <f t="shared" si="60"/>
        <v>0</v>
      </c>
      <c r="C287" s="38" t="str">
        <f t="shared" si="61"/>
        <v>EGRESO</v>
      </c>
      <c r="D287" s="38" t="str">
        <f t="shared" si="62"/>
        <v>0EGRESO</v>
      </c>
      <c r="E287" s="38" t="str">
        <f>D287&amp;COUNTIF(D$2:D287,D287)</f>
        <v>0EGRESO286</v>
      </c>
      <c r="F287" s="34"/>
      <c r="K287" s="35"/>
      <c r="L287" s="35"/>
      <c r="M287" s="35"/>
      <c r="N287" s="35"/>
      <c r="O287" s="36">
        <f t="shared" si="63"/>
        <v>1</v>
      </c>
      <c r="P287" s="39" t="e">
        <f>VLOOKUP(E287,'BANCOS FNL'!E:M,5,0)</f>
        <v>#N/A</v>
      </c>
      <c r="Q287" s="25">
        <f t="shared" si="64"/>
        <v>0</v>
      </c>
      <c r="R287" s="25">
        <f>IFERROR(VLOOKUP(E287,'BANCOS FNL'!E:M,6,0),0)</f>
        <v>0</v>
      </c>
      <c r="S287" s="40" t="e">
        <f>VLOOKUP(E287,'BANCOS FNL'!E:M,8,0)</f>
        <v>#N/A</v>
      </c>
      <c r="T287" s="25">
        <f t="shared" si="65"/>
        <v>0</v>
      </c>
      <c r="U287" s="36" t="str">
        <f t="shared" si="66"/>
        <v>OK CONCILIADO</v>
      </c>
      <c r="V287" s="36" t="str">
        <f t="shared" ca="1" si="67"/>
        <v>ok</v>
      </c>
      <c r="W287" s="36">
        <f t="shared" si="68"/>
        <v>1</v>
      </c>
      <c r="X287" s="36">
        <f t="shared" si="69"/>
        <v>0</v>
      </c>
    </row>
    <row r="288" spans="1:24" s="26" customFormat="1" x14ac:dyDescent="0.25">
      <c r="A288" s="36" t="str">
        <f>RIGHT('BANCOS FNL'!G288,4)</f>
        <v/>
      </c>
      <c r="B288" s="37">
        <f t="shared" si="60"/>
        <v>0</v>
      </c>
      <c r="C288" s="38" t="str">
        <f t="shared" si="61"/>
        <v>EGRESO</v>
      </c>
      <c r="D288" s="38" t="str">
        <f t="shared" si="62"/>
        <v>0EGRESO</v>
      </c>
      <c r="E288" s="38" t="str">
        <f>D288&amp;COUNTIF(D$2:D288,D288)</f>
        <v>0EGRESO287</v>
      </c>
      <c r="F288" s="34"/>
      <c r="K288" s="35"/>
      <c r="L288" s="35"/>
      <c r="M288" s="35"/>
      <c r="N288" s="35"/>
      <c r="O288" s="36">
        <f t="shared" si="63"/>
        <v>1</v>
      </c>
      <c r="P288" s="39" t="e">
        <f>VLOOKUP(E288,'BANCOS FNL'!E:M,5,0)</f>
        <v>#N/A</v>
      </c>
      <c r="Q288" s="25">
        <f t="shared" si="64"/>
        <v>0</v>
      </c>
      <c r="R288" s="25">
        <f>IFERROR(VLOOKUP(E288,'BANCOS FNL'!E:M,6,0),0)</f>
        <v>0</v>
      </c>
      <c r="S288" s="40" t="e">
        <f>VLOOKUP(E288,'BANCOS FNL'!E:M,8,0)</f>
        <v>#N/A</v>
      </c>
      <c r="T288" s="25">
        <f t="shared" si="65"/>
        <v>0</v>
      </c>
      <c r="U288" s="36" t="str">
        <f t="shared" si="66"/>
        <v>OK CONCILIADO</v>
      </c>
      <c r="V288" s="36" t="str">
        <f t="shared" ca="1" si="67"/>
        <v>ok</v>
      </c>
      <c r="W288" s="36">
        <f t="shared" si="68"/>
        <v>1</v>
      </c>
      <c r="X288" s="36">
        <f t="shared" si="69"/>
        <v>0</v>
      </c>
    </row>
    <row r="289" spans="1:24" s="26" customFormat="1" x14ac:dyDescent="0.25">
      <c r="A289" s="36" t="str">
        <f>RIGHT('BANCOS FNL'!G289,4)</f>
        <v/>
      </c>
      <c r="B289" s="37">
        <f t="shared" si="60"/>
        <v>0</v>
      </c>
      <c r="C289" s="38" t="str">
        <f t="shared" si="61"/>
        <v>EGRESO</v>
      </c>
      <c r="D289" s="38" t="str">
        <f t="shared" si="62"/>
        <v>0EGRESO</v>
      </c>
      <c r="E289" s="38" t="str">
        <f>D289&amp;COUNTIF(D$2:D289,D289)</f>
        <v>0EGRESO288</v>
      </c>
      <c r="F289" s="34"/>
      <c r="K289" s="35"/>
      <c r="L289" s="35"/>
      <c r="M289" s="35"/>
      <c r="N289" s="35"/>
      <c r="O289" s="36">
        <f t="shared" si="63"/>
        <v>1</v>
      </c>
      <c r="P289" s="39" t="e">
        <f>VLOOKUP(E289,'BANCOS FNL'!E:M,5,0)</f>
        <v>#N/A</v>
      </c>
      <c r="Q289" s="25">
        <f t="shared" si="64"/>
        <v>0</v>
      </c>
      <c r="R289" s="25">
        <f>IFERROR(VLOOKUP(E289,'BANCOS FNL'!E:M,6,0),0)</f>
        <v>0</v>
      </c>
      <c r="S289" s="40" t="e">
        <f>VLOOKUP(E289,'BANCOS FNL'!E:M,8,0)</f>
        <v>#N/A</v>
      </c>
      <c r="T289" s="25">
        <f t="shared" si="65"/>
        <v>0</v>
      </c>
      <c r="U289" s="36" t="str">
        <f t="shared" si="66"/>
        <v>OK CONCILIADO</v>
      </c>
      <c r="V289" s="36" t="str">
        <f t="shared" ca="1" si="67"/>
        <v>ok</v>
      </c>
      <c r="W289" s="36">
        <f t="shared" si="68"/>
        <v>1</v>
      </c>
      <c r="X289" s="36">
        <f t="shared" si="69"/>
        <v>0</v>
      </c>
    </row>
    <row r="290" spans="1:24" s="26" customFormat="1" x14ac:dyDescent="0.25">
      <c r="A290" s="36" t="str">
        <f>RIGHT('BANCOS FNL'!G290,4)</f>
        <v/>
      </c>
      <c r="B290" s="37">
        <f t="shared" si="60"/>
        <v>0</v>
      </c>
      <c r="C290" s="38" t="str">
        <f t="shared" si="61"/>
        <v>EGRESO</v>
      </c>
      <c r="D290" s="38" t="str">
        <f t="shared" si="62"/>
        <v>0EGRESO</v>
      </c>
      <c r="E290" s="38" t="str">
        <f>D290&amp;COUNTIF(D$2:D290,D290)</f>
        <v>0EGRESO289</v>
      </c>
      <c r="F290" s="34"/>
      <c r="K290" s="35"/>
      <c r="L290" s="35"/>
      <c r="M290" s="35"/>
      <c r="N290" s="35"/>
      <c r="O290" s="36">
        <f t="shared" si="63"/>
        <v>1</v>
      </c>
      <c r="P290" s="39" t="e">
        <f>VLOOKUP(E290,'BANCOS FNL'!E:M,5,0)</f>
        <v>#N/A</v>
      </c>
      <c r="Q290" s="25">
        <f t="shared" si="64"/>
        <v>0</v>
      </c>
      <c r="R290" s="25">
        <f>IFERROR(VLOOKUP(E290,'BANCOS FNL'!E:M,6,0),0)</f>
        <v>0</v>
      </c>
      <c r="S290" s="40" t="e">
        <f>VLOOKUP(E290,'BANCOS FNL'!E:M,8,0)</f>
        <v>#N/A</v>
      </c>
      <c r="T290" s="25">
        <f t="shared" si="65"/>
        <v>0</v>
      </c>
      <c r="U290" s="36" t="str">
        <f t="shared" si="66"/>
        <v>OK CONCILIADO</v>
      </c>
      <c r="V290" s="36" t="str">
        <f t="shared" ca="1" si="67"/>
        <v>ok</v>
      </c>
      <c r="W290" s="36">
        <f t="shared" si="68"/>
        <v>1</v>
      </c>
      <c r="X290" s="36">
        <f t="shared" si="69"/>
        <v>0</v>
      </c>
    </row>
    <row r="291" spans="1:24" s="26" customFormat="1" x14ac:dyDescent="0.25">
      <c r="A291" s="36" t="str">
        <f>RIGHT('BANCOS FNL'!G291,4)</f>
        <v/>
      </c>
      <c r="B291" s="37">
        <f t="shared" si="60"/>
        <v>0</v>
      </c>
      <c r="C291" s="38" t="str">
        <f t="shared" si="61"/>
        <v>EGRESO</v>
      </c>
      <c r="D291" s="38" t="str">
        <f t="shared" si="62"/>
        <v>0EGRESO</v>
      </c>
      <c r="E291" s="38" t="str">
        <f>D291&amp;COUNTIF(D$2:D291,D291)</f>
        <v>0EGRESO290</v>
      </c>
      <c r="F291" s="34"/>
      <c r="K291" s="35"/>
      <c r="L291" s="35"/>
      <c r="M291" s="35"/>
      <c r="N291" s="35"/>
      <c r="O291" s="36">
        <f t="shared" si="63"/>
        <v>1</v>
      </c>
      <c r="P291" s="39" t="e">
        <f>VLOOKUP(E291,'BANCOS FNL'!E:M,5,0)</f>
        <v>#N/A</v>
      </c>
      <c r="Q291" s="25">
        <f t="shared" si="64"/>
        <v>0</v>
      </c>
      <c r="R291" s="25">
        <f>IFERROR(VLOOKUP(E291,'BANCOS FNL'!E:M,6,0),0)</f>
        <v>0</v>
      </c>
      <c r="S291" s="40" t="e">
        <f>VLOOKUP(E291,'BANCOS FNL'!E:M,8,0)</f>
        <v>#N/A</v>
      </c>
      <c r="T291" s="25">
        <f t="shared" si="65"/>
        <v>0</v>
      </c>
      <c r="U291" s="36" t="str">
        <f t="shared" si="66"/>
        <v>OK CONCILIADO</v>
      </c>
      <c r="V291" s="36" t="str">
        <f t="shared" ca="1" si="67"/>
        <v>ok</v>
      </c>
      <c r="W291" s="36">
        <f t="shared" si="68"/>
        <v>1</v>
      </c>
      <c r="X291" s="36">
        <f t="shared" si="69"/>
        <v>0</v>
      </c>
    </row>
    <row r="292" spans="1:24" s="26" customFormat="1" x14ac:dyDescent="0.25">
      <c r="A292" s="36" t="str">
        <f>RIGHT('BANCOS FNL'!G292,4)</f>
        <v/>
      </c>
      <c r="B292" s="37">
        <f t="shared" si="60"/>
        <v>0</v>
      </c>
      <c r="C292" s="38" t="str">
        <f t="shared" si="61"/>
        <v>EGRESO</v>
      </c>
      <c r="D292" s="38" t="str">
        <f t="shared" si="62"/>
        <v>0EGRESO</v>
      </c>
      <c r="E292" s="38" t="str">
        <f>D292&amp;COUNTIF(D$2:D292,D292)</f>
        <v>0EGRESO291</v>
      </c>
      <c r="F292" s="34"/>
      <c r="K292" s="35"/>
      <c r="L292" s="35"/>
      <c r="M292" s="35"/>
      <c r="N292" s="35"/>
      <c r="O292" s="36">
        <f t="shared" si="63"/>
        <v>1</v>
      </c>
      <c r="P292" s="39" t="e">
        <f>VLOOKUP(E292,'BANCOS FNL'!E:M,5,0)</f>
        <v>#N/A</v>
      </c>
      <c r="Q292" s="25">
        <f t="shared" si="64"/>
        <v>0</v>
      </c>
      <c r="R292" s="25">
        <f>IFERROR(VLOOKUP(E292,'BANCOS FNL'!E:M,6,0),0)</f>
        <v>0</v>
      </c>
      <c r="S292" s="40" t="e">
        <f>VLOOKUP(E292,'BANCOS FNL'!E:M,8,0)</f>
        <v>#N/A</v>
      </c>
      <c r="T292" s="25">
        <f t="shared" si="65"/>
        <v>0</v>
      </c>
      <c r="U292" s="36" t="str">
        <f t="shared" si="66"/>
        <v>OK CONCILIADO</v>
      </c>
      <c r="V292" s="36" t="str">
        <f t="shared" ca="1" si="67"/>
        <v>ok</v>
      </c>
      <c r="W292" s="36">
        <f t="shared" si="68"/>
        <v>1</v>
      </c>
      <c r="X292" s="36">
        <f t="shared" si="69"/>
        <v>0</v>
      </c>
    </row>
    <row r="293" spans="1:24" s="26" customFormat="1" x14ac:dyDescent="0.25">
      <c r="A293" s="36" t="str">
        <f>RIGHT('BANCOS FNL'!G293,4)</f>
        <v/>
      </c>
      <c r="B293" s="37">
        <f t="shared" si="60"/>
        <v>0</v>
      </c>
      <c r="C293" s="38" t="str">
        <f t="shared" si="61"/>
        <v>EGRESO</v>
      </c>
      <c r="D293" s="38" t="str">
        <f t="shared" si="62"/>
        <v>0EGRESO</v>
      </c>
      <c r="E293" s="38" t="str">
        <f>D293&amp;COUNTIF(D$2:D293,D293)</f>
        <v>0EGRESO292</v>
      </c>
      <c r="F293" s="34"/>
      <c r="K293" s="35"/>
      <c r="L293" s="35"/>
      <c r="M293" s="35"/>
      <c r="N293" s="35"/>
      <c r="O293" s="36">
        <f t="shared" si="63"/>
        <v>1</v>
      </c>
      <c r="P293" s="39" t="e">
        <f>VLOOKUP(E293,'BANCOS FNL'!E:M,5,0)</f>
        <v>#N/A</v>
      </c>
      <c r="Q293" s="25">
        <f t="shared" si="64"/>
        <v>0</v>
      </c>
      <c r="R293" s="25">
        <f>IFERROR(VLOOKUP(E293,'BANCOS FNL'!E:M,6,0),0)</f>
        <v>0</v>
      </c>
      <c r="S293" s="40" t="e">
        <f>VLOOKUP(E293,'BANCOS FNL'!E:M,8,0)</f>
        <v>#N/A</v>
      </c>
      <c r="T293" s="25">
        <f t="shared" si="65"/>
        <v>0</v>
      </c>
      <c r="U293" s="36" t="str">
        <f t="shared" si="66"/>
        <v>OK CONCILIADO</v>
      </c>
      <c r="V293" s="36" t="str">
        <f t="shared" ca="1" si="67"/>
        <v>ok</v>
      </c>
      <c r="W293" s="36">
        <f t="shared" si="68"/>
        <v>1</v>
      </c>
      <c r="X293" s="36">
        <f t="shared" si="69"/>
        <v>0</v>
      </c>
    </row>
    <row r="294" spans="1:24" s="26" customFormat="1" x14ac:dyDescent="0.25">
      <c r="A294" s="36" t="str">
        <f>RIGHT('BANCOS FNL'!G294,4)</f>
        <v/>
      </c>
      <c r="B294" s="37">
        <f t="shared" si="60"/>
        <v>0</v>
      </c>
      <c r="C294" s="38" t="str">
        <f t="shared" si="61"/>
        <v>EGRESO</v>
      </c>
      <c r="D294" s="38" t="str">
        <f t="shared" si="62"/>
        <v>0EGRESO</v>
      </c>
      <c r="E294" s="38" t="str">
        <f>D294&amp;COUNTIF(D$2:D294,D294)</f>
        <v>0EGRESO293</v>
      </c>
      <c r="F294" s="34"/>
      <c r="K294" s="35"/>
      <c r="L294" s="35"/>
      <c r="M294" s="35"/>
      <c r="N294" s="35"/>
      <c r="O294" s="36">
        <f t="shared" si="63"/>
        <v>1</v>
      </c>
      <c r="P294" s="39" t="e">
        <f>VLOOKUP(E294,'BANCOS FNL'!E:M,5,0)</f>
        <v>#N/A</v>
      </c>
      <c r="Q294" s="25">
        <f t="shared" si="64"/>
        <v>0</v>
      </c>
      <c r="R294" s="25">
        <f>IFERROR(VLOOKUP(E294,'BANCOS FNL'!E:M,6,0),0)</f>
        <v>0</v>
      </c>
      <c r="S294" s="40" t="e">
        <f>VLOOKUP(E294,'BANCOS FNL'!E:M,8,0)</f>
        <v>#N/A</v>
      </c>
      <c r="T294" s="25">
        <f t="shared" si="65"/>
        <v>0</v>
      </c>
      <c r="U294" s="36" t="str">
        <f t="shared" si="66"/>
        <v>OK CONCILIADO</v>
      </c>
      <c r="V294" s="36" t="str">
        <f t="shared" ca="1" si="67"/>
        <v>ok</v>
      </c>
      <c r="W294" s="36">
        <f t="shared" si="68"/>
        <v>1</v>
      </c>
      <c r="X294" s="36">
        <f t="shared" si="69"/>
        <v>0</v>
      </c>
    </row>
    <row r="295" spans="1:24" s="26" customFormat="1" x14ac:dyDescent="0.25">
      <c r="A295" s="36" t="str">
        <f>RIGHT('BANCOS FNL'!G295,4)</f>
        <v/>
      </c>
      <c r="B295" s="37">
        <f t="shared" si="60"/>
        <v>0</v>
      </c>
      <c r="C295" s="38" t="str">
        <f t="shared" si="61"/>
        <v>EGRESO</v>
      </c>
      <c r="D295" s="38" t="str">
        <f t="shared" si="62"/>
        <v>0EGRESO</v>
      </c>
      <c r="E295" s="38" t="str">
        <f>D295&amp;COUNTIF(D$2:D295,D295)</f>
        <v>0EGRESO294</v>
      </c>
      <c r="F295" s="34"/>
      <c r="K295" s="35"/>
      <c r="L295" s="35"/>
      <c r="M295" s="35"/>
      <c r="N295" s="35"/>
      <c r="O295" s="36">
        <f t="shared" si="63"/>
        <v>1</v>
      </c>
      <c r="P295" s="39" t="e">
        <f>VLOOKUP(E295,'BANCOS FNL'!E:M,5,0)</f>
        <v>#N/A</v>
      </c>
      <c r="Q295" s="25">
        <f t="shared" si="64"/>
        <v>0</v>
      </c>
      <c r="R295" s="25">
        <f>IFERROR(VLOOKUP(E295,'BANCOS FNL'!E:M,6,0),0)</f>
        <v>0</v>
      </c>
      <c r="S295" s="40" t="e">
        <f>VLOOKUP(E295,'BANCOS FNL'!E:M,8,0)</f>
        <v>#N/A</v>
      </c>
      <c r="T295" s="25">
        <f t="shared" si="65"/>
        <v>0</v>
      </c>
      <c r="U295" s="36" t="str">
        <f t="shared" si="66"/>
        <v>OK CONCILIADO</v>
      </c>
      <c r="V295" s="36" t="str">
        <f t="shared" ca="1" si="67"/>
        <v>ok</v>
      </c>
      <c r="W295" s="36">
        <f t="shared" si="68"/>
        <v>1</v>
      </c>
      <c r="X295" s="36">
        <f t="shared" si="69"/>
        <v>0</v>
      </c>
    </row>
    <row r="296" spans="1:24" s="26" customFormat="1" x14ac:dyDescent="0.25">
      <c r="A296" s="36" t="str">
        <f>RIGHT('BANCOS FNL'!G296,4)</f>
        <v/>
      </c>
      <c r="B296" s="37">
        <f t="shared" si="60"/>
        <v>0</v>
      </c>
      <c r="C296" s="38" t="str">
        <f t="shared" si="61"/>
        <v>EGRESO</v>
      </c>
      <c r="D296" s="38" t="str">
        <f t="shared" si="62"/>
        <v>0EGRESO</v>
      </c>
      <c r="E296" s="38" t="str">
        <f>D296&amp;COUNTIF(D$2:D296,D296)</f>
        <v>0EGRESO295</v>
      </c>
      <c r="F296" s="34"/>
      <c r="K296" s="35"/>
      <c r="L296" s="35"/>
      <c r="M296" s="35"/>
      <c r="N296" s="35"/>
      <c r="O296" s="36">
        <f t="shared" si="63"/>
        <v>1</v>
      </c>
      <c r="P296" s="39" t="e">
        <f>VLOOKUP(E296,'BANCOS FNL'!E:M,5,0)</f>
        <v>#N/A</v>
      </c>
      <c r="Q296" s="25">
        <f t="shared" si="64"/>
        <v>0</v>
      </c>
      <c r="R296" s="25">
        <f>IFERROR(VLOOKUP(E296,'BANCOS FNL'!E:M,6,0),0)</f>
        <v>0</v>
      </c>
      <c r="S296" s="40" t="e">
        <f>VLOOKUP(E296,'BANCOS FNL'!E:M,8,0)</f>
        <v>#N/A</v>
      </c>
      <c r="T296" s="25">
        <f t="shared" si="65"/>
        <v>0</v>
      </c>
      <c r="U296" s="36" t="str">
        <f t="shared" si="66"/>
        <v>OK CONCILIADO</v>
      </c>
      <c r="V296" s="36" t="str">
        <f t="shared" ca="1" si="67"/>
        <v>ok</v>
      </c>
      <c r="W296" s="36">
        <f t="shared" si="68"/>
        <v>1</v>
      </c>
      <c r="X296" s="36">
        <f t="shared" si="69"/>
        <v>0</v>
      </c>
    </row>
    <row r="297" spans="1:24" s="26" customFormat="1" x14ac:dyDescent="0.25">
      <c r="A297" s="36" t="str">
        <f>RIGHT('BANCOS FNL'!G297,4)</f>
        <v/>
      </c>
      <c r="B297" s="37">
        <f t="shared" si="60"/>
        <v>0</v>
      </c>
      <c r="C297" s="38" t="str">
        <f t="shared" si="61"/>
        <v>EGRESO</v>
      </c>
      <c r="D297" s="38" t="str">
        <f t="shared" si="62"/>
        <v>0EGRESO</v>
      </c>
      <c r="E297" s="38" t="str">
        <f>D297&amp;COUNTIF(D$2:D297,D297)</f>
        <v>0EGRESO296</v>
      </c>
      <c r="F297" s="34"/>
      <c r="K297" s="35"/>
      <c r="L297" s="35"/>
      <c r="M297" s="35"/>
      <c r="N297" s="35"/>
      <c r="O297" s="36">
        <f t="shared" si="63"/>
        <v>1</v>
      </c>
      <c r="P297" s="39" t="e">
        <f>VLOOKUP(E297,'BANCOS FNL'!E:M,5,0)</f>
        <v>#N/A</v>
      </c>
      <c r="Q297" s="25">
        <f t="shared" si="64"/>
        <v>0</v>
      </c>
      <c r="R297" s="25">
        <f>IFERROR(VLOOKUP(E297,'BANCOS FNL'!E:M,6,0),0)</f>
        <v>0</v>
      </c>
      <c r="S297" s="40" t="e">
        <f>VLOOKUP(E297,'BANCOS FNL'!E:M,8,0)</f>
        <v>#N/A</v>
      </c>
      <c r="T297" s="25">
        <f t="shared" si="65"/>
        <v>0</v>
      </c>
      <c r="U297" s="36" t="str">
        <f t="shared" si="66"/>
        <v>OK CONCILIADO</v>
      </c>
      <c r="V297" s="36" t="str">
        <f t="shared" ca="1" si="67"/>
        <v>ok</v>
      </c>
      <c r="W297" s="36">
        <f t="shared" si="68"/>
        <v>1</v>
      </c>
      <c r="X297" s="36">
        <f t="shared" si="69"/>
        <v>0</v>
      </c>
    </row>
    <row r="298" spans="1:24" s="26" customFormat="1" x14ac:dyDescent="0.25">
      <c r="A298" s="36" t="str">
        <f>RIGHT('BANCOS FNL'!G298,4)</f>
        <v/>
      </c>
      <c r="B298" s="37">
        <f t="shared" ref="B298:B361" si="70">IF(L298&lt;=0,K298*1,L298*-1)</f>
        <v>0</v>
      </c>
      <c r="C298" s="38" t="str">
        <f t="shared" ref="C298:C361" si="71">IF(B298&lt;=0,"EGRESO","INGRESO")</f>
        <v>EGRESO</v>
      </c>
      <c r="D298" s="38" t="str">
        <f t="shared" ref="D298:D361" si="72">+CONCATENATE(A298,B298,C298)</f>
        <v>0EGRESO</v>
      </c>
      <c r="E298" s="38" t="str">
        <f>D298&amp;COUNTIF(D$2:D298,D298)</f>
        <v>0EGRESO297</v>
      </c>
      <c r="F298" s="34"/>
      <c r="K298" s="35"/>
      <c r="L298" s="35"/>
      <c r="M298" s="35"/>
      <c r="N298" s="35"/>
      <c r="O298" s="36">
        <f t="shared" ref="O298:O361" si="73">COUNTBLANK(N298)</f>
        <v>1</v>
      </c>
      <c r="P298" s="39" t="e">
        <f>VLOOKUP(E298,'BANCOS FNL'!E:M,5,0)</f>
        <v>#N/A</v>
      </c>
      <c r="Q298" s="25">
        <f t="shared" ref="Q298:Q361" si="74">+B298</f>
        <v>0</v>
      </c>
      <c r="R298" s="25">
        <f>IFERROR(VLOOKUP(E298,'BANCOS FNL'!E:M,6,0),0)</f>
        <v>0</v>
      </c>
      <c r="S298" s="40" t="e">
        <f>VLOOKUP(E298,'BANCOS FNL'!E:M,8,0)</f>
        <v>#N/A</v>
      </c>
      <c r="T298" s="25">
        <f t="shared" ref="T298:T361" si="75">B298-R298</f>
        <v>0</v>
      </c>
      <c r="U298" s="36" t="str">
        <f t="shared" ref="U298:U361" si="76">IF(AND(O298=0),"OK",IF(T298&lt;&gt;0,"SIN CONCILIAR","OK CONCILIADO"))</f>
        <v>OK CONCILIADO</v>
      </c>
      <c r="V298" s="36" t="str">
        <f t="shared" ref="V298:V361" ca="1" si="77">IF(U298="SIN CONCILIAR",+TODAY()-F298,"ok")</f>
        <v>ok</v>
      </c>
      <c r="W298" s="36">
        <f t="shared" ref="W298:W361" si="78">COUNTA(U298)</f>
        <v>1</v>
      </c>
      <c r="X298" s="36">
        <f t="shared" ref="X298:X361" si="79">WEEKNUM(F298)</f>
        <v>0</v>
      </c>
    </row>
    <row r="299" spans="1:24" s="26" customFormat="1" x14ac:dyDescent="0.25">
      <c r="A299" s="36" t="str">
        <f>RIGHT('BANCOS FNL'!G299,4)</f>
        <v/>
      </c>
      <c r="B299" s="37">
        <f t="shared" si="70"/>
        <v>0</v>
      </c>
      <c r="C299" s="38" t="str">
        <f t="shared" si="71"/>
        <v>EGRESO</v>
      </c>
      <c r="D299" s="38" t="str">
        <f t="shared" si="72"/>
        <v>0EGRESO</v>
      </c>
      <c r="E299" s="38" t="str">
        <f>D299&amp;COUNTIF(D$2:D299,D299)</f>
        <v>0EGRESO298</v>
      </c>
      <c r="F299" s="34"/>
      <c r="K299" s="35"/>
      <c r="L299" s="35"/>
      <c r="M299" s="35"/>
      <c r="N299" s="35"/>
      <c r="O299" s="36">
        <f t="shared" si="73"/>
        <v>1</v>
      </c>
      <c r="P299" s="39" t="e">
        <f>VLOOKUP(E299,'BANCOS FNL'!E:M,5,0)</f>
        <v>#N/A</v>
      </c>
      <c r="Q299" s="25">
        <f t="shared" si="74"/>
        <v>0</v>
      </c>
      <c r="R299" s="25">
        <f>IFERROR(VLOOKUP(E299,'BANCOS FNL'!E:M,6,0),0)</f>
        <v>0</v>
      </c>
      <c r="S299" s="40" t="e">
        <f>VLOOKUP(E299,'BANCOS FNL'!E:M,8,0)</f>
        <v>#N/A</v>
      </c>
      <c r="T299" s="25">
        <f t="shared" si="75"/>
        <v>0</v>
      </c>
      <c r="U299" s="36" t="str">
        <f t="shared" si="76"/>
        <v>OK CONCILIADO</v>
      </c>
      <c r="V299" s="36" t="str">
        <f t="shared" ca="1" si="77"/>
        <v>ok</v>
      </c>
      <c r="W299" s="36">
        <f t="shared" si="78"/>
        <v>1</v>
      </c>
      <c r="X299" s="36">
        <f t="shared" si="79"/>
        <v>0</v>
      </c>
    </row>
    <row r="300" spans="1:24" s="26" customFormat="1" x14ac:dyDescent="0.25">
      <c r="A300" s="36" t="str">
        <f>RIGHT('BANCOS FNL'!G300,4)</f>
        <v/>
      </c>
      <c r="B300" s="37">
        <f t="shared" si="70"/>
        <v>0</v>
      </c>
      <c r="C300" s="38" t="str">
        <f t="shared" si="71"/>
        <v>EGRESO</v>
      </c>
      <c r="D300" s="38" t="str">
        <f t="shared" si="72"/>
        <v>0EGRESO</v>
      </c>
      <c r="E300" s="38" t="str">
        <f>D300&amp;COUNTIF(D$2:D300,D300)</f>
        <v>0EGRESO299</v>
      </c>
      <c r="F300" s="34"/>
      <c r="K300" s="35"/>
      <c r="L300" s="35"/>
      <c r="M300" s="35"/>
      <c r="N300" s="35"/>
      <c r="O300" s="36">
        <f t="shared" si="73"/>
        <v>1</v>
      </c>
      <c r="P300" s="39" t="e">
        <f>VLOOKUP(E300,'BANCOS FNL'!E:M,5,0)</f>
        <v>#N/A</v>
      </c>
      <c r="Q300" s="25">
        <f t="shared" si="74"/>
        <v>0</v>
      </c>
      <c r="R300" s="25">
        <f>IFERROR(VLOOKUP(E300,'BANCOS FNL'!E:M,6,0),0)</f>
        <v>0</v>
      </c>
      <c r="S300" s="40" t="e">
        <f>VLOOKUP(E300,'BANCOS FNL'!E:M,8,0)</f>
        <v>#N/A</v>
      </c>
      <c r="T300" s="25">
        <f t="shared" si="75"/>
        <v>0</v>
      </c>
      <c r="U300" s="36" t="str">
        <f t="shared" si="76"/>
        <v>OK CONCILIADO</v>
      </c>
      <c r="V300" s="36" t="str">
        <f t="shared" ca="1" si="77"/>
        <v>ok</v>
      </c>
      <c r="W300" s="36">
        <f t="shared" si="78"/>
        <v>1</v>
      </c>
      <c r="X300" s="36">
        <f t="shared" si="79"/>
        <v>0</v>
      </c>
    </row>
    <row r="301" spans="1:24" s="26" customFormat="1" x14ac:dyDescent="0.25">
      <c r="A301" s="36" t="str">
        <f>RIGHT('BANCOS FNL'!G301,4)</f>
        <v/>
      </c>
      <c r="B301" s="37">
        <f t="shared" si="70"/>
        <v>0</v>
      </c>
      <c r="C301" s="38" t="str">
        <f t="shared" si="71"/>
        <v>EGRESO</v>
      </c>
      <c r="D301" s="38" t="str">
        <f t="shared" si="72"/>
        <v>0EGRESO</v>
      </c>
      <c r="E301" s="38" t="str">
        <f>D301&amp;COUNTIF(D$2:D301,D301)</f>
        <v>0EGRESO300</v>
      </c>
      <c r="F301" s="34"/>
      <c r="K301" s="35"/>
      <c r="L301" s="35"/>
      <c r="M301" s="35"/>
      <c r="N301" s="35"/>
      <c r="O301" s="36">
        <f t="shared" si="73"/>
        <v>1</v>
      </c>
      <c r="P301" s="39" t="e">
        <f>VLOOKUP(E301,'BANCOS FNL'!E:M,5,0)</f>
        <v>#N/A</v>
      </c>
      <c r="Q301" s="25">
        <f t="shared" si="74"/>
        <v>0</v>
      </c>
      <c r="R301" s="25">
        <f>IFERROR(VLOOKUP(E301,'BANCOS FNL'!E:M,6,0),0)</f>
        <v>0</v>
      </c>
      <c r="S301" s="40" t="e">
        <f>VLOOKUP(E301,'BANCOS FNL'!E:M,8,0)</f>
        <v>#N/A</v>
      </c>
      <c r="T301" s="25">
        <f t="shared" si="75"/>
        <v>0</v>
      </c>
      <c r="U301" s="36" t="str">
        <f t="shared" si="76"/>
        <v>OK CONCILIADO</v>
      </c>
      <c r="V301" s="36" t="str">
        <f t="shared" ca="1" si="77"/>
        <v>ok</v>
      </c>
      <c r="W301" s="36">
        <f t="shared" si="78"/>
        <v>1</v>
      </c>
      <c r="X301" s="36">
        <f t="shared" si="79"/>
        <v>0</v>
      </c>
    </row>
    <row r="302" spans="1:24" s="26" customFormat="1" x14ac:dyDescent="0.25">
      <c r="A302" s="36" t="str">
        <f>RIGHT('BANCOS FNL'!G302,4)</f>
        <v/>
      </c>
      <c r="B302" s="37">
        <f t="shared" si="70"/>
        <v>0</v>
      </c>
      <c r="C302" s="38" t="str">
        <f t="shared" si="71"/>
        <v>EGRESO</v>
      </c>
      <c r="D302" s="38" t="str">
        <f t="shared" si="72"/>
        <v>0EGRESO</v>
      </c>
      <c r="E302" s="38" t="str">
        <f>D302&amp;COUNTIF(D$2:D302,D302)</f>
        <v>0EGRESO301</v>
      </c>
      <c r="F302" s="34"/>
      <c r="K302" s="35"/>
      <c r="L302" s="35"/>
      <c r="M302" s="35"/>
      <c r="N302" s="35"/>
      <c r="O302" s="36">
        <f t="shared" si="73"/>
        <v>1</v>
      </c>
      <c r="P302" s="39" t="e">
        <f>VLOOKUP(E302,'BANCOS FNL'!E:M,5,0)</f>
        <v>#N/A</v>
      </c>
      <c r="Q302" s="25">
        <f t="shared" si="74"/>
        <v>0</v>
      </c>
      <c r="R302" s="25">
        <f>IFERROR(VLOOKUP(E302,'BANCOS FNL'!E:M,6,0),0)</f>
        <v>0</v>
      </c>
      <c r="S302" s="40" t="e">
        <f>VLOOKUP(E302,'BANCOS FNL'!E:M,8,0)</f>
        <v>#N/A</v>
      </c>
      <c r="T302" s="25">
        <f t="shared" si="75"/>
        <v>0</v>
      </c>
      <c r="U302" s="36" t="str">
        <f t="shared" si="76"/>
        <v>OK CONCILIADO</v>
      </c>
      <c r="V302" s="36" t="str">
        <f t="shared" ca="1" si="77"/>
        <v>ok</v>
      </c>
      <c r="W302" s="36">
        <f t="shared" si="78"/>
        <v>1</v>
      </c>
      <c r="X302" s="36">
        <f t="shared" si="79"/>
        <v>0</v>
      </c>
    </row>
    <row r="303" spans="1:24" s="26" customFormat="1" x14ac:dyDescent="0.25">
      <c r="A303" s="36" t="str">
        <f>RIGHT('BANCOS FNL'!G303,4)</f>
        <v/>
      </c>
      <c r="B303" s="37">
        <f t="shared" si="70"/>
        <v>0</v>
      </c>
      <c r="C303" s="38" t="str">
        <f t="shared" si="71"/>
        <v>EGRESO</v>
      </c>
      <c r="D303" s="38" t="str">
        <f t="shared" si="72"/>
        <v>0EGRESO</v>
      </c>
      <c r="E303" s="38" t="str">
        <f>D303&amp;COUNTIF(D$2:D303,D303)</f>
        <v>0EGRESO302</v>
      </c>
      <c r="F303" s="34"/>
      <c r="K303" s="35"/>
      <c r="L303" s="35"/>
      <c r="M303" s="35"/>
      <c r="N303" s="35"/>
      <c r="O303" s="36">
        <f t="shared" si="73"/>
        <v>1</v>
      </c>
      <c r="P303" s="39" t="e">
        <f>VLOOKUP(E303,'BANCOS FNL'!E:M,5,0)</f>
        <v>#N/A</v>
      </c>
      <c r="Q303" s="25">
        <f t="shared" si="74"/>
        <v>0</v>
      </c>
      <c r="R303" s="25">
        <f>IFERROR(VLOOKUP(E303,'BANCOS FNL'!E:M,6,0),0)</f>
        <v>0</v>
      </c>
      <c r="S303" s="40" t="e">
        <f>VLOOKUP(E303,'BANCOS FNL'!E:M,8,0)</f>
        <v>#N/A</v>
      </c>
      <c r="T303" s="25">
        <f t="shared" si="75"/>
        <v>0</v>
      </c>
      <c r="U303" s="36" t="str">
        <f t="shared" si="76"/>
        <v>OK CONCILIADO</v>
      </c>
      <c r="V303" s="36" t="str">
        <f t="shared" ca="1" si="77"/>
        <v>ok</v>
      </c>
      <c r="W303" s="36">
        <f t="shared" si="78"/>
        <v>1</v>
      </c>
      <c r="X303" s="36">
        <f t="shared" si="79"/>
        <v>0</v>
      </c>
    </row>
    <row r="304" spans="1:24" s="26" customFormat="1" x14ac:dyDescent="0.25">
      <c r="A304" s="36" t="str">
        <f>RIGHT('BANCOS FNL'!G304,4)</f>
        <v/>
      </c>
      <c r="B304" s="37">
        <f t="shared" si="70"/>
        <v>0</v>
      </c>
      <c r="C304" s="38" t="str">
        <f t="shared" si="71"/>
        <v>EGRESO</v>
      </c>
      <c r="D304" s="38" t="str">
        <f t="shared" si="72"/>
        <v>0EGRESO</v>
      </c>
      <c r="E304" s="38" t="str">
        <f>D304&amp;COUNTIF(D$2:D304,D304)</f>
        <v>0EGRESO303</v>
      </c>
      <c r="F304" s="34"/>
      <c r="K304" s="35"/>
      <c r="L304" s="35"/>
      <c r="M304" s="35"/>
      <c r="N304" s="35"/>
      <c r="O304" s="36">
        <f t="shared" si="73"/>
        <v>1</v>
      </c>
      <c r="P304" s="39" t="e">
        <f>VLOOKUP(E304,'BANCOS FNL'!E:M,5,0)</f>
        <v>#N/A</v>
      </c>
      <c r="Q304" s="25">
        <f t="shared" si="74"/>
        <v>0</v>
      </c>
      <c r="R304" s="25">
        <f>IFERROR(VLOOKUP(E304,'BANCOS FNL'!E:M,6,0),0)</f>
        <v>0</v>
      </c>
      <c r="S304" s="40" t="e">
        <f>VLOOKUP(E304,'BANCOS FNL'!E:M,8,0)</f>
        <v>#N/A</v>
      </c>
      <c r="T304" s="25">
        <f t="shared" si="75"/>
        <v>0</v>
      </c>
      <c r="U304" s="36" t="str">
        <f t="shared" si="76"/>
        <v>OK CONCILIADO</v>
      </c>
      <c r="V304" s="36" t="str">
        <f t="shared" ca="1" si="77"/>
        <v>ok</v>
      </c>
      <c r="W304" s="36">
        <f t="shared" si="78"/>
        <v>1</v>
      </c>
      <c r="X304" s="36">
        <f t="shared" si="79"/>
        <v>0</v>
      </c>
    </row>
    <row r="305" spans="1:24" s="26" customFormat="1" x14ac:dyDescent="0.25">
      <c r="A305" s="36" t="str">
        <f>RIGHT('BANCOS FNL'!G305,4)</f>
        <v/>
      </c>
      <c r="B305" s="37">
        <f t="shared" si="70"/>
        <v>0</v>
      </c>
      <c r="C305" s="38" t="str">
        <f t="shared" si="71"/>
        <v>EGRESO</v>
      </c>
      <c r="D305" s="38" t="str">
        <f t="shared" si="72"/>
        <v>0EGRESO</v>
      </c>
      <c r="E305" s="38" t="str">
        <f>D305&amp;COUNTIF(D$2:D305,D305)</f>
        <v>0EGRESO304</v>
      </c>
      <c r="F305" s="34"/>
      <c r="K305" s="35"/>
      <c r="L305" s="35"/>
      <c r="M305" s="35"/>
      <c r="N305" s="35"/>
      <c r="O305" s="36">
        <f t="shared" si="73"/>
        <v>1</v>
      </c>
      <c r="P305" s="39" t="e">
        <f>VLOOKUP(E305,'BANCOS FNL'!E:M,5,0)</f>
        <v>#N/A</v>
      </c>
      <c r="Q305" s="25">
        <f t="shared" si="74"/>
        <v>0</v>
      </c>
      <c r="R305" s="25">
        <f>IFERROR(VLOOKUP(E305,'BANCOS FNL'!E:M,6,0),0)</f>
        <v>0</v>
      </c>
      <c r="S305" s="40" t="e">
        <f>VLOOKUP(E305,'BANCOS FNL'!E:M,8,0)</f>
        <v>#N/A</v>
      </c>
      <c r="T305" s="25">
        <f t="shared" si="75"/>
        <v>0</v>
      </c>
      <c r="U305" s="36" t="str">
        <f t="shared" si="76"/>
        <v>OK CONCILIADO</v>
      </c>
      <c r="V305" s="36" t="str">
        <f t="shared" ca="1" si="77"/>
        <v>ok</v>
      </c>
      <c r="W305" s="36">
        <f t="shared" si="78"/>
        <v>1</v>
      </c>
      <c r="X305" s="36">
        <f t="shared" si="79"/>
        <v>0</v>
      </c>
    </row>
    <row r="306" spans="1:24" s="26" customFormat="1" x14ac:dyDescent="0.25">
      <c r="A306" s="36" t="str">
        <f>RIGHT('BANCOS FNL'!G306,4)</f>
        <v/>
      </c>
      <c r="B306" s="37">
        <f t="shared" si="70"/>
        <v>0</v>
      </c>
      <c r="C306" s="38" t="str">
        <f t="shared" si="71"/>
        <v>EGRESO</v>
      </c>
      <c r="D306" s="38" t="str">
        <f t="shared" si="72"/>
        <v>0EGRESO</v>
      </c>
      <c r="E306" s="38" t="str">
        <f>D306&amp;COUNTIF(D$2:D306,D306)</f>
        <v>0EGRESO305</v>
      </c>
      <c r="F306" s="34"/>
      <c r="K306" s="35"/>
      <c r="L306" s="35"/>
      <c r="M306" s="35"/>
      <c r="N306" s="35"/>
      <c r="O306" s="36">
        <f t="shared" si="73"/>
        <v>1</v>
      </c>
      <c r="P306" s="39" t="e">
        <f>VLOOKUP(E306,'BANCOS FNL'!E:M,5,0)</f>
        <v>#N/A</v>
      </c>
      <c r="Q306" s="25">
        <f t="shared" si="74"/>
        <v>0</v>
      </c>
      <c r="R306" s="25">
        <f>IFERROR(VLOOKUP(E306,'BANCOS FNL'!E:M,6,0),0)</f>
        <v>0</v>
      </c>
      <c r="S306" s="40" t="e">
        <f>VLOOKUP(E306,'BANCOS FNL'!E:M,8,0)</f>
        <v>#N/A</v>
      </c>
      <c r="T306" s="25">
        <f t="shared" si="75"/>
        <v>0</v>
      </c>
      <c r="U306" s="36" t="str">
        <f t="shared" si="76"/>
        <v>OK CONCILIADO</v>
      </c>
      <c r="V306" s="36" t="str">
        <f t="shared" ca="1" si="77"/>
        <v>ok</v>
      </c>
      <c r="W306" s="36">
        <f t="shared" si="78"/>
        <v>1</v>
      </c>
      <c r="X306" s="36">
        <f t="shared" si="79"/>
        <v>0</v>
      </c>
    </row>
    <row r="307" spans="1:24" s="26" customFormat="1" x14ac:dyDescent="0.25">
      <c r="A307" s="36" t="str">
        <f>RIGHT('BANCOS FNL'!G307,4)</f>
        <v/>
      </c>
      <c r="B307" s="37">
        <f t="shared" si="70"/>
        <v>0</v>
      </c>
      <c r="C307" s="38" t="str">
        <f t="shared" si="71"/>
        <v>EGRESO</v>
      </c>
      <c r="D307" s="38" t="str">
        <f t="shared" si="72"/>
        <v>0EGRESO</v>
      </c>
      <c r="E307" s="38" t="str">
        <f>D307&amp;COUNTIF(D$2:D307,D307)</f>
        <v>0EGRESO306</v>
      </c>
      <c r="F307" s="34"/>
      <c r="K307" s="35"/>
      <c r="L307" s="35"/>
      <c r="M307" s="35"/>
      <c r="N307" s="35"/>
      <c r="O307" s="36">
        <f t="shared" si="73"/>
        <v>1</v>
      </c>
      <c r="P307" s="39" t="e">
        <f>VLOOKUP(E307,'BANCOS FNL'!E:M,5,0)</f>
        <v>#N/A</v>
      </c>
      <c r="Q307" s="25">
        <f t="shared" si="74"/>
        <v>0</v>
      </c>
      <c r="R307" s="25">
        <f>IFERROR(VLOOKUP(E307,'BANCOS FNL'!E:M,6,0),0)</f>
        <v>0</v>
      </c>
      <c r="S307" s="40" t="e">
        <f>VLOOKUP(E307,'BANCOS FNL'!E:M,8,0)</f>
        <v>#N/A</v>
      </c>
      <c r="T307" s="25">
        <f t="shared" si="75"/>
        <v>0</v>
      </c>
      <c r="U307" s="36" t="str">
        <f t="shared" si="76"/>
        <v>OK CONCILIADO</v>
      </c>
      <c r="V307" s="36" t="str">
        <f t="shared" ca="1" si="77"/>
        <v>ok</v>
      </c>
      <c r="W307" s="36">
        <f t="shared" si="78"/>
        <v>1</v>
      </c>
      <c r="X307" s="36">
        <f t="shared" si="79"/>
        <v>0</v>
      </c>
    </row>
    <row r="308" spans="1:24" s="26" customFormat="1" x14ac:dyDescent="0.25">
      <c r="A308" s="36" t="str">
        <f>RIGHT('BANCOS FNL'!G308,4)</f>
        <v/>
      </c>
      <c r="B308" s="37">
        <f t="shared" si="70"/>
        <v>0</v>
      </c>
      <c r="C308" s="38" t="str">
        <f t="shared" si="71"/>
        <v>EGRESO</v>
      </c>
      <c r="D308" s="38" t="str">
        <f t="shared" si="72"/>
        <v>0EGRESO</v>
      </c>
      <c r="E308" s="38" t="str">
        <f>D308&amp;COUNTIF(D$2:D308,D308)</f>
        <v>0EGRESO307</v>
      </c>
      <c r="F308" s="34"/>
      <c r="K308" s="35"/>
      <c r="L308" s="35"/>
      <c r="M308" s="35"/>
      <c r="N308" s="35"/>
      <c r="O308" s="36">
        <f t="shared" si="73"/>
        <v>1</v>
      </c>
      <c r="P308" s="39" t="e">
        <f>VLOOKUP(E308,'BANCOS FNL'!E:M,5,0)</f>
        <v>#N/A</v>
      </c>
      <c r="Q308" s="25">
        <f t="shared" si="74"/>
        <v>0</v>
      </c>
      <c r="R308" s="25">
        <f>IFERROR(VLOOKUP(E308,'BANCOS FNL'!E:M,6,0),0)</f>
        <v>0</v>
      </c>
      <c r="S308" s="40" t="e">
        <f>VLOOKUP(E308,'BANCOS FNL'!E:M,8,0)</f>
        <v>#N/A</v>
      </c>
      <c r="T308" s="25">
        <f t="shared" si="75"/>
        <v>0</v>
      </c>
      <c r="U308" s="36" t="str">
        <f t="shared" si="76"/>
        <v>OK CONCILIADO</v>
      </c>
      <c r="V308" s="36" t="str">
        <f t="shared" ca="1" si="77"/>
        <v>ok</v>
      </c>
      <c r="W308" s="36">
        <f t="shared" si="78"/>
        <v>1</v>
      </c>
      <c r="X308" s="36">
        <f t="shared" si="79"/>
        <v>0</v>
      </c>
    </row>
    <row r="309" spans="1:24" s="26" customFormat="1" x14ac:dyDescent="0.25">
      <c r="A309" s="36" t="str">
        <f>RIGHT('BANCOS FNL'!G309,4)</f>
        <v/>
      </c>
      <c r="B309" s="37">
        <f t="shared" si="70"/>
        <v>0</v>
      </c>
      <c r="C309" s="38" t="str">
        <f t="shared" si="71"/>
        <v>EGRESO</v>
      </c>
      <c r="D309" s="38" t="str">
        <f t="shared" si="72"/>
        <v>0EGRESO</v>
      </c>
      <c r="E309" s="38" t="str">
        <f>D309&amp;COUNTIF(D$2:D309,D309)</f>
        <v>0EGRESO308</v>
      </c>
      <c r="F309" s="34"/>
      <c r="K309" s="35"/>
      <c r="L309" s="35"/>
      <c r="M309" s="35"/>
      <c r="N309" s="35"/>
      <c r="O309" s="36">
        <f t="shared" si="73"/>
        <v>1</v>
      </c>
      <c r="P309" s="39" t="e">
        <f>VLOOKUP(E309,'BANCOS FNL'!E:M,5,0)</f>
        <v>#N/A</v>
      </c>
      <c r="Q309" s="25">
        <f t="shared" si="74"/>
        <v>0</v>
      </c>
      <c r="R309" s="25">
        <f>IFERROR(VLOOKUP(E309,'BANCOS FNL'!E:M,6,0),0)</f>
        <v>0</v>
      </c>
      <c r="S309" s="40" t="e">
        <f>VLOOKUP(E309,'BANCOS FNL'!E:M,8,0)</f>
        <v>#N/A</v>
      </c>
      <c r="T309" s="25">
        <f t="shared" si="75"/>
        <v>0</v>
      </c>
      <c r="U309" s="36" t="str">
        <f t="shared" si="76"/>
        <v>OK CONCILIADO</v>
      </c>
      <c r="V309" s="36" t="str">
        <f t="shared" ca="1" si="77"/>
        <v>ok</v>
      </c>
      <c r="W309" s="36">
        <f t="shared" si="78"/>
        <v>1</v>
      </c>
      <c r="X309" s="36">
        <f t="shared" si="79"/>
        <v>0</v>
      </c>
    </row>
    <row r="310" spans="1:24" s="26" customFormat="1" x14ac:dyDescent="0.25">
      <c r="A310" s="36" t="str">
        <f>RIGHT('BANCOS FNL'!G310,4)</f>
        <v/>
      </c>
      <c r="B310" s="37">
        <f t="shared" si="70"/>
        <v>0</v>
      </c>
      <c r="C310" s="38" t="str">
        <f t="shared" si="71"/>
        <v>EGRESO</v>
      </c>
      <c r="D310" s="38" t="str">
        <f t="shared" si="72"/>
        <v>0EGRESO</v>
      </c>
      <c r="E310" s="38" t="str">
        <f>D310&amp;COUNTIF(D$2:D310,D310)</f>
        <v>0EGRESO309</v>
      </c>
      <c r="F310" s="34"/>
      <c r="K310" s="35"/>
      <c r="L310" s="35"/>
      <c r="M310" s="35"/>
      <c r="N310" s="35"/>
      <c r="O310" s="36">
        <f t="shared" si="73"/>
        <v>1</v>
      </c>
      <c r="P310" s="39" t="e">
        <f>VLOOKUP(E310,'BANCOS FNL'!E:M,5,0)</f>
        <v>#N/A</v>
      </c>
      <c r="Q310" s="25">
        <f t="shared" si="74"/>
        <v>0</v>
      </c>
      <c r="R310" s="25">
        <f>IFERROR(VLOOKUP(E310,'BANCOS FNL'!E:M,6,0),0)</f>
        <v>0</v>
      </c>
      <c r="S310" s="40" t="e">
        <f>VLOOKUP(E310,'BANCOS FNL'!E:M,8,0)</f>
        <v>#N/A</v>
      </c>
      <c r="T310" s="25">
        <f t="shared" si="75"/>
        <v>0</v>
      </c>
      <c r="U310" s="36" t="str">
        <f t="shared" si="76"/>
        <v>OK CONCILIADO</v>
      </c>
      <c r="V310" s="36" t="str">
        <f t="shared" ca="1" si="77"/>
        <v>ok</v>
      </c>
      <c r="W310" s="36">
        <f t="shared" si="78"/>
        <v>1</v>
      </c>
      <c r="X310" s="36">
        <f t="shared" si="79"/>
        <v>0</v>
      </c>
    </row>
    <row r="311" spans="1:24" s="26" customFormat="1" x14ac:dyDescent="0.25">
      <c r="A311" s="36" t="str">
        <f>RIGHT('BANCOS FNL'!G311,4)</f>
        <v/>
      </c>
      <c r="B311" s="37">
        <f t="shared" si="70"/>
        <v>0</v>
      </c>
      <c r="C311" s="38" t="str">
        <f t="shared" si="71"/>
        <v>EGRESO</v>
      </c>
      <c r="D311" s="38" t="str">
        <f t="shared" si="72"/>
        <v>0EGRESO</v>
      </c>
      <c r="E311" s="38" t="str">
        <f>D311&amp;COUNTIF(D$2:D311,D311)</f>
        <v>0EGRESO310</v>
      </c>
      <c r="F311" s="34"/>
      <c r="K311" s="35"/>
      <c r="L311" s="35"/>
      <c r="M311" s="35"/>
      <c r="N311" s="35"/>
      <c r="O311" s="36">
        <f t="shared" si="73"/>
        <v>1</v>
      </c>
      <c r="P311" s="39" t="e">
        <f>VLOOKUP(E311,'BANCOS FNL'!E:M,5,0)</f>
        <v>#N/A</v>
      </c>
      <c r="Q311" s="25">
        <f t="shared" si="74"/>
        <v>0</v>
      </c>
      <c r="R311" s="25">
        <f>IFERROR(VLOOKUP(E311,'BANCOS FNL'!E:M,6,0),0)</f>
        <v>0</v>
      </c>
      <c r="S311" s="40" t="e">
        <f>VLOOKUP(E311,'BANCOS FNL'!E:M,8,0)</f>
        <v>#N/A</v>
      </c>
      <c r="T311" s="25">
        <f t="shared" si="75"/>
        <v>0</v>
      </c>
      <c r="U311" s="36" t="str">
        <f t="shared" si="76"/>
        <v>OK CONCILIADO</v>
      </c>
      <c r="V311" s="36" t="str">
        <f t="shared" ca="1" si="77"/>
        <v>ok</v>
      </c>
      <c r="W311" s="36">
        <f t="shared" si="78"/>
        <v>1</v>
      </c>
      <c r="X311" s="36">
        <f t="shared" si="79"/>
        <v>0</v>
      </c>
    </row>
    <row r="312" spans="1:24" s="26" customFormat="1" x14ac:dyDescent="0.25">
      <c r="A312" s="36" t="str">
        <f>RIGHT('BANCOS FNL'!G312,4)</f>
        <v/>
      </c>
      <c r="B312" s="37">
        <f t="shared" si="70"/>
        <v>0</v>
      </c>
      <c r="C312" s="38" t="str">
        <f t="shared" si="71"/>
        <v>EGRESO</v>
      </c>
      <c r="D312" s="38" t="str">
        <f t="shared" si="72"/>
        <v>0EGRESO</v>
      </c>
      <c r="E312" s="38" t="str">
        <f>D312&amp;COUNTIF(D$2:D312,D312)</f>
        <v>0EGRESO311</v>
      </c>
      <c r="F312" s="34"/>
      <c r="K312" s="35"/>
      <c r="L312" s="35"/>
      <c r="M312" s="35"/>
      <c r="N312" s="35"/>
      <c r="O312" s="36">
        <f t="shared" si="73"/>
        <v>1</v>
      </c>
      <c r="P312" s="39" t="e">
        <f>VLOOKUP(E312,'BANCOS FNL'!E:M,5,0)</f>
        <v>#N/A</v>
      </c>
      <c r="Q312" s="25">
        <f t="shared" si="74"/>
        <v>0</v>
      </c>
      <c r="R312" s="25">
        <f>IFERROR(VLOOKUP(E312,'BANCOS FNL'!E:M,6,0),0)</f>
        <v>0</v>
      </c>
      <c r="S312" s="40" t="e">
        <f>VLOOKUP(E312,'BANCOS FNL'!E:M,8,0)</f>
        <v>#N/A</v>
      </c>
      <c r="T312" s="25">
        <f t="shared" si="75"/>
        <v>0</v>
      </c>
      <c r="U312" s="36" t="str">
        <f t="shared" si="76"/>
        <v>OK CONCILIADO</v>
      </c>
      <c r="V312" s="36" t="str">
        <f t="shared" ca="1" si="77"/>
        <v>ok</v>
      </c>
      <c r="W312" s="36">
        <f t="shared" si="78"/>
        <v>1</v>
      </c>
      <c r="X312" s="36">
        <f t="shared" si="79"/>
        <v>0</v>
      </c>
    </row>
    <row r="313" spans="1:24" s="26" customFormat="1" x14ac:dyDescent="0.25">
      <c r="A313" s="36" t="str">
        <f>RIGHT('BANCOS FNL'!G313,4)</f>
        <v/>
      </c>
      <c r="B313" s="37">
        <f t="shared" si="70"/>
        <v>0</v>
      </c>
      <c r="C313" s="38" t="str">
        <f t="shared" si="71"/>
        <v>EGRESO</v>
      </c>
      <c r="D313" s="38" t="str">
        <f t="shared" si="72"/>
        <v>0EGRESO</v>
      </c>
      <c r="E313" s="38" t="str">
        <f>D313&amp;COUNTIF(D$2:D313,D313)</f>
        <v>0EGRESO312</v>
      </c>
      <c r="F313" s="34"/>
      <c r="K313" s="35"/>
      <c r="L313" s="35"/>
      <c r="M313" s="35"/>
      <c r="N313" s="35"/>
      <c r="O313" s="36">
        <f t="shared" si="73"/>
        <v>1</v>
      </c>
      <c r="P313" s="39" t="e">
        <f>VLOOKUP(E313,'BANCOS FNL'!E:M,5,0)</f>
        <v>#N/A</v>
      </c>
      <c r="Q313" s="25">
        <f t="shared" si="74"/>
        <v>0</v>
      </c>
      <c r="R313" s="25">
        <f>IFERROR(VLOOKUP(E313,'BANCOS FNL'!E:M,6,0),0)</f>
        <v>0</v>
      </c>
      <c r="S313" s="40" t="e">
        <f>VLOOKUP(E313,'BANCOS FNL'!E:M,8,0)</f>
        <v>#N/A</v>
      </c>
      <c r="T313" s="25">
        <f t="shared" si="75"/>
        <v>0</v>
      </c>
      <c r="U313" s="36" t="str">
        <f t="shared" si="76"/>
        <v>OK CONCILIADO</v>
      </c>
      <c r="V313" s="36" t="str">
        <f t="shared" ca="1" si="77"/>
        <v>ok</v>
      </c>
      <c r="W313" s="36">
        <f t="shared" si="78"/>
        <v>1</v>
      </c>
      <c r="X313" s="36">
        <f t="shared" si="79"/>
        <v>0</v>
      </c>
    </row>
    <row r="314" spans="1:24" s="26" customFormat="1" x14ac:dyDescent="0.25">
      <c r="A314" s="36" t="str">
        <f>RIGHT('BANCOS FNL'!G314,4)</f>
        <v/>
      </c>
      <c r="B314" s="37">
        <f t="shared" si="70"/>
        <v>0</v>
      </c>
      <c r="C314" s="38" t="str">
        <f t="shared" si="71"/>
        <v>EGRESO</v>
      </c>
      <c r="D314" s="38" t="str">
        <f t="shared" si="72"/>
        <v>0EGRESO</v>
      </c>
      <c r="E314" s="38" t="str">
        <f>D314&amp;COUNTIF(D$2:D314,D314)</f>
        <v>0EGRESO313</v>
      </c>
      <c r="F314" s="34"/>
      <c r="K314" s="35"/>
      <c r="L314" s="35"/>
      <c r="M314" s="35"/>
      <c r="N314" s="35"/>
      <c r="O314" s="36">
        <f t="shared" si="73"/>
        <v>1</v>
      </c>
      <c r="P314" s="39" t="e">
        <f>VLOOKUP(E314,'BANCOS FNL'!E:M,5,0)</f>
        <v>#N/A</v>
      </c>
      <c r="Q314" s="25">
        <f t="shared" si="74"/>
        <v>0</v>
      </c>
      <c r="R314" s="25">
        <f>IFERROR(VLOOKUP(E314,'BANCOS FNL'!E:M,6,0),0)</f>
        <v>0</v>
      </c>
      <c r="S314" s="40" t="e">
        <f>VLOOKUP(E314,'BANCOS FNL'!E:M,8,0)</f>
        <v>#N/A</v>
      </c>
      <c r="T314" s="25">
        <f t="shared" si="75"/>
        <v>0</v>
      </c>
      <c r="U314" s="36" t="str">
        <f t="shared" si="76"/>
        <v>OK CONCILIADO</v>
      </c>
      <c r="V314" s="36" t="str">
        <f t="shared" ca="1" si="77"/>
        <v>ok</v>
      </c>
      <c r="W314" s="36">
        <f t="shared" si="78"/>
        <v>1</v>
      </c>
      <c r="X314" s="36">
        <f t="shared" si="79"/>
        <v>0</v>
      </c>
    </row>
    <row r="315" spans="1:24" s="26" customFormat="1" x14ac:dyDescent="0.25">
      <c r="A315" s="36" t="str">
        <f>RIGHT('BANCOS FNL'!G315,4)</f>
        <v/>
      </c>
      <c r="B315" s="37">
        <f t="shared" si="70"/>
        <v>0</v>
      </c>
      <c r="C315" s="38" t="str">
        <f t="shared" si="71"/>
        <v>EGRESO</v>
      </c>
      <c r="D315" s="38" t="str">
        <f t="shared" si="72"/>
        <v>0EGRESO</v>
      </c>
      <c r="E315" s="38" t="str">
        <f>D315&amp;COUNTIF(D$2:D315,D315)</f>
        <v>0EGRESO314</v>
      </c>
      <c r="F315" s="34"/>
      <c r="K315" s="35"/>
      <c r="L315" s="35"/>
      <c r="M315" s="35"/>
      <c r="N315" s="35"/>
      <c r="O315" s="36">
        <f t="shared" si="73"/>
        <v>1</v>
      </c>
      <c r="P315" s="39" t="e">
        <f>VLOOKUP(E315,'BANCOS FNL'!E:M,5,0)</f>
        <v>#N/A</v>
      </c>
      <c r="Q315" s="25">
        <f t="shared" si="74"/>
        <v>0</v>
      </c>
      <c r="R315" s="25">
        <f>IFERROR(VLOOKUP(E315,'BANCOS FNL'!E:M,6,0),0)</f>
        <v>0</v>
      </c>
      <c r="S315" s="40" t="e">
        <f>VLOOKUP(E315,'BANCOS FNL'!E:M,8,0)</f>
        <v>#N/A</v>
      </c>
      <c r="T315" s="25">
        <f t="shared" si="75"/>
        <v>0</v>
      </c>
      <c r="U315" s="36" t="str">
        <f t="shared" si="76"/>
        <v>OK CONCILIADO</v>
      </c>
      <c r="V315" s="36" t="str">
        <f t="shared" ca="1" si="77"/>
        <v>ok</v>
      </c>
      <c r="W315" s="36">
        <f t="shared" si="78"/>
        <v>1</v>
      </c>
      <c r="X315" s="36">
        <f t="shared" si="79"/>
        <v>0</v>
      </c>
    </row>
    <row r="316" spans="1:24" s="26" customFormat="1" x14ac:dyDescent="0.25">
      <c r="A316" s="36" t="str">
        <f>RIGHT('BANCOS FNL'!G316,4)</f>
        <v/>
      </c>
      <c r="B316" s="37">
        <f t="shared" si="70"/>
        <v>0</v>
      </c>
      <c r="C316" s="38" t="str">
        <f t="shared" si="71"/>
        <v>EGRESO</v>
      </c>
      <c r="D316" s="38" t="str">
        <f t="shared" si="72"/>
        <v>0EGRESO</v>
      </c>
      <c r="E316" s="38" t="str">
        <f>D316&amp;COUNTIF(D$2:D316,D316)</f>
        <v>0EGRESO315</v>
      </c>
      <c r="F316" s="34"/>
      <c r="K316" s="35"/>
      <c r="L316" s="35"/>
      <c r="M316" s="35"/>
      <c r="N316" s="35"/>
      <c r="O316" s="36">
        <f t="shared" si="73"/>
        <v>1</v>
      </c>
      <c r="P316" s="39" t="e">
        <f>VLOOKUP(E316,'BANCOS FNL'!E:M,5,0)</f>
        <v>#N/A</v>
      </c>
      <c r="Q316" s="25">
        <f t="shared" si="74"/>
        <v>0</v>
      </c>
      <c r="R316" s="25">
        <f>IFERROR(VLOOKUP(E316,'BANCOS FNL'!E:M,6,0),0)</f>
        <v>0</v>
      </c>
      <c r="S316" s="40" t="e">
        <f>VLOOKUP(E316,'BANCOS FNL'!E:M,8,0)</f>
        <v>#N/A</v>
      </c>
      <c r="T316" s="25">
        <f t="shared" si="75"/>
        <v>0</v>
      </c>
      <c r="U316" s="36" t="str">
        <f t="shared" si="76"/>
        <v>OK CONCILIADO</v>
      </c>
      <c r="V316" s="36" t="str">
        <f t="shared" ca="1" si="77"/>
        <v>ok</v>
      </c>
      <c r="W316" s="36">
        <f t="shared" si="78"/>
        <v>1</v>
      </c>
      <c r="X316" s="36">
        <f t="shared" si="79"/>
        <v>0</v>
      </c>
    </row>
    <row r="317" spans="1:24" s="26" customFormat="1" x14ac:dyDescent="0.25">
      <c r="A317" s="36" t="str">
        <f>RIGHT('BANCOS FNL'!G317,4)</f>
        <v/>
      </c>
      <c r="B317" s="37">
        <f t="shared" si="70"/>
        <v>0</v>
      </c>
      <c r="C317" s="38" t="str">
        <f t="shared" si="71"/>
        <v>EGRESO</v>
      </c>
      <c r="D317" s="38" t="str">
        <f t="shared" si="72"/>
        <v>0EGRESO</v>
      </c>
      <c r="E317" s="38" t="str">
        <f>D317&amp;COUNTIF(D$2:D317,D317)</f>
        <v>0EGRESO316</v>
      </c>
      <c r="F317" s="34"/>
      <c r="K317" s="35"/>
      <c r="L317" s="35"/>
      <c r="M317" s="35"/>
      <c r="N317" s="35"/>
      <c r="O317" s="36">
        <f t="shared" si="73"/>
        <v>1</v>
      </c>
      <c r="P317" s="39" t="e">
        <f>VLOOKUP(E317,'BANCOS FNL'!E:M,5,0)</f>
        <v>#N/A</v>
      </c>
      <c r="Q317" s="25">
        <f t="shared" si="74"/>
        <v>0</v>
      </c>
      <c r="R317" s="25">
        <f>IFERROR(VLOOKUP(E317,'BANCOS FNL'!E:M,6,0),0)</f>
        <v>0</v>
      </c>
      <c r="S317" s="40" t="e">
        <f>VLOOKUP(E317,'BANCOS FNL'!E:M,8,0)</f>
        <v>#N/A</v>
      </c>
      <c r="T317" s="25">
        <f t="shared" si="75"/>
        <v>0</v>
      </c>
      <c r="U317" s="36" t="str">
        <f t="shared" si="76"/>
        <v>OK CONCILIADO</v>
      </c>
      <c r="V317" s="36" t="str">
        <f t="shared" ca="1" si="77"/>
        <v>ok</v>
      </c>
      <c r="W317" s="36">
        <f t="shared" si="78"/>
        <v>1</v>
      </c>
      <c r="X317" s="36">
        <f t="shared" si="79"/>
        <v>0</v>
      </c>
    </row>
    <row r="318" spans="1:24" s="26" customFormat="1" x14ac:dyDescent="0.25">
      <c r="A318" s="36" t="str">
        <f>RIGHT('BANCOS FNL'!G318,4)</f>
        <v/>
      </c>
      <c r="B318" s="37">
        <f t="shared" si="70"/>
        <v>0</v>
      </c>
      <c r="C318" s="38" t="str">
        <f t="shared" si="71"/>
        <v>EGRESO</v>
      </c>
      <c r="D318" s="38" t="str">
        <f t="shared" si="72"/>
        <v>0EGRESO</v>
      </c>
      <c r="E318" s="38" t="str">
        <f>D318&amp;COUNTIF(D$2:D318,D318)</f>
        <v>0EGRESO317</v>
      </c>
      <c r="F318" s="34"/>
      <c r="K318" s="35"/>
      <c r="L318" s="35"/>
      <c r="M318" s="35"/>
      <c r="N318" s="35"/>
      <c r="O318" s="36">
        <f t="shared" si="73"/>
        <v>1</v>
      </c>
      <c r="P318" s="39" t="e">
        <f>VLOOKUP(E318,'BANCOS FNL'!E:M,5,0)</f>
        <v>#N/A</v>
      </c>
      <c r="Q318" s="25">
        <f t="shared" si="74"/>
        <v>0</v>
      </c>
      <c r="R318" s="25">
        <f>IFERROR(VLOOKUP(E318,'BANCOS FNL'!E:M,6,0),0)</f>
        <v>0</v>
      </c>
      <c r="S318" s="40" t="e">
        <f>VLOOKUP(E318,'BANCOS FNL'!E:M,8,0)</f>
        <v>#N/A</v>
      </c>
      <c r="T318" s="25">
        <f t="shared" si="75"/>
        <v>0</v>
      </c>
      <c r="U318" s="36" t="str">
        <f t="shared" si="76"/>
        <v>OK CONCILIADO</v>
      </c>
      <c r="V318" s="36" t="str">
        <f t="shared" ca="1" si="77"/>
        <v>ok</v>
      </c>
      <c r="W318" s="36">
        <f t="shared" si="78"/>
        <v>1</v>
      </c>
      <c r="X318" s="36">
        <f t="shared" si="79"/>
        <v>0</v>
      </c>
    </row>
    <row r="319" spans="1:24" s="26" customFormat="1" x14ac:dyDescent="0.25">
      <c r="A319" s="36" t="str">
        <f>RIGHT('BANCOS FNL'!G319,4)</f>
        <v/>
      </c>
      <c r="B319" s="37">
        <f t="shared" si="70"/>
        <v>0</v>
      </c>
      <c r="C319" s="38" t="str">
        <f t="shared" si="71"/>
        <v>EGRESO</v>
      </c>
      <c r="D319" s="38" t="str">
        <f t="shared" si="72"/>
        <v>0EGRESO</v>
      </c>
      <c r="E319" s="38" t="str">
        <f>D319&amp;COUNTIF(D$2:D319,D319)</f>
        <v>0EGRESO318</v>
      </c>
      <c r="F319" s="34"/>
      <c r="K319" s="35"/>
      <c r="L319" s="35"/>
      <c r="M319" s="35"/>
      <c r="N319" s="35"/>
      <c r="O319" s="36">
        <f t="shared" si="73"/>
        <v>1</v>
      </c>
      <c r="P319" s="39" t="e">
        <f>VLOOKUP(E319,'BANCOS FNL'!E:M,5,0)</f>
        <v>#N/A</v>
      </c>
      <c r="Q319" s="25">
        <f t="shared" si="74"/>
        <v>0</v>
      </c>
      <c r="R319" s="25">
        <f>IFERROR(VLOOKUP(E319,'BANCOS FNL'!E:M,6,0),0)</f>
        <v>0</v>
      </c>
      <c r="S319" s="40" t="e">
        <f>VLOOKUP(E319,'BANCOS FNL'!E:M,8,0)</f>
        <v>#N/A</v>
      </c>
      <c r="T319" s="25">
        <f t="shared" si="75"/>
        <v>0</v>
      </c>
      <c r="U319" s="36" t="str">
        <f t="shared" si="76"/>
        <v>OK CONCILIADO</v>
      </c>
      <c r="V319" s="36" t="str">
        <f t="shared" ca="1" si="77"/>
        <v>ok</v>
      </c>
      <c r="W319" s="36">
        <f t="shared" si="78"/>
        <v>1</v>
      </c>
      <c r="X319" s="36">
        <f t="shared" si="79"/>
        <v>0</v>
      </c>
    </row>
    <row r="320" spans="1:24" s="26" customFormat="1" x14ac:dyDescent="0.25">
      <c r="A320" s="36" t="str">
        <f>RIGHT('BANCOS FNL'!G320,4)</f>
        <v/>
      </c>
      <c r="B320" s="37">
        <f t="shared" si="70"/>
        <v>0</v>
      </c>
      <c r="C320" s="38" t="str">
        <f t="shared" si="71"/>
        <v>EGRESO</v>
      </c>
      <c r="D320" s="38" t="str">
        <f t="shared" si="72"/>
        <v>0EGRESO</v>
      </c>
      <c r="E320" s="38" t="str">
        <f>D320&amp;COUNTIF(D$2:D320,D320)</f>
        <v>0EGRESO319</v>
      </c>
      <c r="F320" s="34"/>
      <c r="K320" s="35"/>
      <c r="L320" s="35"/>
      <c r="M320" s="35"/>
      <c r="N320" s="35"/>
      <c r="O320" s="36">
        <f t="shared" si="73"/>
        <v>1</v>
      </c>
      <c r="P320" s="39" t="e">
        <f>VLOOKUP(E320,'BANCOS FNL'!E:M,5,0)</f>
        <v>#N/A</v>
      </c>
      <c r="Q320" s="25">
        <f t="shared" si="74"/>
        <v>0</v>
      </c>
      <c r="R320" s="25">
        <f>IFERROR(VLOOKUP(E320,'BANCOS FNL'!E:M,6,0),0)</f>
        <v>0</v>
      </c>
      <c r="S320" s="40" t="e">
        <f>VLOOKUP(E320,'BANCOS FNL'!E:M,8,0)</f>
        <v>#N/A</v>
      </c>
      <c r="T320" s="25">
        <f t="shared" si="75"/>
        <v>0</v>
      </c>
      <c r="U320" s="36" t="str">
        <f t="shared" si="76"/>
        <v>OK CONCILIADO</v>
      </c>
      <c r="V320" s="36" t="str">
        <f t="shared" ca="1" si="77"/>
        <v>ok</v>
      </c>
      <c r="W320" s="36">
        <f t="shared" si="78"/>
        <v>1</v>
      </c>
      <c r="X320" s="36">
        <f t="shared" si="79"/>
        <v>0</v>
      </c>
    </row>
    <row r="321" spans="1:24" s="26" customFormat="1" x14ac:dyDescent="0.25">
      <c r="A321" s="36" t="str">
        <f>RIGHT('BANCOS FNL'!G321,4)</f>
        <v/>
      </c>
      <c r="B321" s="37">
        <f t="shared" si="70"/>
        <v>0</v>
      </c>
      <c r="C321" s="38" t="str">
        <f t="shared" si="71"/>
        <v>EGRESO</v>
      </c>
      <c r="D321" s="38" t="str">
        <f t="shared" si="72"/>
        <v>0EGRESO</v>
      </c>
      <c r="E321" s="38" t="str">
        <f>D321&amp;COUNTIF(D$2:D321,D321)</f>
        <v>0EGRESO320</v>
      </c>
      <c r="F321" s="34"/>
      <c r="K321" s="35"/>
      <c r="L321" s="35"/>
      <c r="M321" s="35"/>
      <c r="N321" s="35"/>
      <c r="O321" s="36">
        <f t="shared" si="73"/>
        <v>1</v>
      </c>
      <c r="P321" s="39" t="e">
        <f>VLOOKUP(E321,'BANCOS FNL'!E:M,5,0)</f>
        <v>#N/A</v>
      </c>
      <c r="Q321" s="25">
        <f t="shared" si="74"/>
        <v>0</v>
      </c>
      <c r="R321" s="25">
        <f>IFERROR(VLOOKUP(E321,'BANCOS FNL'!E:M,6,0),0)</f>
        <v>0</v>
      </c>
      <c r="S321" s="40" t="e">
        <f>VLOOKUP(E321,'BANCOS FNL'!E:M,8,0)</f>
        <v>#N/A</v>
      </c>
      <c r="T321" s="25">
        <f t="shared" si="75"/>
        <v>0</v>
      </c>
      <c r="U321" s="36" t="str">
        <f t="shared" si="76"/>
        <v>OK CONCILIADO</v>
      </c>
      <c r="V321" s="36" t="str">
        <f t="shared" ca="1" si="77"/>
        <v>ok</v>
      </c>
      <c r="W321" s="36">
        <f t="shared" si="78"/>
        <v>1</v>
      </c>
      <c r="X321" s="36">
        <f t="shared" si="79"/>
        <v>0</v>
      </c>
    </row>
    <row r="322" spans="1:24" s="26" customFormat="1" x14ac:dyDescent="0.25">
      <c r="A322" s="36" t="str">
        <f>RIGHT('BANCOS FNL'!G322,4)</f>
        <v/>
      </c>
      <c r="B322" s="37">
        <f t="shared" si="70"/>
        <v>0</v>
      </c>
      <c r="C322" s="38" t="str">
        <f t="shared" si="71"/>
        <v>EGRESO</v>
      </c>
      <c r="D322" s="38" t="str">
        <f t="shared" si="72"/>
        <v>0EGRESO</v>
      </c>
      <c r="E322" s="38" t="str">
        <f>D322&amp;COUNTIF(D$2:D322,D322)</f>
        <v>0EGRESO321</v>
      </c>
      <c r="F322" s="34"/>
      <c r="K322" s="35"/>
      <c r="L322" s="35"/>
      <c r="M322" s="35"/>
      <c r="N322" s="35"/>
      <c r="O322" s="36">
        <f t="shared" si="73"/>
        <v>1</v>
      </c>
      <c r="P322" s="39" t="e">
        <f>VLOOKUP(E322,'BANCOS FNL'!E:M,5,0)</f>
        <v>#N/A</v>
      </c>
      <c r="Q322" s="25">
        <f t="shared" si="74"/>
        <v>0</v>
      </c>
      <c r="R322" s="25">
        <f>IFERROR(VLOOKUP(E322,'BANCOS FNL'!E:M,6,0),0)</f>
        <v>0</v>
      </c>
      <c r="S322" s="40" t="e">
        <f>VLOOKUP(E322,'BANCOS FNL'!E:M,8,0)</f>
        <v>#N/A</v>
      </c>
      <c r="T322" s="25">
        <f t="shared" si="75"/>
        <v>0</v>
      </c>
      <c r="U322" s="36" t="str">
        <f t="shared" si="76"/>
        <v>OK CONCILIADO</v>
      </c>
      <c r="V322" s="36" t="str">
        <f t="shared" ca="1" si="77"/>
        <v>ok</v>
      </c>
      <c r="W322" s="36">
        <f t="shared" si="78"/>
        <v>1</v>
      </c>
      <c r="X322" s="36">
        <f t="shared" si="79"/>
        <v>0</v>
      </c>
    </row>
    <row r="323" spans="1:24" s="26" customFormat="1" x14ac:dyDescent="0.25">
      <c r="A323" s="36" t="str">
        <f>RIGHT('BANCOS FNL'!G323,4)</f>
        <v/>
      </c>
      <c r="B323" s="37">
        <f t="shared" si="70"/>
        <v>0</v>
      </c>
      <c r="C323" s="38" t="str">
        <f t="shared" si="71"/>
        <v>EGRESO</v>
      </c>
      <c r="D323" s="38" t="str">
        <f t="shared" si="72"/>
        <v>0EGRESO</v>
      </c>
      <c r="E323" s="38" t="str">
        <f>D323&amp;COUNTIF(D$2:D323,D323)</f>
        <v>0EGRESO322</v>
      </c>
      <c r="F323" s="34"/>
      <c r="K323" s="35"/>
      <c r="L323" s="35"/>
      <c r="M323" s="35"/>
      <c r="N323" s="35"/>
      <c r="O323" s="36">
        <f t="shared" si="73"/>
        <v>1</v>
      </c>
      <c r="P323" s="39" t="e">
        <f>VLOOKUP(E323,'BANCOS FNL'!E:M,5,0)</f>
        <v>#N/A</v>
      </c>
      <c r="Q323" s="25">
        <f t="shared" si="74"/>
        <v>0</v>
      </c>
      <c r="R323" s="25">
        <f>IFERROR(VLOOKUP(E323,'BANCOS FNL'!E:M,6,0),0)</f>
        <v>0</v>
      </c>
      <c r="S323" s="40" t="e">
        <f>VLOOKUP(E323,'BANCOS FNL'!E:M,8,0)</f>
        <v>#N/A</v>
      </c>
      <c r="T323" s="25">
        <f t="shared" si="75"/>
        <v>0</v>
      </c>
      <c r="U323" s="36" t="str">
        <f t="shared" si="76"/>
        <v>OK CONCILIADO</v>
      </c>
      <c r="V323" s="36" t="str">
        <f t="shared" ca="1" si="77"/>
        <v>ok</v>
      </c>
      <c r="W323" s="36">
        <f t="shared" si="78"/>
        <v>1</v>
      </c>
      <c r="X323" s="36">
        <f t="shared" si="79"/>
        <v>0</v>
      </c>
    </row>
    <row r="324" spans="1:24" s="26" customFormat="1" x14ac:dyDescent="0.25">
      <c r="A324" s="36" t="str">
        <f>RIGHT('BANCOS FNL'!G324,4)</f>
        <v/>
      </c>
      <c r="B324" s="37">
        <f t="shared" si="70"/>
        <v>0</v>
      </c>
      <c r="C324" s="38" t="str">
        <f t="shared" si="71"/>
        <v>EGRESO</v>
      </c>
      <c r="D324" s="38" t="str">
        <f t="shared" si="72"/>
        <v>0EGRESO</v>
      </c>
      <c r="E324" s="38" t="str">
        <f>D324&amp;COUNTIF(D$2:D324,D324)</f>
        <v>0EGRESO323</v>
      </c>
      <c r="F324" s="34"/>
      <c r="K324" s="35"/>
      <c r="L324" s="35"/>
      <c r="M324" s="35"/>
      <c r="N324" s="35"/>
      <c r="O324" s="36">
        <f t="shared" si="73"/>
        <v>1</v>
      </c>
      <c r="P324" s="39" t="e">
        <f>VLOOKUP(E324,'BANCOS FNL'!E:M,5,0)</f>
        <v>#N/A</v>
      </c>
      <c r="Q324" s="25">
        <f t="shared" si="74"/>
        <v>0</v>
      </c>
      <c r="R324" s="25">
        <f>IFERROR(VLOOKUP(E324,'BANCOS FNL'!E:M,6,0),0)</f>
        <v>0</v>
      </c>
      <c r="S324" s="40" t="e">
        <f>VLOOKUP(E324,'BANCOS FNL'!E:M,8,0)</f>
        <v>#N/A</v>
      </c>
      <c r="T324" s="25">
        <f t="shared" si="75"/>
        <v>0</v>
      </c>
      <c r="U324" s="36" t="str">
        <f t="shared" si="76"/>
        <v>OK CONCILIADO</v>
      </c>
      <c r="V324" s="36" t="str">
        <f t="shared" ca="1" si="77"/>
        <v>ok</v>
      </c>
      <c r="W324" s="36">
        <f t="shared" si="78"/>
        <v>1</v>
      </c>
      <c r="X324" s="36">
        <f t="shared" si="79"/>
        <v>0</v>
      </c>
    </row>
    <row r="325" spans="1:24" s="26" customFormat="1" x14ac:dyDescent="0.25">
      <c r="A325" s="36" t="str">
        <f>RIGHT('BANCOS FNL'!G325,4)</f>
        <v/>
      </c>
      <c r="B325" s="37">
        <f t="shared" si="70"/>
        <v>0</v>
      </c>
      <c r="C325" s="38" t="str">
        <f t="shared" si="71"/>
        <v>EGRESO</v>
      </c>
      <c r="D325" s="38" t="str">
        <f t="shared" si="72"/>
        <v>0EGRESO</v>
      </c>
      <c r="E325" s="38" t="str">
        <f>D325&amp;COUNTIF(D$2:D325,D325)</f>
        <v>0EGRESO324</v>
      </c>
      <c r="F325" s="34"/>
      <c r="K325" s="35"/>
      <c r="L325" s="35"/>
      <c r="M325" s="35"/>
      <c r="N325" s="35"/>
      <c r="O325" s="36">
        <f t="shared" si="73"/>
        <v>1</v>
      </c>
      <c r="P325" s="39" t="e">
        <f>VLOOKUP(E325,'BANCOS FNL'!E:M,5,0)</f>
        <v>#N/A</v>
      </c>
      <c r="Q325" s="25">
        <f t="shared" si="74"/>
        <v>0</v>
      </c>
      <c r="R325" s="25">
        <f>IFERROR(VLOOKUP(E325,'BANCOS FNL'!E:M,6,0),0)</f>
        <v>0</v>
      </c>
      <c r="S325" s="40" t="e">
        <f>VLOOKUP(E325,'BANCOS FNL'!E:M,8,0)</f>
        <v>#N/A</v>
      </c>
      <c r="T325" s="25">
        <f t="shared" si="75"/>
        <v>0</v>
      </c>
      <c r="U325" s="36" t="str">
        <f t="shared" si="76"/>
        <v>OK CONCILIADO</v>
      </c>
      <c r="V325" s="36" t="str">
        <f t="shared" ca="1" si="77"/>
        <v>ok</v>
      </c>
      <c r="W325" s="36">
        <f t="shared" si="78"/>
        <v>1</v>
      </c>
      <c r="X325" s="36">
        <f t="shared" si="79"/>
        <v>0</v>
      </c>
    </row>
    <row r="326" spans="1:24" s="26" customFormat="1" x14ac:dyDescent="0.25">
      <c r="A326" s="36" t="str">
        <f>RIGHT('BANCOS FNL'!G326,4)</f>
        <v/>
      </c>
      <c r="B326" s="37">
        <f t="shared" si="70"/>
        <v>0</v>
      </c>
      <c r="C326" s="38" t="str">
        <f t="shared" si="71"/>
        <v>EGRESO</v>
      </c>
      <c r="D326" s="38" t="str">
        <f t="shared" si="72"/>
        <v>0EGRESO</v>
      </c>
      <c r="E326" s="38" t="str">
        <f>D326&amp;COUNTIF(D$2:D326,D326)</f>
        <v>0EGRESO325</v>
      </c>
      <c r="F326" s="34"/>
      <c r="K326" s="35"/>
      <c r="L326" s="35"/>
      <c r="M326" s="35"/>
      <c r="N326" s="35"/>
      <c r="O326" s="36">
        <f t="shared" si="73"/>
        <v>1</v>
      </c>
      <c r="P326" s="39" t="e">
        <f>VLOOKUP(E326,'BANCOS FNL'!E:M,5,0)</f>
        <v>#N/A</v>
      </c>
      <c r="Q326" s="25">
        <f t="shared" si="74"/>
        <v>0</v>
      </c>
      <c r="R326" s="25">
        <f>IFERROR(VLOOKUP(E326,'BANCOS FNL'!E:M,6,0),0)</f>
        <v>0</v>
      </c>
      <c r="S326" s="40" t="e">
        <f>VLOOKUP(E326,'BANCOS FNL'!E:M,8,0)</f>
        <v>#N/A</v>
      </c>
      <c r="T326" s="25">
        <f t="shared" si="75"/>
        <v>0</v>
      </c>
      <c r="U326" s="36" t="str">
        <f t="shared" si="76"/>
        <v>OK CONCILIADO</v>
      </c>
      <c r="V326" s="36" t="str">
        <f t="shared" ca="1" si="77"/>
        <v>ok</v>
      </c>
      <c r="W326" s="36">
        <f t="shared" si="78"/>
        <v>1</v>
      </c>
      <c r="X326" s="36">
        <f t="shared" si="79"/>
        <v>0</v>
      </c>
    </row>
    <row r="327" spans="1:24" s="26" customFormat="1" x14ac:dyDescent="0.25">
      <c r="A327" s="36" t="str">
        <f>RIGHT('BANCOS FNL'!G327,4)</f>
        <v/>
      </c>
      <c r="B327" s="37">
        <f t="shared" si="70"/>
        <v>0</v>
      </c>
      <c r="C327" s="38" t="str">
        <f t="shared" si="71"/>
        <v>EGRESO</v>
      </c>
      <c r="D327" s="38" t="str">
        <f t="shared" si="72"/>
        <v>0EGRESO</v>
      </c>
      <c r="E327" s="38" t="str">
        <f>D327&amp;COUNTIF(D$2:D327,D327)</f>
        <v>0EGRESO326</v>
      </c>
      <c r="F327" s="34"/>
      <c r="K327" s="35"/>
      <c r="L327" s="35"/>
      <c r="M327" s="35"/>
      <c r="N327" s="35"/>
      <c r="O327" s="36">
        <f t="shared" si="73"/>
        <v>1</v>
      </c>
      <c r="P327" s="39" t="e">
        <f>VLOOKUP(E327,'BANCOS FNL'!E:M,5,0)</f>
        <v>#N/A</v>
      </c>
      <c r="Q327" s="25">
        <f t="shared" si="74"/>
        <v>0</v>
      </c>
      <c r="R327" s="25">
        <f>IFERROR(VLOOKUP(E327,'BANCOS FNL'!E:M,6,0),0)</f>
        <v>0</v>
      </c>
      <c r="S327" s="40" t="e">
        <f>VLOOKUP(E327,'BANCOS FNL'!E:M,8,0)</f>
        <v>#N/A</v>
      </c>
      <c r="T327" s="25">
        <f t="shared" si="75"/>
        <v>0</v>
      </c>
      <c r="U327" s="36" t="str">
        <f t="shared" si="76"/>
        <v>OK CONCILIADO</v>
      </c>
      <c r="V327" s="36" t="str">
        <f t="shared" ca="1" si="77"/>
        <v>ok</v>
      </c>
      <c r="W327" s="36">
        <f t="shared" si="78"/>
        <v>1</v>
      </c>
      <c r="X327" s="36">
        <f t="shared" si="79"/>
        <v>0</v>
      </c>
    </row>
    <row r="328" spans="1:24" s="26" customFormat="1" x14ac:dyDescent="0.25">
      <c r="A328" s="36" t="str">
        <f>RIGHT('BANCOS FNL'!G328,4)</f>
        <v/>
      </c>
      <c r="B328" s="37">
        <f t="shared" si="70"/>
        <v>0</v>
      </c>
      <c r="C328" s="38" t="str">
        <f t="shared" si="71"/>
        <v>EGRESO</v>
      </c>
      <c r="D328" s="38" t="str">
        <f t="shared" si="72"/>
        <v>0EGRESO</v>
      </c>
      <c r="E328" s="38" t="str">
        <f>D328&amp;COUNTIF(D$2:D328,D328)</f>
        <v>0EGRESO327</v>
      </c>
      <c r="F328" s="34"/>
      <c r="K328" s="35"/>
      <c r="L328" s="35"/>
      <c r="M328" s="35"/>
      <c r="N328" s="35"/>
      <c r="O328" s="36">
        <f t="shared" si="73"/>
        <v>1</v>
      </c>
      <c r="P328" s="39" t="e">
        <f>VLOOKUP(E328,'BANCOS FNL'!E:M,5,0)</f>
        <v>#N/A</v>
      </c>
      <c r="Q328" s="25">
        <f t="shared" si="74"/>
        <v>0</v>
      </c>
      <c r="R328" s="25">
        <f>IFERROR(VLOOKUP(E328,'BANCOS FNL'!E:M,6,0),0)</f>
        <v>0</v>
      </c>
      <c r="S328" s="40" t="e">
        <f>VLOOKUP(E328,'BANCOS FNL'!E:M,8,0)</f>
        <v>#N/A</v>
      </c>
      <c r="T328" s="25">
        <f t="shared" si="75"/>
        <v>0</v>
      </c>
      <c r="U328" s="36" t="str">
        <f t="shared" si="76"/>
        <v>OK CONCILIADO</v>
      </c>
      <c r="V328" s="36" t="str">
        <f t="shared" ca="1" si="77"/>
        <v>ok</v>
      </c>
      <c r="W328" s="36">
        <f t="shared" si="78"/>
        <v>1</v>
      </c>
      <c r="X328" s="36">
        <f t="shared" si="79"/>
        <v>0</v>
      </c>
    </row>
    <row r="329" spans="1:24" s="26" customFormat="1" x14ac:dyDescent="0.25">
      <c r="A329" s="36" t="str">
        <f>RIGHT('BANCOS FNL'!G329,4)</f>
        <v/>
      </c>
      <c r="B329" s="37">
        <f t="shared" si="70"/>
        <v>0</v>
      </c>
      <c r="C329" s="38" t="str">
        <f t="shared" si="71"/>
        <v>EGRESO</v>
      </c>
      <c r="D329" s="38" t="str">
        <f t="shared" si="72"/>
        <v>0EGRESO</v>
      </c>
      <c r="E329" s="38" t="str">
        <f>D329&amp;COUNTIF(D$2:D329,D329)</f>
        <v>0EGRESO328</v>
      </c>
      <c r="F329" s="34"/>
      <c r="K329" s="35"/>
      <c r="L329" s="35"/>
      <c r="M329" s="35"/>
      <c r="N329" s="35"/>
      <c r="O329" s="36">
        <f t="shared" si="73"/>
        <v>1</v>
      </c>
      <c r="P329" s="39" t="e">
        <f>VLOOKUP(E329,'BANCOS FNL'!E:M,5,0)</f>
        <v>#N/A</v>
      </c>
      <c r="Q329" s="25">
        <f t="shared" si="74"/>
        <v>0</v>
      </c>
      <c r="R329" s="25">
        <f>IFERROR(VLOOKUP(E329,'BANCOS FNL'!E:M,6,0),0)</f>
        <v>0</v>
      </c>
      <c r="S329" s="40" t="e">
        <f>VLOOKUP(E329,'BANCOS FNL'!E:M,8,0)</f>
        <v>#N/A</v>
      </c>
      <c r="T329" s="25">
        <f t="shared" si="75"/>
        <v>0</v>
      </c>
      <c r="U329" s="36" t="str">
        <f t="shared" si="76"/>
        <v>OK CONCILIADO</v>
      </c>
      <c r="V329" s="36" t="str">
        <f t="shared" ca="1" si="77"/>
        <v>ok</v>
      </c>
      <c r="W329" s="36">
        <f t="shared" si="78"/>
        <v>1</v>
      </c>
      <c r="X329" s="36">
        <f t="shared" si="79"/>
        <v>0</v>
      </c>
    </row>
    <row r="330" spans="1:24" s="26" customFormat="1" x14ac:dyDescent="0.25">
      <c r="A330" s="36" t="str">
        <f>RIGHT('BANCOS FNL'!G330,4)</f>
        <v/>
      </c>
      <c r="B330" s="37">
        <f t="shared" si="70"/>
        <v>0</v>
      </c>
      <c r="C330" s="38" t="str">
        <f t="shared" si="71"/>
        <v>EGRESO</v>
      </c>
      <c r="D330" s="38" t="str">
        <f t="shared" si="72"/>
        <v>0EGRESO</v>
      </c>
      <c r="E330" s="38" t="str">
        <f>D330&amp;COUNTIF(D$2:D330,D330)</f>
        <v>0EGRESO329</v>
      </c>
      <c r="F330" s="34"/>
      <c r="K330" s="35"/>
      <c r="L330" s="35"/>
      <c r="M330" s="35"/>
      <c r="N330" s="35"/>
      <c r="O330" s="36">
        <f t="shared" si="73"/>
        <v>1</v>
      </c>
      <c r="P330" s="39" t="e">
        <f>VLOOKUP(E330,'BANCOS FNL'!E:M,5,0)</f>
        <v>#N/A</v>
      </c>
      <c r="Q330" s="25">
        <f t="shared" si="74"/>
        <v>0</v>
      </c>
      <c r="R330" s="25">
        <f>IFERROR(VLOOKUP(E330,'BANCOS FNL'!E:M,6,0),0)</f>
        <v>0</v>
      </c>
      <c r="S330" s="40" t="e">
        <f>VLOOKUP(E330,'BANCOS FNL'!E:M,8,0)</f>
        <v>#N/A</v>
      </c>
      <c r="T330" s="25">
        <f t="shared" si="75"/>
        <v>0</v>
      </c>
      <c r="U330" s="36" t="str">
        <f t="shared" si="76"/>
        <v>OK CONCILIADO</v>
      </c>
      <c r="V330" s="36" t="str">
        <f t="shared" ca="1" si="77"/>
        <v>ok</v>
      </c>
      <c r="W330" s="36">
        <f t="shared" si="78"/>
        <v>1</v>
      </c>
      <c r="X330" s="36">
        <f t="shared" si="79"/>
        <v>0</v>
      </c>
    </row>
    <row r="331" spans="1:24" s="26" customFormat="1" x14ac:dyDescent="0.25">
      <c r="A331" s="36" t="str">
        <f>RIGHT('BANCOS FNL'!G331,4)</f>
        <v/>
      </c>
      <c r="B331" s="37">
        <f t="shared" si="70"/>
        <v>0</v>
      </c>
      <c r="C331" s="38" t="str">
        <f t="shared" si="71"/>
        <v>EGRESO</v>
      </c>
      <c r="D331" s="38" t="str">
        <f t="shared" si="72"/>
        <v>0EGRESO</v>
      </c>
      <c r="E331" s="38" t="str">
        <f>D331&amp;COUNTIF(D$2:D331,D331)</f>
        <v>0EGRESO330</v>
      </c>
      <c r="F331" s="34"/>
      <c r="K331" s="35"/>
      <c r="L331" s="35"/>
      <c r="M331" s="35"/>
      <c r="N331" s="35"/>
      <c r="O331" s="36">
        <f t="shared" si="73"/>
        <v>1</v>
      </c>
      <c r="P331" s="39" t="e">
        <f>VLOOKUP(E331,'BANCOS FNL'!E:M,5,0)</f>
        <v>#N/A</v>
      </c>
      <c r="Q331" s="25">
        <f t="shared" si="74"/>
        <v>0</v>
      </c>
      <c r="R331" s="25">
        <f>IFERROR(VLOOKUP(E331,'BANCOS FNL'!E:M,6,0),0)</f>
        <v>0</v>
      </c>
      <c r="S331" s="40" t="e">
        <f>VLOOKUP(E331,'BANCOS FNL'!E:M,8,0)</f>
        <v>#N/A</v>
      </c>
      <c r="T331" s="25">
        <f t="shared" si="75"/>
        <v>0</v>
      </c>
      <c r="U331" s="36" t="str">
        <f t="shared" si="76"/>
        <v>OK CONCILIADO</v>
      </c>
      <c r="V331" s="36" t="str">
        <f t="shared" ca="1" si="77"/>
        <v>ok</v>
      </c>
      <c r="W331" s="36">
        <f t="shared" si="78"/>
        <v>1</v>
      </c>
      <c r="X331" s="36">
        <f t="shared" si="79"/>
        <v>0</v>
      </c>
    </row>
    <row r="332" spans="1:24" s="26" customFormat="1" x14ac:dyDescent="0.25">
      <c r="A332" s="36" t="str">
        <f>RIGHT('BANCOS FNL'!G332,4)</f>
        <v/>
      </c>
      <c r="B332" s="37">
        <f t="shared" si="70"/>
        <v>0</v>
      </c>
      <c r="C332" s="38" t="str">
        <f t="shared" si="71"/>
        <v>EGRESO</v>
      </c>
      <c r="D332" s="38" t="str">
        <f t="shared" si="72"/>
        <v>0EGRESO</v>
      </c>
      <c r="E332" s="38" t="str">
        <f>D332&amp;COUNTIF(D$2:D332,D332)</f>
        <v>0EGRESO331</v>
      </c>
      <c r="F332" s="34"/>
      <c r="K332" s="35"/>
      <c r="L332" s="35"/>
      <c r="M332" s="35"/>
      <c r="N332" s="35"/>
      <c r="O332" s="36">
        <f t="shared" si="73"/>
        <v>1</v>
      </c>
      <c r="P332" s="39" t="e">
        <f>VLOOKUP(E332,'BANCOS FNL'!E:M,5,0)</f>
        <v>#N/A</v>
      </c>
      <c r="Q332" s="25">
        <f t="shared" si="74"/>
        <v>0</v>
      </c>
      <c r="R332" s="25">
        <f>IFERROR(VLOOKUP(E332,'BANCOS FNL'!E:M,6,0),0)</f>
        <v>0</v>
      </c>
      <c r="S332" s="40" t="e">
        <f>VLOOKUP(E332,'BANCOS FNL'!E:M,8,0)</f>
        <v>#N/A</v>
      </c>
      <c r="T332" s="25">
        <f t="shared" si="75"/>
        <v>0</v>
      </c>
      <c r="U332" s="36" t="str">
        <f t="shared" si="76"/>
        <v>OK CONCILIADO</v>
      </c>
      <c r="V332" s="36" t="str">
        <f t="shared" ca="1" si="77"/>
        <v>ok</v>
      </c>
      <c r="W332" s="36">
        <f t="shared" si="78"/>
        <v>1</v>
      </c>
      <c r="X332" s="36">
        <f t="shared" si="79"/>
        <v>0</v>
      </c>
    </row>
    <row r="333" spans="1:24" s="26" customFormat="1" x14ac:dyDescent="0.25">
      <c r="A333" s="36" t="str">
        <f>RIGHT('BANCOS FNL'!G333,4)</f>
        <v/>
      </c>
      <c r="B333" s="37">
        <f t="shared" si="70"/>
        <v>0</v>
      </c>
      <c r="C333" s="38" t="str">
        <f t="shared" si="71"/>
        <v>EGRESO</v>
      </c>
      <c r="D333" s="38" t="str">
        <f t="shared" si="72"/>
        <v>0EGRESO</v>
      </c>
      <c r="E333" s="38" t="str">
        <f>D333&amp;COUNTIF(D$2:D333,D333)</f>
        <v>0EGRESO332</v>
      </c>
      <c r="F333" s="34"/>
      <c r="K333" s="35"/>
      <c r="L333" s="35"/>
      <c r="M333" s="35"/>
      <c r="N333" s="35"/>
      <c r="O333" s="36">
        <f t="shared" si="73"/>
        <v>1</v>
      </c>
      <c r="P333" s="39" t="e">
        <f>VLOOKUP(E333,'BANCOS FNL'!E:M,5,0)</f>
        <v>#N/A</v>
      </c>
      <c r="Q333" s="25">
        <f t="shared" si="74"/>
        <v>0</v>
      </c>
      <c r="R333" s="25">
        <f>IFERROR(VLOOKUP(E333,'BANCOS FNL'!E:M,6,0),0)</f>
        <v>0</v>
      </c>
      <c r="S333" s="40" t="e">
        <f>VLOOKUP(E333,'BANCOS FNL'!E:M,8,0)</f>
        <v>#N/A</v>
      </c>
      <c r="T333" s="25">
        <f t="shared" si="75"/>
        <v>0</v>
      </c>
      <c r="U333" s="36" t="str">
        <f t="shared" si="76"/>
        <v>OK CONCILIADO</v>
      </c>
      <c r="V333" s="36" t="str">
        <f t="shared" ca="1" si="77"/>
        <v>ok</v>
      </c>
      <c r="W333" s="36">
        <f t="shared" si="78"/>
        <v>1</v>
      </c>
      <c r="X333" s="36">
        <f t="shared" si="79"/>
        <v>0</v>
      </c>
    </row>
    <row r="334" spans="1:24" s="26" customFormat="1" x14ac:dyDescent="0.25">
      <c r="A334" s="36" t="str">
        <f>RIGHT('BANCOS FNL'!G334,4)</f>
        <v/>
      </c>
      <c r="B334" s="37">
        <f t="shared" si="70"/>
        <v>0</v>
      </c>
      <c r="C334" s="38" t="str">
        <f t="shared" si="71"/>
        <v>EGRESO</v>
      </c>
      <c r="D334" s="38" t="str">
        <f t="shared" si="72"/>
        <v>0EGRESO</v>
      </c>
      <c r="E334" s="38" t="str">
        <f>D334&amp;COUNTIF(D$2:D334,D334)</f>
        <v>0EGRESO333</v>
      </c>
      <c r="F334" s="34"/>
      <c r="K334" s="35"/>
      <c r="L334" s="35"/>
      <c r="M334" s="35"/>
      <c r="N334" s="35"/>
      <c r="O334" s="36">
        <f t="shared" si="73"/>
        <v>1</v>
      </c>
      <c r="P334" s="39" t="e">
        <f>VLOOKUP(E334,'BANCOS FNL'!E:M,5,0)</f>
        <v>#N/A</v>
      </c>
      <c r="Q334" s="25">
        <f t="shared" si="74"/>
        <v>0</v>
      </c>
      <c r="R334" s="25">
        <f>IFERROR(VLOOKUP(E334,'BANCOS FNL'!E:M,6,0),0)</f>
        <v>0</v>
      </c>
      <c r="S334" s="40" t="e">
        <f>VLOOKUP(E334,'BANCOS FNL'!E:M,8,0)</f>
        <v>#N/A</v>
      </c>
      <c r="T334" s="25">
        <f t="shared" si="75"/>
        <v>0</v>
      </c>
      <c r="U334" s="36" t="str">
        <f t="shared" si="76"/>
        <v>OK CONCILIADO</v>
      </c>
      <c r="V334" s="36" t="str">
        <f t="shared" ca="1" si="77"/>
        <v>ok</v>
      </c>
      <c r="W334" s="36">
        <f t="shared" si="78"/>
        <v>1</v>
      </c>
      <c r="X334" s="36">
        <f t="shared" si="79"/>
        <v>0</v>
      </c>
    </row>
    <row r="335" spans="1:24" s="26" customFormat="1" x14ac:dyDescent="0.25">
      <c r="A335" s="36" t="str">
        <f>RIGHT('BANCOS FNL'!G335,4)</f>
        <v/>
      </c>
      <c r="B335" s="37">
        <f t="shared" si="70"/>
        <v>0</v>
      </c>
      <c r="C335" s="38" t="str">
        <f t="shared" si="71"/>
        <v>EGRESO</v>
      </c>
      <c r="D335" s="38" t="str">
        <f t="shared" si="72"/>
        <v>0EGRESO</v>
      </c>
      <c r="E335" s="38" t="str">
        <f>D335&amp;COUNTIF(D$2:D335,D335)</f>
        <v>0EGRESO334</v>
      </c>
      <c r="F335" s="34"/>
      <c r="K335" s="35"/>
      <c r="L335" s="35"/>
      <c r="M335" s="35"/>
      <c r="N335" s="35"/>
      <c r="O335" s="36">
        <f t="shared" si="73"/>
        <v>1</v>
      </c>
      <c r="P335" s="39" t="e">
        <f>VLOOKUP(E335,'BANCOS FNL'!E:M,5,0)</f>
        <v>#N/A</v>
      </c>
      <c r="Q335" s="25">
        <f t="shared" si="74"/>
        <v>0</v>
      </c>
      <c r="R335" s="25">
        <f>IFERROR(VLOOKUP(E335,'BANCOS FNL'!E:M,6,0),0)</f>
        <v>0</v>
      </c>
      <c r="S335" s="40" t="e">
        <f>VLOOKUP(E335,'BANCOS FNL'!E:M,8,0)</f>
        <v>#N/A</v>
      </c>
      <c r="T335" s="25">
        <f t="shared" si="75"/>
        <v>0</v>
      </c>
      <c r="U335" s="36" t="str">
        <f t="shared" si="76"/>
        <v>OK CONCILIADO</v>
      </c>
      <c r="V335" s="36" t="str">
        <f t="shared" ca="1" si="77"/>
        <v>ok</v>
      </c>
      <c r="W335" s="36">
        <f t="shared" si="78"/>
        <v>1</v>
      </c>
      <c r="X335" s="36">
        <f t="shared" si="79"/>
        <v>0</v>
      </c>
    </row>
    <row r="336" spans="1:24" s="26" customFormat="1" x14ac:dyDescent="0.25">
      <c r="A336" s="36" t="str">
        <f>RIGHT('BANCOS FNL'!G336,4)</f>
        <v/>
      </c>
      <c r="B336" s="37">
        <f t="shared" si="70"/>
        <v>0</v>
      </c>
      <c r="C336" s="38" t="str">
        <f t="shared" si="71"/>
        <v>EGRESO</v>
      </c>
      <c r="D336" s="38" t="str">
        <f t="shared" si="72"/>
        <v>0EGRESO</v>
      </c>
      <c r="E336" s="38" t="str">
        <f>D336&amp;COUNTIF(D$2:D336,D336)</f>
        <v>0EGRESO335</v>
      </c>
      <c r="F336" s="34"/>
      <c r="K336" s="35"/>
      <c r="L336" s="35"/>
      <c r="M336" s="35"/>
      <c r="N336" s="35"/>
      <c r="O336" s="36">
        <f t="shared" si="73"/>
        <v>1</v>
      </c>
      <c r="P336" s="39" t="e">
        <f>VLOOKUP(E336,'BANCOS FNL'!E:M,5,0)</f>
        <v>#N/A</v>
      </c>
      <c r="Q336" s="25">
        <f t="shared" si="74"/>
        <v>0</v>
      </c>
      <c r="R336" s="25">
        <f>IFERROR(VLOOKUP(E336,'BANCOS FNL'!E:M,6,0),0)</f>
        <v>0</v>
      </c>
      <c r="S336" s="40" t="e">
        <f>VLOOKUP(E336,'BANCOS FNL'!E:M,8,0)</f>
        <v>#N/A</v>
      </c>
      <c r="T336" s="25">
        <f t="shared" si="75"/>
        <v>0</v>
      </c>
      <c r="U336" s="36" t="str">
        <f t="shared" si="76"/>
        <v>OK CONCILIADO</v>
      </c>
      <c r="V336" s="36" t="str">
        <f t="shared" ca="1" si="77"/>
        <v>ok</v>
      </c>
      <c r="W336" s="36">
        <f t="shared" si="78"/>
        <v>1</v>
      </c>
      <c r="X336" s="36">
        <f t="shared" si="79"/>
        <v>0</v>
      </c>
    </row>
    <row r="337" spans="1:24" s="26" customFormat="1" x14ac:dyDescent="0.25">
      <c r="A337" s="36" t="str">
        <f>RIGHT('BANCOS FNL'!G337,4)</f>
        <v/>
      </c>
      <c r="B337" s="37">
        <f t="shared" si="70"/>
        <v>0</v>
      </c>
      <c r="C337" s="38" t="str">
        <f t="shared" si="71"/>
        <v>EGRESO</v>
      </c>
      <c r="D337" s="38" t="str">
        <f t="shared" si="72"/>
        <v>0EGRESO</v>
      </c>
      <c r="E337" s="38" t="str">
        <f>D337&amp;COUNTIF(D$2:D337,D337)</f>
        <v>0EGRESO336</v>
      </c>
      <c r="F337" s="34"/>
      <c r="K337" s="35"/>
      <c r="L337" s="35"/>
      <c r="M337" s="35"/>
      <c r="N337" s="35"/>
      <c r="O337" s="36">
        <f t="shared" si="73"/>
        <v>1</v>
      </c>
      <c r="P337" s="39" t="e">
        <f>VLOOKUP(E337,'BANCOS FNL'!E:M,5,0)</f>
        <v>#N/A</v>
      </c>
      <c r="Q337" s="25">
        <f t="shared" si="74"/>
        <v>0</v>
      </c>
      <c r="R337" s="25">
        <f>IFERROR(VLOOKUP(E337,'BANCOS FNL'!E:M,6,0),0)</f>
        <v>0</v>
      </c>
      <c r="S337" s="40" t="e">
        <f>VLOOKUP(E337,'BANCOS FNL'!E:M,8,0)</f>
        <v>#N/A</v>
      </c>
      <c r="T337" s="25">
        <f t="shared" si="75"/>
        <v>0</v>
      </c>
      <c r="U337" s="36" t="str">
        <f t="shared" si="76"/>
        <v>OK CONCILIADO</v>
      </c>
      <c r="V337" s="36" t="str">
        <f t="shared" ca="1" si="77"/>
        <v>ok</v>
      </c>
      <c r="W337" s="36">
        <f t="shared" si="78"/>
        <v>1</v>
      </c>
      <c r="X337" s="36">
        <f t="shared" si="79"/>
        <v>0</v>
      </c>
    </row>
    <row r="338" spans="1:24" s="26" customFormat="1" x14ac:dyDescent="0.25">
      <c r="A338" s="36" t="str">
        <f>RIGHT('BANCOS FNL'!G338,4)</f>
        <v/>
      </c>
      <c r="B338" s="37">
        <f t="shared" si="70"/>
        <v>0</v>
      </c>
      <c r="C338" s="38" t="str">
        <f t="shared" si="71"/>
        <v>EGRESO</v>
      </c>
      <c r="D338" s="38" t="str">
        <f t="shared" si="72"/>
        <v>0EGRESO</v>
      </c>
      <c r="E338" s="38" t="str">
        <f>D338&amp;COUNTIF(D$2:D338,D338)</f>
        <v>0EGRESO337</v>
      </c>
      <c r="F338" s="34"/>
      <c r="K338" s="35"/>
      <c r="L338" s="35"/>
      <c r="M338" s="35"/>
      <c r="N338" s="35"/>
      <c r="O338" s="36">
        <f t="shared" si="73"/>
        <v>1</v>
      </c>
      <c r="P338" s="39" t="e">
        <f>VLOOKUP(E338,'BANCOS FNL'!E:M,5,0)</f>
        <v>#N/A</v>
      </c>
      <c r="Q338" s="25">
        <f t="shared" si="74"/>
        <v>0</v>
      </c>
      <c r="R338" s="25">
        <f>IFERROR(VLOOKUP(E338,'BANCOS FNL'!E:M,6,0),0)</f>
        <v>0</v>
      </c>
      <c r="S338" s="40" t="e">
        <f>VLOOKUP(E338,'BANCOS FNL'!E:M,8,0)</f>
        <v>#N/A</v>
      </c>
      <c r="T338" s="25">
        <f t="shared" si="75"/>
        <v>0</v>
      </c>
      <c r="U338" s="36" t="str">
        <f t="shared" si="76"/>
        <v>OK CONCILIADO</v>
      </c>
      <c r="V338" s="36" t="str">
        <f t="shared" ca="1" si="77"/>
        <v>ok</v>
      </c>
      <c r="W338" s="36">
        <f t="shared" si="78"/>
        <v>1</v>
      </c>
      <c r="X338" s="36">
        <f t="shared" si="79"/>
        <v>0</v>
      </c>
    </row>
    <row r="339" spans="1:24" s="26" customFormat="1" x14ac:dyDescent="0.25">
      <c r="A339" s="36" t="str">
        <f>RIGHT('BANCOS FNL'!G339,4)</f>
        <v/>
      </c>
      <c r="B339" s="37">
        <f t="shared" si="70"/>
        <v>0</v>
      </c>
      <c r="C339" s="38" t="str">
        <f t="shared" si="71"/>
        <v>EGRESO</v>
      </c>
      <c r="D339" s="38" t="str">
        <f t="shared" si="72"/>
        <v>0EGRESO</v>
      </c>
      <c r="E339" s="38" t="str">
        <f>D339&amp;COUNTIF(D$2:D339,D339)</f>
        <v>0EGRESO338</v>
      </c>
      <c r="F339" s="34"/>
      <c r="K339" s="35"/>
      <c r="L339" s="35"/>
      <c r="M339" s="35"/>
      <c r="N339" s="35"/>
      <c r="O339" s="36">
        <f t="shared" si="73"/>
        <v>1</v>
      </c>
      <c r="P339" s="39" t="e">
        <f>VLOOKUP(E339,'BANCOS FNL'!E:M,5,0)</f>
        <v>#N/A</v>
      </c>
      <c r="Q339" s="25">
        <f t="shared" si="74"/>
        <v>0</v>
      </c>
      <c r="R339" s="25">
        <f>IFERROR(VLOOKUP(E339,'BANCOS FNL'!E:M,6,0),0)</f>
        <v>0</v>
      </c>
      <c r="S339" s="40" t="e">
        <f>VLOOKUP(E339,'BANCOS FNL'!E:M,8,0)</f>
        <v>#N/A</v>
      </c>
      <c r="T339" s="25">
        <f t="shared" si="75"/>
        <v>0</v>
      </c>
      <c r="U339" s="36" t="str">
        <f t="shared" si="76"/>
        <v>OK CONCILIADO</v>
      </c>
      <c r="V339" s="36" t="str">
        <f t="shared" ca="1" si="77"/>
        <v>ok</v>
      </c>
      <c r="W339" s="36">
        <f t="shared" si="78"/>
        <v>1</v>
      </c>
      <c r="X339" s="36">
        <f t="shared" si="79"/>
        <v>0</v>
      </c>
    </row>
    <row r="340" spans="1:24" s="26" customFormat="1" x14ac:dyDescent="0.25">
      <c r="A340" s="36" t="str">
        <f>RIGHT('BANCOS FNL'!G340,4)</f>
        <v/>
      </c>
      <c r="B340" s="37">
        <f t="shared" si="70"/>
        <v>0</v>
      </c>
      <c r="C340" s="38" t="str">
        <f t="shared" si="71"/>
        <v>EGRESO</v>
      </c>
      <c r="D340" s="38" t="str">
        <f t="shared" si="72"/>
        <v>0EGRESO</v>
      </c>
      <c r="E340" s="38" t="str">
        <f>D340&amp;COUNTIF(D$2:D340,D340)</f>
        <v>0EGRESO339</v>
      </c>
      <c r="F340" s="34"/>
      <c r="K340" s="35"/>
      <c r="L340" s="35"/>
      <c r="M340" s="35"/>
      <c r="N340" s="35"/>
      <c r="O340" s="36">
        <f t="shared" si="73"/>
        <v>1</v>
      </c>
      <c r="P340" s="39" t="e">
        <f>VLOOKUP(E340,'BANCOS FNL'!E:M,5,0)</f>
        <v>#N/A</v>
      </c>
      <c r="Q340" s="25">
        <f t="shared" si="74"/>
        <v>0</v>
      </c>
      <c r="R340" s="25">
        <f>IFERROR(VLOOKUP(E340,'BANCOS FNL'!E:M,6,0),0)</f>
        <v>0</v>
      </c>
      <c r="S340" s="40" t="e">
        <f>VLOOKUP(E340,'BANCOS FNL'!E:M,8,0)</f>
        <v>#N/A</v>
      </c>
      <c r="T340" s="25">
        <f t="shared" si="75"/>
        <v>0</v>
      </c>
      <c r="U340" s="36" t="str">
        <f t="shared" si="76"/>
        <v>OK CONCILIADO</v>
      </c>
      <c r="V340" s="36" t="str">
        <f t="shared" ca="1" si="77"/>
        <v>ok</v>
      </c>
      <c r="W340" s="36">
        <f t="shared" si="78"/>
        <v>1</v>
      </c>
      <c r="X340" s="36">
        <f t="shared" si="79"/>
        <v>0</v>
      </c>
    </row>
    <row r="341" spans="1:24" s="26" customFormat="1" x14ac:dyDescent="0.25">
      <c r="A341" s="36" t="str">
        <f>RIGHT('BANCOS FNL'!G341,4)</f>
        <v/>
      </c>
      <c r="B341" s="37">
        <f t="shared" si="70"/>
        <v>0</v>
      </c>
      <c r="C341" s="38" t="str">
        <f t="shared" si="71"/>
        <v>EGRESO</v>
      </c>
      <c r="D341" s="38" t="str">
        <f t="shared" si="72"/>
        <v>0EGRESO</v>
      </c>
      <c r="E341" s="38" t="str">
        <f>D341&amp;COUNTIF(D$2:D341,D341)</f>
        <v>0EGRESO340</v>
      </c>
      <c r="F341" s="34"/>
      <c r="K341" s="35"/>
      <c r="L341" s="35"/>
      <c r="M341" s="35"/>
      <c r="N341" s="35"/>
      <c r="O341" s="36">
        <f t="shared" si="73"/>
        <v>1</v>
      </c>
      <c r="P341" s="39" t="e">
        <f>VLOOKUP(E341,'BANCOS FNL'!E:M,5,0)</f>
        <v>#N/A</v>
      </c>
      <c r="Q341" s="25">
        <f t="shared" si="74"/>
        <v>0</v>
      </c>
      <c r="R341" s="25">
        <f>IFERROR(VLOOKUP(E341,'BANCOS FNL'!E:M,6,0),0)</f>
        <v>0</v>
      </c>
      <c r="S341" s="40" t="e">
        <f>VLOOKUP(E341,'BANCOS FNL'!E:M,8,0)</f>
        <v>#N/A</v>
      </c>
      <c r="T341" s="25">
        <f t="shared" si="75"/>
        <v>0</v>
      </c>
      <c r="U341" s="36" t="str">
        <f t="shared" si="76"/>
        <v>OK CONCILIADO</v>
      </c>
      <c r="V341" s="36" t="str">
        <f t="shared" ca="1" si="77"/>
        <v>ok</v>
      </c>
      <c r="W341" s="36">
        <f t="shared" si="78"/>
        <v>1</v>
      </c>
      <c r="X341" s="36">
        <f t="shared" si="79"/>
        <v>0</v>
      </c>
    </row>
    <row r="342" spans="1:24" s="26" customFormat="1" x14ac:dyDescent="0.25">
      <c r="A342" s="36" t="str">
        <f>RIGHT('BANCOS FNL'!G342,4)</f>
        <v/>
      </c>
      <c r="B342" s="37">
        <f t="shared" si="70"/>
        <v>0</v>
      </c>
      <c r="C342" s="38" t="str">
        <f t="shared" si="71"/>
        <v>EGRESO</v>
      </c>
      <c r="D342" s="38" t="str">
        <f t="shared" si="72"/>
        <v>0EGRESO</v>
      </c>
      <c r="E342" s="38" t="str">
        <f>D342&amp;COUNTIF(D$2:D342,D342)</f>
        <v>0EGRESO341</v>
      </c>
      <c r="F342" s="34"/>
      <c r="K342" s="35"/>
      <c r="L342" s="35"/>
      <c r="M342" s="35"/>
      <c r="N342" s="35"/>
      <c r="O342" s="36">
        <f t="shared" si="73"/>
        <v>1</v>
      </c>
      <c r="P342" s="39" t="e">
        <f>VLOOKUP(E342,'BANCOS FNL'!E:M,5,0)</f>
        <v>#N/A</v>
      </c>
      <c r="Q342" s="25">
        <f t="shared" si="74"/>
        <v>0</v>
      </c>
      <c r="R342" s="25">
        <f>IFERROR(VLOOKUP(E342,'BANCOS FNL'!E:M,6,0),0)</f>
        <v>0</v>
      </c>
      <c r="S342" s="40" t="e">
        <f>VLOOKUP(E342,'BANCOS FNL'!E:M,8,0)</f>
        <v>#N/A</v>
      </c>
      <c r="T342" s="25">
        <f t="shared" si="75"/>
        <v>0</v>
      </c>
      <c r="U342" s="36" t="str">
        <f t="shared" si="76"/>
        <v>OK CONCILIADO</v>
      </c>
      <c r="V342" s="36" t="str">
        <f t="shared" ca="1" si="77"/>
        <v>ok</v>
      </c>
      <c r="W342" s="36">
        <f t="shared" si="78"/>
        <v>1</v>
      </c>
      <c r="X342" s="36">
        <f t="shared" si="79"/>
        <v>0</v>
      </c>
    </row>
    <row r="343" spans="1:24" s="26" customFormat="1" x14ac:dyDescent="0.25">
      <c r="A343" s="36" t="str">
        <f>RIGHT('BANCOS FNL'!G343,4)</f>
        <v/>
      </c>
      <c r="B343" s="37">
        <f t="shared" si="70"/>
        <v>0</v>
      </c>
      <c r="C343" s="38" t="str">
        <f t="shared" si="71"/>
        <v>EGRESO</v>
      </c>
      <c r="D343" s="38" t="str">
        <f t="shared" si="72"/>
        <v>0EGRESO</v>
      </c>
      <c r="E343" s="38" t="str">
        <f>D343&amp;COUNTIF(D$2:D343,D343)</f>
        <v>0EGRESO342</v>
      </c>
      <c r="F343" s="34"/>
      <c r="K343" s="35"/>
      <c r="L343" s="35"/>
      <c r="M343" s="35"/>
      <c r="N343" s="35"/>
      <c r="O343" s="36">
        <f t="shared" si="73"/>
        <v>1</v>
      </c>
      <c r="P343" s="39" t="e">
        <f>VLOOKUP(E343,'BANCOS FNL'!E:M,5,0)</f>
        <v>#N/A</v>
      </c>
      <c r="Q343" s="25">
        <f t="shared" si="74"/>
        <v>0</v>
      </c>
      <c r="R343" s="25">
        <f>IFERROR(VLOOKUP(E343,'BANCOS FNL'!E:M,6,0),0)</f>
        <v>0</v>
      </c>
      <c r="S343" s="40" t="e">
        <f>VLOOKUP(E343,'BANCOS FNL'!E:M,8,0)</f>
        <v>#N/A</v>
      </c>
      <c r="T343" s="25">
        <f t="shared" si="75"/>
        <v>0</v>
      </c>
      <c r="U343" s="36" t="str">
        <f t="shared" si="76"/>
        <v>OK CONCILIADO</v>
      </c>
      <c r="V343" s="36" t="str">
        <f t="shared" ca="1" si="77"/>
        <v>ok</v>
      </c>
      <c r="W343" s="36">
        <f t="shared" si="78"/>
        <v>1</v>
      </c>
      <c r="X343" s="36">
        <f t="shared" si="79"/>
        <v>0</v>
      </c>
    </row>
    <row r="344" spans="1:24" s="26" customFormat="1" x14ac:dyDescent="0.25">
      <c r="A344" s="36" t="str">
        <f>RIGHT('BANCOS FNL'!G344,4)</f>
        <v/>
      </c>
      <c r="B344" s="37">
        <f t="shared" si="70"/>
        <v>0</v>
      </c>
      <c r="C344" s="38" t="str">
        <f t="shared" si="71"/>
        <v>EGRESO</v>
      </c>
      <c r="D344" s="38" t="str">
        <f t="shared" si="72"/>
        <v>0EGRESO</v>
      </c>
      <c r="E344" s="38" t="str">
        <f>D344&amp;COUNTIF(D$2:D344,D344)</f>
        <v>0EGRESO343</v>
      </c>
      <c r="F344" s="34"/>
      <c r="K344" s="35"/>
      <c r="L344" s="35"/>
      <c r="M344" s="35"/>
      <c r="N344" s="35"/>
      <c r="O344" s="36">
        <f t="shared" si="73"/>
        <v>1</v>
      </c>
      <c r="P344" s="39" t="e">
        <f>VLOOKUP(E344,'BANCOS FNL'!E:M,5,0)</f>
        <v>#N/A</v>
      </c>
      <c r="Q344" s="25">
        <f t="shared" si="74"/>
        <v>0</v>
      </c>
      <c r="R344" s="25">
        <f>IFERROR(VLOOKUP(E344,'BANCOS FNL'!E:M,6,0),0)</f>
        <v>0</v>
      </c>
      <c r="S344" s="40" t="e">
        <f>VLOOKUP(E344,'BANCOS FNL'!E:M,8,0)</f>
        <v>#N/A</v>
      </c>
      <c r="T344" s="25">
        <f t="shared" si="75"/>
        <v>0</v>
      </c>
      <c r="U344" s="36" t="str">
        <f t="shared" si="76"/>
        <v>OK CONCILIADO</v>
      </c>
      <c r="V344" s="36" t="str">
        <f t="shared" ca="1" si="77"/>
        <v>ok</v>
      </c>
      <c r="W344" s="36">
        <f t="shared" si="78"/>
        <v>1</v>
      </c>
      <c r="X344" s="36">
        <f t="shared" si="79"/>
        <v>0</v>
      </c>
    </row>
    <row r="345" spans="1:24" s="26" customFormat="1" x14ac:dyDescent="0.25">
      <c r="A345" s="36" t="str">
        <f>RIGHT('BANCOS FNL'!G345,4)</f>
        <v/>
      </c>
      <c r="B345" s="37">
        <f t="shared" si="70"/>
        <v>0</v>
      </c>
      <c r="C345" s="38" t="str">
        <f t="shared" si="71"/>
        <v>EGRESO</v>
      </c>
      <c r="D345" s="38" t="str">
        <f t="shared" si="72"/>
        <v>0EGRESO</v>
      </c>
      <c r="E345" s="38" t="str">
        <f>D345&amp;COUNTIF(D$2:D345,D345)</f>
        <v>0EGRESO344</v>
      </c>
      <c r="F345" s="34"/>
      <c r="K345" s="35"/>
      <c r="L345" s="35"/>
      <c r="M345" s="35"/>
      <c r="N345" s="35"/>
      <c r="O345" s="36">
        <f t="shared" si="73"/>
        <v>1</v>
      </c>
      <c r="P345" s="39" t="e">
        <f>VLOOKUP(E345,'BANCOS FNL'!E:M,5,0)</f>
        <v>#N/A</v>
      </c>
      <c r="Q345" s="25">
        <f t="shared" si="74"/>
        <v>0</v>
      </c>
      <c r="R345" s="25">
        <f>IFERROR(VLOOKUP(E345,'BANCOS FNL'!E:M,6,0),0)</f>
        <v>0</v>
      </c>
      <c r="S345" s="40" t="e">
        <f>VLOOKUP(E345,'BANCOS FNL'!E:M,8,0)</f>
        <v>#N/A</v>
      </c>
      <c r="T345" s="25">
        <f t="shared" si="75"/>
        <v>0</v>
      </c>
      <c r="U345" s="36" t="str">
        <f t="shared" si="76"/>
        <v>OK CONCILIADO</v>
      </c>
      <c r="V345" s="36" t="str">
        <f t="shared" ca="1" si="77"/>
        <v>ok</v>
      </c>
      <c r="W345" s="36">
        <f t="shared" si="78"/>
        <v>1</v>
      </c>
      <c r="X345" s="36">
        <f t="shared" si="79"/>
        <v>0</v>
      </c>
    </row>
    <row r="346" spans="1:24" s="26" customFormat="1" x14ac:dyDescent="0.25">
      <c r="A346" s="36" t="str">
        <f>RIGHT('BANCOS FNL'!G346,4)</f>
        <v/>
      </c>
      <c r="B346" s="37">
        <f t="shared" si="70"/>
        <v>0</v>
      </c>
      <c r="C346" s="38" t="str">
        <f t="shared" si="71"/>
        <v>EGRESO</v>
      </c>
      <c r="D346" s="38" t="str">
        <f t="shared" si="72"/>
        <v>0EGRESO</v>
      </c>
      <c r="E346" s="38" t="str">
        <f>D346&amp;COUNTIF(D$2:D346,D346)</f>
        <v>0EGRESO345</v>
      </c>
      <c r="F346" s="34"/>
      <c r="K346" s="35"/>
      <c r="L346" s="35"/>
      <c r="M346" s="35"/>
      <c r="N346" s="35"/>
      <c r="O346" s="36">
        <f t="shared" si="73"/>
        <v>1</v>
      </c>
      <c r="P346" s="39" t="e">
        <f>VLOOKUP(E346,'BANCOS FNL'!E:M,5,0)</f>
        <v>#N/A</v>
      </c>
      <c r="Q346" s="25">
        <f t="shared" si="74"/>
        <v>0</v>
      </c>
      <c r="R346" s="25">
        <f>IFERROR(VLOOKUP(E346,'BANCOS FNL'!E:M,6,0),0)</f>
        <v>0</v>
      </c>
      <c r="S346" s="40" t="e">
        <f>VLOOKUP(E346,'BANCOS FNL'!E:M,8,0)</f>
        <v>#N/A</v>
      </c>
      <c r="T346" s="25">
        <f t="shared" si="75"/>
        <v>0</v>
      </c>
      <c r="U346" s="36" t="str">
        <f t="shared" si="76"/>
        <v>OK CONCILIADO</v>
      </c>
      <c r="V346" s="36" t="str">
        <f t="shared" ca="1" si="77"/>
        <v>ok</v>
      </c>
      <c r="W346" s="36">
        <f t="shared" si="78"/>
        <v>1</v>
      </c>
      <c r="X346" s="36">
        <f t="shared" si="79"/>
        <v>0</v>
      </c>
    </row>
    <row r="347" spans="1:24" s="26" customFormat="1" x14ac:dyDescent="0.25">
      <c r="A347" s="36" t="str">
        <f>RIGHT('BANCOS FNL'!G347,4)</f>
        <v/>
      </c>
      <c r="B347" s="37">
        <f t="shared" si="70"/>
        <v>0</v>
      </c>
      <c r="C347" s="38" t="str">
        <f t="shared" si="71"/>
        <v>EGRESO</v>
      </c>
      <c r="D347" s="38" t="str">
        <f t="shared" si="72"/>
        <v>0EGRESO</v>
      </c>
      <c r="E347" s="38" t="str">
        <f>D347&amp;COUNTIF(D$2:D347,D347)</f>
        <v>0EGRESO346</v>
      </c>
      <c r="F347" s="34"/>
      <c r="K347" s="35"/>
      <c r="L347" s="35"/>
      <c r="M347" s="35"/>
      <c r="N347" s="35"/>
      <c r="O347" s="36">
        <f t="shared" si="73"/>
        <v>1</v>
      </c>
      <c r="P347" s="39" t="e">
        <f>VLOOKUP(E347,'BANCOS FNL'!E:M,5,0)</f>
        <v>#N/A</v>
      </c>
      <c r="Q347" s="25">
        <f t="shared" si="74"/>
        <v>0</v>
      </c>
      <c r="R347" s="25">
        <f>IFERROR(VLOOKUP(E347,'BANCOS FNL'!E:M,6,0),0)</f>
        <v>0</v>
      </c>
      <c r="S347" s="40" t="e">
        <f>VLOOKUP(E347,'BANCOS FNL'!E:M,8,0)</f>
        <v>#N/A</v>
      </c>
      <c r="T347" s="25">
        <f t="shared" si="75"/>
        <v>0</v>
      </c>
      <c r="U347" s="36" t="str">
        <f t="shared" si="76"/>
        <v>OK CONCILIADO</v>
      </c>
      <c r="V347" s="36" t="str">
        <f t="shared" ca="1" si="77"/>
        <v>ok</v>
      </c>
      <c r="W347" s="36">
        <f t="shared" si="78"/>
        <v>1</v>
      </c>
      <c r="X347" s="36">
        <f t="shared" si="79"/>
        <v>0</v>
      </c>
    </row>
    <row r="348" spans="1:24" s="26" customFormat="1" x14ac:dyDescent="0.25">
      <c r="A348" s="36" t="str">
        <f>RIGHT('BANCOS FNL'!G348,4)</f>
        <v/>
      </c>
      <c r="B348" s="37">
        <f t="shared" si="70"/>
        <v>0</v>
      </c>
      <c r="C348" s="38" t="str">
        <f t="shared" si="71"/>
        <v>EGRESO</v>
      </c>
      <c r="D348" s="38" t="str">
        <f t="shared" si="72"/>
        <v>0EGRESO</v>
      </c>
      <c r="E348" s="38" t="str">
        <f>D348&amp;COUNTIF(D$2:D348,D348)</f>
        <v>0EGRESO347</v>
      </c>
      <c r="F348" s="34"/>
      <c r="K348" s="35"/>
      <c r="L348" s="35"/>
      <c r="M348" s="35"/>
      <c r="N348" s="35"/>
      <c r="O348" s="36">
        <f t="shared" si="73"/>
        <v>1</v>
      </c>
      <c r="P348" s="39" t="e">
        <f>VLOOKUP(E348,'BANCOS FNL'!E:M,5,0)</f>
        <v>#N/A</v>
      </c>
      <c r="Q348" s="25">
        <f t="shared" si="74"/>
        <v>0</v>
      </c>
      <c r="R348" s="25">
        <f>IFERROR(VLOOKUP(E348,'BANCOS FNL'!E:M,6,0),0)</f>
        <v>0</v>
      </c>
      <c r="S348" s="40" t="e">
        <f>VLOOKUP(E348,'BANCOS FNL'!E:M,8,0)</f>
        <v>#N/A</v>
      </c>
      <c r="T348" s="25">
        <f t="shared" si="75"/>
        <v>0</v>
      </c>
      <c r="U348" s="36" t="str">
        <f t="shared" si="76"/>
        <v>OK CONCILIADO</v>
      </c>
      <c r="V348" s="36" t="str">
        <f t="shared" ca="1" si="77"/>
        <v>ok</v>
      </c>
      <c r="W348" s="36">
        <f t="shared" si="78"/>
        <v>1</v>
      </c>
      <c r="X348" s="36">
        <f t="shared" si="79"/>
        <v>0</v>
      </c>
    </row>
    <row r="349" spans="1:24" s="26" customFormat="1" x14ac:dyDescent="0.25">
      <c r="A349" s="36" t="str">
        <f>RIGHT('BANCOS FNL'!G349,4)</f>
        <v/>
      </c>
      <c r="B349" s="37">
        <f t="shared" si="70"/>
        <v>0</v>
      </c>
      <c r="C349" s="38" t="str">
        <f t="shared" si="71"/>
        <v>EGRESO</v>
      </c>
      <c r="D349" s="38" t="str">
        <f t="shared" si="72"/>
        <v>0EGRESO</v>
      </c>
      <c r="E349" s="38" t="str">
        <f>D349&amp;COUNTIF(D$2:D349,D349)</f>
        <v>0EGRESO348</v>
      </c>
      <c r="F349" s="34"/>
      <c r="K349" s="35"/>
      <c r="L349" s="35"/>
      <c r="M349" s="35"/>
      <c r="N349" s="35"/>
      <c r="O349" s="36">
        <f t="shared" si="73"/>
        <v>1</v>
      </c>
      <c r="P349" s="39" t="e">
        <f>VLOOKUP(E349,'BANCOS FNL'!E:M,5,0)</f>
        <v>#N/A</v>
      </c>
      <c r="Q349" s="25">
        <f t="shared" si="74"/>
        <v>0</v>
      </c>
      <c r="R349" s="25">
        <f>IFERROR(VLOOKUP(E349,'BANCOS FNL'!E:M,6,0),0)</f>
        <v>0</v>
      </c>
      <c r="S349" s="40" t="e">
        <f>VLOOKUP(E349,'BANCOS FNL'!E:M,8,0)</f>
        <v>#N/A</v>
      </c>
      <c r="T349" s="25">
        <f t="shared" si="75"/>
        <v>0</v>
      </c>
      <c r="U349" s="36" t="str">
        <f t="shared" si="76"/>
        <v>OK CONCILIADO</v>
      </c>
      <c r="V349" s="36" t="str">
        <f t="shared" ca="1" si="77"/>
        <v>ok</v>
      </c>
      <c r="W349" s="36">
        <f t="shared" si="78"/>
        <v>1</v>
      </c>
      <c r="X349" s="36">
        <f t="shared" si="79"/>
        <v>0</v>
      </c>
    </row>
    <row r="350" spans="1:24" s="26" customFormat="1" x14ac:dyDescent="0.25">
      <c r="A350" s="36" t="str">
        <f>RIGHT('BANCOS FNL'!G350,4)</f>
        <v/>
      </c>
      <c r="B350" s="37">
        <f t="shared" si="70"/>
        <v>0</v>
      </c>
      <c r="C350" s="38" t="str">
        <f t="shared" si="71"/>
        <v>EGRESO</v>
      </c>
      <c r="D350" s="38" t="str">
        <f t="shared" si="72"/>
        <v>0EGRESO</v>
      </c>
      <c r="E350" s="38" t="str">
        <f>D350&amp;COUNTIF(D$2:D350,D350)</f>
        <v>0EGRESO349</v>
      </c>
      <c r="F350" s="34"/>
      <c r="K350" s="35"/>
      <c r="L350" s="35"/>
      <c r="M350" s="35"/>
      <c r="N350" s="35"/>
      <c r="O350" s="36">
        <f t="shared" si="73"/>
        <v>1</v>
      </c>
      <c r="P350" s="39" t="e">
        <f>VLOOKUP(E350,'BANCOS FNL'!E:M,5,0)</f>
        <v>#N/A</v>
      </c>
      <c r="Q350" s="25">
        <f t="shared" si="74"/>
        <v>0</v>
      </c>
      <c r="R350" s="25">
        <f>IFERROR(VLOOKUP(E350,'BANCOS FNL'!E:M,6,0),0)</f>
        <v>0</v>
      </c>
      <c r="S350" s="40" t="e">
        <f>VLOOKUP(E350,'BANCOS FNL'!E:M,8,0)</f>
        <v>#N/A</v>
      </c>
      <c r="T350" s="25">
        <f t="shared" si="75"/>
        <v>0</v>
      </c>
      <c r="U350" s="36" t="str">
        <f t="shared" si="76"/>
        <v>OK CONCILIADO</v>
      </c>
      <c r="V350" s="36" t="str">
        <f t="shared" ca="1" si="77"/>
        <v>ok</v>
      </c>
      <c r="W350" s="36">
        <f t="shared" si="78"/>
        <v>1</v>
      </c>
      <c r="X350" s="36">
        <f t="shared" si="79"/>
        <v>0</v>
      </c>
    </row>
    <row r="351" spans="1:24" s="26" customFormat="1" x14ac:dyDescent="0.25">
      <c r="A351" s="36" t="str">
        <f>RIGHT('BANCOS FNL'!G351,4)</f>
        <v/>
      </c>
      <c r="B351" s="37">
        <f t="shared" si="70"/>
        <v>0</v>
      </c>
      <c r="C351" s="38" t="str">
        <f t="shared" si="71"/>
        <v>EGRESO</v>
      </c>
      <c r="D351" s="38" t="str">
        <f t="shared" si="72"/>
        <v>0EGRESO</v>
      </c>
      <c r="E351" s="38" t="str">
        <f>D351&amp;COUNTIF(D$2:D351,D351)</f>
        <v>0EGRESO350</v>
      </c>
      <c r="F351" s="34"/>
      <c r="K351" s="35"/>
      <c r="L351" s="35"/>
      <c r="M351" s="35"/>
      <c r="N351" s="35"/>
      <c r="O351" s="36">
        <f t="shared" si="73"/>
        <v>1</v>
      </c>
      <c r="P351" s="39" t="e">
        <f>VLOOKUP(E351,'BANCOS FNL'!E:M,5,0)</f>
        <v>#N/A</v>
      </c>
      <c r="Q351" s="25">
        <f t="shared" si="74"/>
        <v>0</v>
      </c>
      <c r="R351" s="25">
        <f>IFERROR(VLOOKUP(E351,'BANCOS FNL'!E:M,6,0),0)</f>
        <v>0</v>
      </c>
      <c r="S351" s="40" t="e">
        <f>VLOOKUP(E351,'BANCOS FNL'!E:M,8,0)</f>
        <v>#N/A</v>
      </c>
      <c r="T351" s="25">
        <f t="shared" si="75"/>
        <v>0</v>
      </c>
      <c r="U351" s="36" t="str">
        <f t="shared" si="76"/>
        <v>OK CONCILIADO</v>
      </c>
      <c r="V351" s="36" t="str">
        <f t="shared" ca="1" si="77"/>
        <v>ok</v>
      </c>
      <c r="W351" s="36">
        <f t="shared" si="78"/>
        <v>1</v>
      </c>
      <c r="X351" s="36">
        <f t="shared" si="79"/>
        <v>0</v>
      </c>
    </row>
    <row r="352" spans="1:24" s="26" customFormat="1" x14ac:dyDescent="0.25">
      <c r="A352" s="36" t="str">
        <f>RIGHT('BANCOS FNL'!G352,4)</f>
        <v/>
      </c>
      <c r="B352" s="37">
        <f t="shared" si="70"/>
        <v>0</v>
      </c>
      <c r="C352" s="38" t="str">
        <f t="shared" si="71"/>
        <v>EGRESO</v>
      </c>
      <c r="D352" s="38" t="str">
        <f t="shared" si="72"/>
        <v>0EGRESO</v>
      </c>
      <c r="E352" s="38" t="str">
        <f>D352&amp;COUNTIF(D$2:D352,D352)</f>
        <v>0EGRESO351</v>
      </c>
      <c r="F352" s="34"/>
      <c r="K352" s="35"/>
      <c r="L352" s="35"/>
      <c r="M352" s="35"/>
      <c r="N352" s="35"/>
      <c r="O352" s="36">
        <f t="shared" si="73"/>
        <v>1</v>
      </c>
      <c r="P352" s="39" t="e">
        <f>VLOOKUP(E352,'BANCOS FNL'!E:M,5,0)</f>
        <v>#N/A</v>
      </c>
      <c r="Q352" s="25">
        <f t="shared" si="74"/>
        <v>0</v>
      </c>
      <c r="R352" s="25">
        <f>IFERROR(VLOOKUP(E352,'BANCOS FNL'!E:M,6,0),0)</f>
        <v>0</v>
      </c>
      <c r="S352" s="40" t="e">
        <f>VLOOKUP(E352,'BANCOS FNL'!E:M,8,0)</f>
        <v>#N/A</v>
      </c>
      <c r="T352" s="25">
        <f t="shared" si="75"/>
        <v>0</v>
      </c>
      <c r="U352" s="36" t="str">
        <f t="shared" si="76"/>
        <v>OK CONCILIADO</v>
      </c>
      <c r="V352" s="36" t="str">
        <f t="shared" ca="1" si="77"/>
        <v>ok</v>
      </c>
      <c r="W352" s="36">
        <f t="shared" si="78"/>
        <v>1</v>
      </c>
      <c r="X352" s="36">
        <f t="shared" si="79"/>
        <v>0</v>
      </c>
    </row>
    <row r="353" spans="1:24" s="26" customFormat="1" x14ac:dyDescent="0.25">
      <c r="A353" s="36" t="str">
        <f>RIGHT('BANCOS FNL'!G353,4)</f>
        <v/>
      </c>
      <c r="B353" s="37">
        <f t="shared" si="70"/>
        <v>0</v>
      </c>
      <c r="C353" s="38" t="str">
        <f t="shared" si="71"/>
        <v>EGRESO</v>
      </c>
      <c r="D353" s="38" t="str">
        <f t="shared" si="72"/>
        <v>0EGRESO</v>
      </c>
      <c r="E353" s="38" t="str">
        <f>D353&amp;COUNTIF(D$2:D353,D353)</f>
        <v>0EGRESO352</v>
      </c>
      <c r="F353" s="34"/>
      <c r="K353" s="35"/>
      <c r="L353" s="35"/>
      <c r="M353" s="35"/>
      <c r="N353" s="35"/>
      <c r="O353" s="36">
        <f t="shared" si="73"/>
        <v>1</v>
      </c>
      <c r="P353" s="39" t="e">
        <f>VLOOKUP(E353,'BANCOS FNL'!E:M,5,0)</f>
        <v>#N/A</v>
      </c>
      <c r="Q353" s="25">
        <f t="shared" si="74"/>
        <v>0</v>
      </c>
      <c r="R353" s="25">
        <f>IFERROR(VLOOKUP(E353,'BANCOS FNL'!E:M,6,0),0)</f>
        <v>0</v>
      </c>
      <c r="S353" s="40" t="e">
        <f>VLOOKUP(E353,'BANCOS FNL'!E:M,8,0)</f>
        <v>#N/A</v>
      </c>
      <c r="T353" s="25">
        <f t="shared" si="75"/>
        <v>0</v>
      </c>
      <c r="U353" s="36" t="str">
        <f t="shared" si="76"/>
        <v>OK CONCILIADO</v>
      </c>
      <c r="V353" s="36" t="str">
        <f t="shared" ca="1" si="77"/>
        <v>ok</v>
      </c>
      <c r="W353" s="36">
        <f t="shared" si="78"/>
        <v>1</v>
      </c>
      <c r="X353" s="36">
        <f t="shared" si="79"/>
        <v>0</v>
      </c>
    </row>
    <row r="354" spans="1:24" s="26" customFormat="1" x14ac:dyDescent="0.25">
      <c r="A354" s="36" t="str">
        <f>RIGHT('BANCOS FNL'!G354,4)</f>
        <v/>
      </c>
      <c r="B354" s="37">
        <f t="shared" si="70"/>
        <v>0</v>
      </c>
      <c r="C354" s="38" t="str">
        <f t="shared" si="71"/>
        <v>EGRESO</v>
      </c>
      <c r="D354" s="38" t="str">
        <f t="shared" si="72"/>
        <v>0EGRESO</v>
      </c>
      <c r="E354" s="38" t="str">
        <f>D354&amp;COUNTIF(D$2:D354,D354)</f>
        <v>0EGRESO353</v>
      </c>
      <c r="F354" s="34"/>
      <c r="K354" s="35"/>
      <c r="L354" s="35"/>
      <c r="M354" s="35"/>
      <c r="N354" s="35"/>
      <c r="O354" s="36">
        <f t="shared" si="73"/>
        <v>1</v>
      </c>
      <c r="P354" s="39" t="e">
        <f>VLOOKUP(E354,'BANCOS FNL'!E:M,5,0)</f>
        <v>#N/A</v>
      </c>
      <c r="Q354" s="25">
        <f t="shared" si="74"/>
        <v>0</v>
      </c>
      <c r="R354" s="25">
        <f>IFERROR(VLOOKUP(E354,'BANCOS FNL'!E:M,6,0),0)</f>
        <v>0</v>
      </c>
      <c r="S354" s="40" t="e">
        <f>VLOOKUP(E354,'BANCOS FNL'!E:M,8,0)</f>
        <v>#N/A</v>
      </c>
      <c r="T354" s="25">
        <f t="shared" si="75"/>
        <v>0</v>
      </c>
      <c r="U354" s="36" t="str">
        <f t="shared" si="76"/>
        <v>OK CONCILIADO</v>
      </c>
      <c r="V354" s="36" t="str">
        <f t="shared" ca="1" si="77"/>
        <v>ok</v>
      </c>
      <c r="W354" s="36">
        <f t="shared" si="78"/>
        <v>1</v>
      </c>
      <c r="X354" s="36">
        <f t="shared" si="79"/>
        <v>0</v>
      </c>
    </row>
    <row r="355" spans="1:24" s="26" customFormat="1" x14ac:dyDescent="0.25">
      <c r="A355" s="36" t="str">
        <f>RIGHT('BANCOS FNL'!G355,4)</f>
        <v/>
      </c>
      <c r="B355" s="37">
        <f t="shared" si="70"/>
        <v>0</v>
      </c>
      <c r="C355" s="38" t="str">
        <f t="shared" si="71"/>
        <v>EGRESO</v>
      </c>
      <c r="D355" s="38" t="str">
        <f t="shared" si="72"/>
        <v>0EGRESO</v>
      </c>
      <c r="E355" s="38" t="str">
        <f>D355&amp;COUNTIF(D$2:D355,D355)</f>
        <v>0EGRESO354</v>
      </c>
      <c r="F355" s="34"/>
      <c r="K355" s="35"/>
      <c r="L355" s="35"/>
      <c r="M355" s="35"/>
      <c r="N355" s="35"/>
      <c r="O355" s="36">
        <f t="shared" si="73"/>
        <v>1</v>
      </c>
      <c r="P355" s="39" t="e">
        <f>VLOOKUP(E355,'BANCOS FNL'!E:M,5,0)</f>
        <v>#N/A</v>
      </c>
      <c r="Q355" s="25">
        <f t="shared" si="74"/>
        <v>0</v>
      </c>
      <c r="R355" s="25">
        <f>IFERROR(VLOOKUP(E355,'BANCOS FNL'!E:M,6,0),0)</f>
        <v>0</v>
      </c>
      <c r="S355" s="40" t="e">
        <f>VLOOKUP(E355,'BANCOS FNL'!E:M,8,0)</f>
        <v>#N/A</v>
      </c>
      <c r="T355" s="25">
        <f t="shared" si="75"/>
        <v>0</v>
      </c>
      <c r="U355" s="36" t="str">
        <f t="shared" si="76"/>
        <v>OK CONCILIADO</v>
      </c>
      <c r="V355" s="36" t="str">
        <f t="shared" ca="1" si="77"/>
        <v>ok</v>
      </c>
      <c r="W355" s="36">
        <f t="shared" si="78"/>
        <v>1</v>
      </c>
      <c r="X355" s="36">
        <f t="shared" si="79"/>
        <v>0</v>
      </c>
    </row>
    <row r="356" spans="1:24" s="26" customFormat="1" x14ac:dyDescent="0.25">
      <c r="A356" s="36" t="str">
        <f>RIGHT('BANCOS FNL'!G356,4)</f>
        <v/>
      </c>
      <c r="B356" s="37">
        <f t="shared" si="70"/>
        <v>0</v>
      </c>
      <c r="C356" s="38" t="str">
        <f t="shared" si="71"/>
        <v>EGRESO</v>
      </c>
      <c r="D356" s="38" t="str">
        <f t="shared" si="72"/>
        <v>0EGRESO</v>
      </c>
      <c r="E356" s="38" t="str">
        <f>D356&amp;COUNTIF(D$2:D356,D356)</f>
        <v>0EGRESO355</v>
      </c>
      <c r="F356" s="34"/>
      <c r="K356" s="35"/>
      <c r="L356" s="35"/>
      <c r="M356" s="35"/>
      <c r="N356" s="35"/>
      <c r="O356" s="36">
        <f t="shared" si="73"/>
        <v>1</v>
      </c>
      <c r="P356" s="39" t="e">
        <f>VLOOKUP(E356,'BANCOS FNL'!E:M,5,0)</f>
        <v>#N/A</v>
      </c>
      <c r="Q356" s="25">
        <f t="shared" si="74"/>
        <v>0</v>
      </c>
      <c r="R356" s="25">
        <f>IFERROR(VLOOKUP(E356,'BANCOS FNL'!E:M,6,0),0)</f>
        <v>0</v>
      </c>
      <c r="S356" s="40" t="e">
        <f>VLOOKUP(E356,'BANCOS FNL'!E:M,8,0)</f>
        <v>#N/A</v>
      </c>
      <c r="T356" s="25">
        <f t="shared" si="75"/>
        <v>0</v>
      </c>
      <c r="U356" s="36" t="str">
        <f t="shared" si="76"/>
        <v>OK CONCILIADO</v>
      </c>
      <c r="V356" s="36" t="str">
        <f t="shared" ca="1" si="77"/>
        <v>ok</v>
      </c>
      <c r="W356" s="36">
        <f t="shared" si="78"/>
        <v>1</v>
      </c>
      <c r="X356" s="36">
        <f t="shared" si="79"/>
        <v>0</v>
      </c>
    </row>
    <row r="357" spans="1:24" s="26" customFormat="1" x14ac:dyDescent="0.25">
      <c r="A357" s="36" t="str">
        <f>RIGHT('BANCOS FNL'!G357,4)</f>
        <v/>
      </c>
      <c r="B357" s="37">
        <f t="shared" si="70"/>
        <v>0</v>
      </c>
      <c r="C357" s="38" t="str">
        <f t="shared" si="71"/>
        <v>EGRESO</v>
      </c>
      <c r="D357" s="38" t="str">
        <f t="shared" si="72"/>
        <v>0EGRESO</v>
      </c>
      <c r="E357" s="38" t="str">
        <f>D357&amp;COUNTIF(D$2:D357,D357)</f>
        <v>0EGRESO356</v>
      </c>
      <c r="F357" s="34"/>
      <c r="K357" s="35"/>
      <c r="L357" s="35"/>
      <c r="M357" s="35"/>
      <c r="N357" s="35"/>
      <c r="O357" s="36">
        <f t="shared" si="73"/>
        <v>1</v>
      </c>
      <c r="P357" s="39" t="e">
        <f>VLOOKUP(E357,'BANCOS FNL'!E:M,5,0)</f>
        <v>#N/A</v>
      </c>
      <c r="Q357" s="25">
        <f t="shared" si="74"/>
        <v>0</v>
      </c>
      <c r="R357" s="25">
        <f>IFERROR(VLOOKUP(E357,'BANCOS FNL'!E:M,6,0),0)</f>
        <v>0</v>
      </c>
      <c r="S357" s="40" t="e">
        <f>VLOOKUP(E357,'BANCOS FNL'!E:M,8,0)</f>
        <v>#N/A</v>
      </c>
      <c r="T357" s="25">
        <f t="shared" si="75"/>
        <v>0</v>
      </c>
      <c r="U357" s="36" t="str">
        <f t="shared" si="76"/>
        <v>OK CONCILIADO</v>
      </c>
      <c r="V357" s="36" t="str">
        <f t="shared" ca="1" si="77"/>
        <v>ok</v>
      </c>
      <c r="W357" s="36">
        <f t="shared" si="78"/>
        <v>1</v>
      </c>
      <c r="X357" s="36">
        <f t="shared" si="79"/>
        <v>0</v>
      </c>
    </row>
    <row r="358" spans="1:24" s="26" customFormat="1" x14ac:dyDescent="0.25">
      <c r="A358" s="36" t="str">
        <f>RIGHT('BANCOS FNL'!G358,4)</f>
        <v/>
      </c>
      <c r="B358" s="37">
        <f t="shared" si="70"/>
        <v>0</v>
      </c>
      <c r="C358" s="38" t="str">
        <f t="shared" si="71"/>
        <v>EGRESO</v>
      </c>
      <c r="D358" s="38" t="str">
        <f t="shared" si="72"/>
        <v>0EGRESO</v>
      </c>
      <c r="E358" s="38" t="str">
        <f>D358&amp;COUNTIF(D$2:D358,D358)</f>
        <v>0EGRESO357</v>
      </c>
      <c r="F358" s="34"/>
      <c r="K358" s="35"/>
      <c r="L358" s="35"/>
      <c r="M358" s="35"/>
      <c r="N358" s="35"/>
      <c r="O358" s="36">
        <f t="shared" si="73"/>
        <v>1</v>
      </c>
      <c r="P358" s="39" t="e">
        <f>VLOOKUP(E358,'BANCOS FNL'!E:M,5,0)</f>
        <v>#N/A</v>
      </c>
      <c r="Q358" s="25">
        <f t="shared" si="74"/>
        <v>0</v>
      </c>
      <c r="R358" s="25">
        <f>IFERROR(VLOOKUP(E358,'BANCOS FNL'!E:M,6,0),0)</f>
        <v>0</v>
      </c>
      <c r="S358" s="40" t="e">
        <f>VLOOKUP(E358,'BANCOS FNL'!E:M,8,0)</f>
        <v>#N/A</v>
      </c>
      <c r="T358" s="25">
        <f t="shared" si="75"/>
        <v>0</v>
      </c>
      <c r="U358" s="36" t="str">
        <f t="shared" si="76"/>
        <v>OK CONCILIADO</v>
      </c>
      <c r="V358" s="36" t="str">
        <f t="shared" ca="1" si="77"/>
        <v>ok</v>
      </c>
      <c r="W358" s="36">
        <f t="shared" si="78"/>
        <v>1</v>
      </c>
      <c r="X358" s="36">
        <f t="shared" si="79"/>
        <v>0</v>
      </c>
    </row>
    <row r="359" spans="1:24" s="26" customFormat="1" x14ac:dyDescent="0.25">
      <c r="A359" s="36" t="str">
        <f>RIGHT('BANCOS FNL'!G359,4)</f>
        <v/>
      </c>
      <c r="B359" s="37">
        <f t="shared" si="70"/>
        <v>0</v>
      </c>
      <c r="C359" s="38" t="str">
        <f t="shared" si="71"/>
        <v>EGRESO</v>
      </c>
      <c r="D359" s="38" t="str">
        <f t="shared" si="72"/>
        <v>0EGRESO</v>
      </c>
      <c r="E359" s="38" t="str">
        <f>D359&amp;COUNTIF(D$2:D359,D359)</f>
        <v>0EGRESO358</v>
      </c>
      <c r="F359" s="34"/>
      <c r="K359" s="35"/>
      <c r="L359" s="35"/>
      <c r="M359" s="35"/>
      <c r="N359" s="35"/>
      <c r="O359" s="36">
        <f t="shared" si="73"/>
        <v>1</v>
      </c>
      <c r="P359" s="39" t="e">
        <f>VLOOKUP(E359,'BANCOS FNL'!E:M,5,0)</f>
        <v>#N/A</v>
      </c>
      <c r="Q359" s="25">
        <f t="shared" si="74"/>
        <v>0</v>
      </c>
      <c r="R359" s="25">
        <f>IFERROR(VLOOKUP(E359,'BANCOS FNL'!E:M,6,0),0)</f>
        <v>0</v>
      </c>
      <c r="S359" s="40" t="e">
        <f>VLOOKUP(E359,'BANCOS FNL'!E:M,8,0)</f>
        <v>#N/A</v>
      </c>
      <c r="T359" s="25">
        <f t="shared" si="75"/>
        <v>0</v>
      </c>
      <c r="U359" s="36" t="str">
        <f t="shared" si="76"/>
        <v>OK CONCILIADO</v>
      </c>
      <c r="V359" s="36" t="str">
        <f t="shared" ca="1" si="77"/>
        <v>ok</v>
      </c>
      <c r="W359" s="36">
        <f t="shared" si="78"/>
        <v>1</v>
      </c>
      <c r="X359" s="36">
        <f t="shared" si="79"/>
        <v>0</v>
      </c>
    </row>
    <row r="360" spans="1:24" s="26" customFormat="1" x14ac:dyDescent="0.25">
      <c r="A360" s="36" t="str">
        <f>RIGHT('BANCOS FNL'!G360,4)</f>
        <v/>
      </c>
      <c r="B360" s="37">
        <f t="shared" si="70"/>
        <v>0</v>
      </c>
      <c r="C360" s="38" t="str">
        <f t="shared" si="71"/>
        <v>EGRESO</v>
      </c>
      <c r="D360" s="38" t="str">
        <f t="shared" si="72"/>
        <v>0EGRESO</v>
      </c>
      <c r="E360" s="38" t="str">
        <f>D360&amp;COUNTIF(D$2:D360,D360)</f>
        <v>0EGRESO359</v>
      </c>
      <c r="F360" s="34"/>
      <c r="K360" s="35"/>
      <c r="L360" s="35"/>
      <c r="M360" s="35"/>
      <c r="N360" s="35"/>
      <c r="O360" s="36">
        <f t="shared" si="73"/>
        <v>1</v>
      </c>
      <c r="P360" s="39" t="e">
        <f>VLOOKUP(E360,'BANCOS FNL'!E:M,5,0)</f>
        <v>#N/A</v>
      </c>
      <c r="Q360" s="25">
        <f t="shared" si="74"/>
        <v>0</v>
      </c>
      <c r="R360" s="25">
        <f>IFERROR(VLOOKUP(E360,'BANCOS FNL'!E:M,6,0),0)</f>
        <v>0</v>
      </c>
      <c r="S360" s="40" t="e">
        <f>VLOOKUP(E360,'BANCOS FNL'!E:M,8,0)</f>
        <v>#N/A</v>
      </c>
      <c r="T360" s="25">
        <f t="shared" si="75"/>
        <v>0</v>
      </c>
      <c r="U360" s="36" t="str">
        <f t="shared" si="76"/>
        <v>OK CONCILIADO</v>
      </c>
      <c r="V360" s="36" t="str">
        <f t="shared" ca="1" si="77"/>
        <v>ok</v>
      </c>
      <c r="W360" s="36">
        <f t="shared" si="78"/>
        <v>1</v>
      </c>
      <c r="X360" s="36">
        <f t="shared" si="79"/>
        <v>0</v>
      </c>
    </row>
    <row r="361" spans="1:24" s="26" customFormat="1" x14ac:dyDescent="0.25">
      <c r="A361" s="36" t="str">
        <f>RIGHT('BANCOS FNL'!G361,4)</f>
        <v/>
      </c>
      <c r="B361" s="37">
        <f t="shared" si="70"/>
        <v>0</v>
      </c>
      <c r="C361" s="38" t="str">
        <f t="shared" si="71"/>
        <v>EGRESO</v>
      </c>
      <c r="D361" s="38" t="str">
        <f t="shared" si="72"/>
        <v>0EGRESO</v>
      </c>
      <c r="E361" s="38" t="str">
        <f>D361&amp;COUNTIF(D$2:D361,D361)</f>
        <v>0EGRESO360</v>
      </c>
      <c r="F361" s="34"/>
      <c r="K361" s="35"/>
      <c r="L361" s="35"/>
      <c r="M361" s="35"/>
      <c r="N361" s="35"/>
      <c r="O361" s="36">
        <f t="shared" si="73"/>
        <v>1</v>
      </c>
      <c r="P361" s="39" t="e">
        <f>VLOOKUP(E361,'BANCOS FNL'!E:M,5,0)</f>
        <v>#N/A</v>
      </c>
      <c r="Q361" s="25">
        <f t="shared" si="74"/>
        <v>0</v>
      </c>
      <c r="R361" s="25">
        <f>IFERROR(VLOOKUP(E361,'BANCOS FNL'!E:M,6,0),0)</f>
        <v>0</v>
      </c>
      <c r="S361" s="40" t="e">
        <f>VLOOKUP(E361,'BANCOS FNL'!E:M,8,0)</f>
        <v>#N/A</v>
      </c>
      <c r="T361" s="25">
        <f t="shared" si="75"/>
        <v>0</v>
      </c>
      <c r="U361" s="36" t="str">
        <f t="shared" si="76"/>
        <v>OK CONCILIADO</v>
      </c>
      <c r="V361" s="36" t="str">
        <f t="shared" ca="1" si="77"/>
        <v>ok</v>
      </c>
      <c r="W361" s="36">
        <f t="shared" si="78"/>
        <v>1</v>
      </c>
      <c r="X361" s="36">
        <f t="shared" si="79"/>
        <v>0</v>
      </c>
    </row>
    <row r="362" spans="1:24" s="26" customFormat="1" x14ac:dyDescent="0.25">
      <c r="A362" s="36" t="str">
        <f>RIGHT('BANCOS FNL'!G362,4)</f>
        <v/>
      </c>
      <c r="B362" s="37">
        <f t="shared" ref="B362:B400" si="80">IF(L362&lt;=0,K362*1,L362*-1)</f>
        <v>0</v>
      </c>
      <c r="C362" s="38" t="str">
        <f t="shared" ref="C362:C400" si="81">IF(B362&lt;=0,"EGRESO","INGRESO")</f>
        <v>EGRESO</v>
      </c>
      <c r="D362" s="38" t="str">
        <f t="shared" ref="D362:D400" si="82">+CONCATENATE(A362,B362,C362)</f>
        <v>0EGRESO</v>
      </c>
      <c r="E362" s="38" t="str">
        <f>D362&amp;COUNTIF(D$2:D362,D362)</f>
        <v>0EGRESO361</v>
      </c>
      <c r="F362" s="34"/>
      <c r="K362" s="35"/>
      <c r="L362" s="35"/>
      <c r="M362" s="35"/>
      <c r="N362" s="35"/>
      <c r="O362" s="36">
        <f t="shared" ref="O362:O400" si="83">COUNTBLANK(N362)</f>
        <v>1</v>
      </c>
      <c r="P362" s="39" t="e">
        <f>VLOOKUP(E362,'BANCOS FNL'!E:M,5,0)</f>
        <v>#N/A</v>
      </c>
      <c r="Q362" s="25">
        <f t="shared" ref="Q362:Q400" si="84">+B362</f>
        <v>0</v>
      </c>
      <c r="R362" s="25">
        <f>IFERROR(VLOOKUP(E362,'BANCOS FNL'!E:M,6,0),0)</f>
        <v>0</v>
      </c>
      <c r="S362" s="40" t="e">
        <f>VLOOKUP(E362,'BANCOS FNL'!E:M,8,0)</f>
        <v>#N/A</v>
      </c>
      <c r="T362" s="25">
        <f t="shared" ref="T362:T400" si="85">B362-R362</f>
        <v>0</v>
      </c>
      <c r="U362" s="36" t="str">
        <f t="shared" ref="U362:U400" si="86">IF(AND(O362=0),"OK",IF(T362&lt;&gt;0,"SIN CONCILIAR","OK CONCILIADO"))</f>
        <v>OK CONCILIADO</v>
      </c>
      <c r="V362" s="36" t="str">
        <f t="shared" ref="V362:V400" ca="1" si="87">IF(U362="SIN CONCILIAR",+TODAY()-F362,"ok")</f>
        <v>ok</v>
      </c>
      <c r="W362" s="36">
        <f t="shared" ref="W362:W400" si="88">COUNTA(U362)</f>
        <v>1</v>
      </c>
      <c r="X362" s="36">
        <f t="shared" ref="X362:X400" si="89">WEEKNUM(F362)</f>
        <v>0</v>
      </c>
    </row>
    <row r="363" spans="1:24" s="26" customFormat="1" x14ac:dyDescent="0.25">
      <c r="A363" s="36" t="str">
        <f>RIGHT('BANCOS FNL'!G363,4)</f>
        <v/>
      </c>
      <c r="B363" s="37">
        <f t="shared" si="80"/>
        <v>0</v>
      </c>
      <c r="C363" s="38" t="str">
        <f t="shared" si="81"/>
        <v>EGRESO</v>
      </c>
      <c r="D363" s="38" t="str">
        <f t="shared" si="82"/>
        <v>0EGRESO</v>
      </c>
      <c r="E363" s="38" t="str">
        <f>D363&amp;COUNTIF(D$2:D363,D363)</f>
        <v>0EGRESO362</v>
      </c>
      <c r="F363" s="34"/>
      <c r="K363" s="35"/>
      <c r="L363" s="35"/>
      <c r="M363" s="35"/>
      <c r="N363" s="35"/>
      <c r="O363" s="36">
        <f t="shared" si="83"/>
        <v>1</v>
      </c>
      <c r="P363" s="39" t="e">
        <f>VLOOKUP(E363,'BANCOS FNL'!E:M,5,0)</f>
        <v>#N/A</v>
      </c>
      <c r="Q363" s="25">
        <f t="shared" si="84"/>
        <v>0</v>
      </c>
      <c r="R363" s="25">
        <f>IFERROR(VLOOKUP(E363,'BANCOS FNL'!E:M,6,0),0)</f>
        <v>0</v>
      </c>
      <c r="S363" s="40" t="e">
        <f>VLOOKUP(E363,'BANCOS FNL'!E:M,8,0)</f>
        <v>#N/A</v>
      </c>
      <c r="T363" s="25">
        <f t="shared" si="85"/>
        <v>0</v>
      </c>
      <c r="U363" s="36" t="str">
        <f t="shared" si="86"/>
        <v>OK CONCILIADO</v>
      </c>
      <c r="V363" s="36" t="str">
        <f t="shared" ca="1" si="87"/>
        <v>ok</v>
      </c>
      <c r="W363" s="36">
        <f t="shared" si="88"/>
        <v>1</v>
      </c>
      <c r="X363" s="36">
        <f t="shared" si="89"/>
        <v>0</v>
      </c>
    </row>
    <row r="364" spans="1:24" s="26" customFormat="1" x14ac:dyDescent="0.25">
      <c r="A364" s="36" t="str">
        <f>RIGHT('BANCOS FNL'!G364,4)</f>
        <v/>
      </c>
      <c r="B364" s="37">
        <f t="shared" si="80"/>
        <v>0</v>
      </c>
      <c r="C364" s="38" t="str">
        <f t="shared" si="81"/>
        <v>EGRESO</v>
      </c>
      <c r="D364" s="38" t="str">
        <f t="shared" si="82"/>
        <v>0EGRESO</v>
      </c>
      <c r="E364" s="38" t="str">
        <f>D364&amp;COUNTIF(D$2:D364,D364)</f>
        <v>0EGRESO363</v>
      </c>
      <c r="F364" s="34"/>
      <c r="K364" s="35"/>
      <c r="L364" s="35"/>
      <c r="M364" s="35"/>
      <c r="N364" s="35"/>
      <c r="O364" s="36">
        <f t="shared" si="83"/>
        <v>1</v>
      </c>
      <c r="P364" s="39" t="e">
        <f>VLOOKUP(E364,'BANCOS FNL'!E:M,5,0)</f>
        <v>#N/A</v>
      </c>
      <c r="Q364" s="25">
        <f t="shared" si="84"/>
        <v>0</v>
      </c>
      <c r="R364" s="25">
        <f>IFERROR(VLOOKUP(E364,'BANCOS FNL'!E:M,6,0),0)</f>
        <v>0</v>
      </c>
      <c r="S364" s="40" t="e">
        <f>VLOOKUP(E364,'BANCOS FNL'!E:M,8,0)</f>
        <v>#N/A</v>
      </c>
      <c r="T364" s="25">
        <f t="shared" si="85"/>
        <v>0</v>
      </c>
      <c r="U364" s="36" t="str">
        <f t="shared" si="86"/>
        <v>OK CONCILIADO</v>
      </c>
      <c r="V364" s="36" t="str">
        <f t="shared" ca="1" si="87"/>
        <v>ok</v>
      </c>
      <c r="W364" s="36">
        <f t="shared" si="88"/>
        <v>1</v>
      </c>
      <c r="X364" s="36">
        <f t="shared" si="89"/>
        <v>0</v>
      </c>
    </row>
    <row r="365" spans="1:24" s="26" customFormat="1" x14ac:dyDescent="0.25">
      <c r="A365" s="36" t="str">
        <f>RIGHT('BANCOS FNL'!G365,4)</f>
        <v/>
      </c>
      <c r="B365" s="37">
        <f t="shared" si="80"/>
        <v>0</v>
      </c>
      <c r="C365" s="38" t="str">
        <f t="shared" si="81"/>
        <v>EGRESO</v>
      </c>
      <c r="D365" s="38" t="str">
        <f t="shared" si="82"/>
        <v>0EGRESO</v>
      </c>
      <c r="E365" s="38" t="str">
        <f>D365&amp;COUNTIF(D$2:D365,D365)</f>
        <v>0EGRESO364</v>
      </c>
      <c r="F365" s="34"/>
      <c r="K365" s="35"/>
      <c r="L365" s="35"/>
      <c r="M365" s="35"/>
      <c r="N365" s="35"/>
      <c r="O365" s="36">
        <f t="shared" si="83"/>
        <v>1</v>
      </c>
      <c r="P365" s="39" t="e">
        <f>VLOOKUP(E365,'BANCOS FNL'!E:M,5,0)</f>
        <v>#N/A</v>
      </c>
      <c r="Q365" s="25">
        <f t="shared" si="84"/>
        <v>0</v>
      </c>
      <c r="R365" s="25">
        <f>IFERROR(VLOOKUP(E365,'BANCOS FNL'!E:M,6,0),0)</f>
        <v>0</v>
      </c>
      <c r="S365" s="40" t="e">
        <f>VLOOKUP(E365,'BANCOS FNL'!E:M,8,0)</f>
        <v>#N/A</v>
      </c>
      <c r="T365" s="25">
        <f t="shared" si="85"/>
        <v>0</v>
      </c>
      <c r="U365" s="36" t="str">
        <f t="shared" si="86"/>
        <v>OK CONCILIADO</v>
      </c>
      <c r="V365" s="36" t="str">
        <f t="shared" ca="1" si="87"/>
        <v>ok</v>
      </c>
      <c r="W365" s="36">
        <f t="shared" si="88"/>
        <v>1</v>
      </c>
      <c r="X365" s="36">
        <f t="shared" si="89"/>
        <v>0</v>
      </c>
    </row>
    <row r="366" spans="1:24" s="26" customFormat="1" x14ac:dyDescent="0.25">
      <c r="A366" s="36" t="str">
        <f>RIGHT('BANCOS FNL'!G366,4)</f>
        <v/>
      </c>
      <c r="B366" s="37">
        <f t="shared" si="80"/>
        <v>0</v>
      </c>
      <c r="C366" s="38" t="str">
        <f t="shared" si="81"/>
        <v>EGRESO</v>
      </c>
      <c r="D366" s="38" t="str">
        <f t="shared" si="82"/>
        <v>0EGRESO</v>
      </c>
      <c r="E366" s="38" t="str">
        <f>D366&amp;COUNTIF(D$2:D366,D366)</f>
        <v>0EGRESO365</v>
      </c>
      <c r="F366" s="34"/>
      <c r="K366" s="35"/>
      <c r="L366" s="35"/>
      <c r="M366" s="35"/>
      <c r="N366" s="35"/>
      <c r="O366" s="36">
        <f t="shared" si="83"/>
        <v>1</v>
      </c>
      <c r="P366" s="39" t="e">
        <f>VLOOKUP(E366,'BANCOS FNL'!E:M,5,0)</f>
        <v>#N/A</v>
      </c>
      <c r="Q366" s="25">
        <f t="shared" si="84"/>
        <v>0</v>
      </c>
      <c r="R366" s="25">
        <f>IFERROR(VLOOKUP(E366,'BANCOS FNL'!E:M,6,0),0)</f>
        <v>0</v>
      </c>
      <c r="S366" s="40" t="e">
        <f>VLOOKUP(E366,'BANCOS FNL'!E:M,8,0)</f>
        <v>#N/A</v>
      </c>
      <c r="T366" s="25">
        <f t="shared" si="85"/>
        <v>0</v>
      </c>
      <c r="U366" s="36" t="str">
        <f t="shared" si="86"/>
        <v>OK CONCILIADO</v>
      </c>
      <c r="V366" s="36" t="str">
        <f t="shared" ca="1" si="87"/>
        <v>ok</v>
      </c>
      <c r="W366" s="36">
        <f t="shared" si="88"/>
        <v>1</v>
      </c>
      <c r="X366" s="36">
        <f t="shared" si="89"/>
        <v>0</v>
      </c>
    </row>
    <row r="367" spans="1:24" s="26" customFormat="1" x14ac:dyDescent="0.25">
      <c r="A367" s="36" t="str">
        <f>RIGHT('BANCOS FNL'!G367,4)</f>
        <v/>
      </c>
      <c r="B367" s="37">
        <f t="shared" si="80"/>
        <v>0</v>
      </c>
      <c r="C367" s="38" t="str">
        <f t="shared" si="81"/>
        <v>EGRESO</v>
      </c>
      <c r="D367" s="38" t="str">
        <f t="shared" si="82"/>
        <v>0EGRESO</v>
      </c>
      <c r="E367" s="38" t="str">
        <f>D367&amp;COUNTIF(D$2:D367,D367)</f>
        <v>0EGRESO366</v>
      </c>
      <c r="F367" s="34"/>
      <c r="K367" s="35"/>
      <c r="L367" s="35"/>
      <c r="M367" s="35"/>
      <c r="N367" s="35"/>
      <c r="O367" s="36">
        <f t="shared" si="83"/>
        <v>1</v>
      </c>
      <c r="P367" s="39" t="e">
        <f>VLOOKUP(E367,'BANCOS FNL'!E:M,5,0)</f>
        <v>#N/A</v>
      </c>
      <c r="Q367" s="25">
        <f t="shared" si="84"/>
        <v>0</v>
      </c>
      <c r="R367" s="25">
        <f>IFERROR(VLOOKUP(E367,'BANCOS FNL'!E:M,6,0),0)</f>
        <v>0</v>
      </c>
      <c r="S367" s="40" t="e">
        <f>VLOOKUP(E367,'BANCOS FNL'!E:M,8,0)</f>
        <v>#N/A</v>
      </c>
      <c r="T367" s="25">
        <f t="shared" si="85"/>
        <v>0</v>
      </c>
      <c r="U367" s="36" t="str">
        <f t="shared" si="86"/>
        <v>OK CONCILIADO</v>
      </c>
      <c r="V367" s="36" t="str">
        <f t="shared" ca="1" si="87"/>
        <v>ok</v>
      </c>
      <c r="W367" s="36">
        <f t="shared" si="88"/>
        <v>1</v>
      </c>
      <c r="X367" s="36">
        <f t="shared" si="89"/>
        <v>0</v>
      </c>
    </row>
    <row r="368" spans="1:24" s="26" customFormat="1" x14ac:dyDescent="0.25">
      <c r="A368" s="36" t="str">
        <f>RIGHT('BANCOS FNL'!G368,4)</f>
        <v/>
      </c>
      <c r="B368" s="37">
        <f t="shared" si="80"/>
        <v>0</v>
      </c>
      <c r="C368" s="38" t="str">
        <f t="shared" si="81"/>
        <v>EGRESO</v>
      </c>
      <c r="D368" s="38" t="str">
        <f t="shared" si="82"/>
        <v>0EGRESO</v>
      </c>
      <c r="E368" s="38" t="str">
        <f>D368&amp;COUNTIF(D$2:D368,D368)</f>
        <v>0EGRESO367</v>
      </c>
      <c r="F368" s="34"/>
      <c r="K368" s="35"/>
      <c r="L368" s="35"/>
      <c r="M368" s="35"/>
      <c r="N368" s="35"/>
      <c r="O368" s="36">
        <f t="shared" si="83"/>
        <v>1</v>
      </c>
      <c r="P368" s="39" t="e">
        <f>VLOOKUP(E368,'BANCOS FNL'!E:M,5,0)</f>
        <v>#N/A</v>
      </c>
      <c r="Q368" s="25">
        <f t="shared" si="84"/>
        <v>0</v>
      </c>
      <c r="R368" s="25">
        <f>IFERROR(VLOOKUP(E368,'BANCOS FNL'!E:M,6,0),0)</f>
        <v>0</v>
      </c>
      <c r="S368" s="40" t="e">
        <f>VLOOKUP(E368,'BANCOS FNL'!E:M,8,0)</f>
        <v>#N/A</v>
      </c>
      <c r="T368" s="25">
        <f t="shared" si="85"/>
        <v>0</v>
      </c>
      <c r="U368" s="36" t="str">
        <f t="shared" si="86"/>
        <v>OK CONCILIADO</v>
      </c>
      <c r="V368" s="36" t="str">
        <f t="shared" ca="1" si="87"/>
        <v>ok</v>
      </c>
      <c r="W368" s="36">
        <f t="shared" si="88"/>
        <v>1</v>
      </c>
      <c r="X368" s="36">
        <f t="shared" si="89"/>
        <v>0</v>
      </c>
    </row>
    <row r="369" spans="1:24" s="26" customFormat="1" x14ac:dyDescent="0.25">
      <c r="A369" s="36" t="str">
        <f>RIGHT('BANCOS FNL'!G369,4)</f>
        <v/>
      </c>
      <c r="B369" s="37">
        <f t="shared" si="80"/>
        <v>0</v>
      </c>
      <c r="C369" s="38" t="str">
        <f t="shared" si="81"/>
        <v>EGRESO</v>
      </c>
      <c r="D369" s="38" t="str">
        <f t="shared" si="82"/>
        <v>0EGRESO</v>
      </c>
      <c r="E369" s="38" t="str">
        <f>D369&amp;COUNTIF(D$2:D369,D369)</f>
        <v>0EGRESO368</v>
      </c>
      <c r="F369" s="34"/>
      <c r="K369" s="35"/>
      <c r="L369" s="35"/>
      <c r="M369" s="35"/>
      <c r="N369" s="35"/>
      <c r="O369" s="36">
        <f t="shared" si="83"/>
        <v>1</v>
      </c>
      <c r="P369" s="39" t="e">
        <f>VLOOKUP(E369,'BANCOS FNL'!E:M,5,0)</f>
        <v>#N/A</v>
      </c>
      <c r="Q369" s="25">
        <f t="shared" si="84"/>
        <v>0</v>
      </c>
      <c r="R369" s="25">
        <f>IFERROR(VLOOKUP(E369,'BANCOS FNL'!E:M,6,0),0)</f>
        <v>0</v>
      </c>
      <c r="S369" s="40" t="e">
        <f>VLOOKUP(E369,'BANCOS FNL'!E:M,8,0)</f>
        <v>#N/A</v>
      </c>
      <c r="T369" s="25">
        <f t="shared" si="85"/>
        <v>0</v>
      </c>
      <c r="U369" s="36" t="str">
        <f t="shared" si="86"/>
        <v>OK CONCILIADO</v>
      </c>
      <c r="V369" s="36" t="str">
        <f t="shared" ca="1" si="87"/>
        <v>ok</v>
      </c>
      <c r="W369" s="36">
        <f t="shared" si="88"/>
        <v>1</v>
      </c>
      <c r="X369" s="36">
        <f t="shared" si="89"/>
        <v>0</v>
      </c>
    </row>
    <row r="370" spans="1:24" s="26" customFormat="1" x14ac:dyDescent="0.25">
      <c r="A370" s="36" t="str">
        <f>RIGHT('BANCOS FNL'!G370,4)</f>
        <v/>
      </c>
      <c r="B370" s="37">
        <f t="shared" si="80"/>
        <v>0</v>
      </c>
      <c r="C370" s="38" t="str">
        <f t="shared" si="81"/>
        <v>EGRESO</v>
      </c>
      <c r="D370" s="38" t="str">
        <f t="shared" si="82"/>
        <v>0EGRESO</v>
      </c>
      <c r="E370" s="38" t="str">
        <f>D370&amp;COUNTIF(D$2:D370,D370)</f>
        <v>0EGRESO369</v>
      </c>
      <c r="F370" s="34"/>
      <c r="K370" s="35"/>
      <c r="L370" s="35"/>
      <c r="M370" s="35"/>
      <c r="N370" s="35"/>
      <c r="O370" s="36">
        <f t="shared" si="83"/>
        <v>1</v>
      </c>
      <c r="P370" s="39" t="e">
        <f>VLOOKUP(E370,'BANCOS FNL'!E:M,5,0)</f>
        <v>#N/A</v>
      </c>
      <c r="Q370" s="25">
        <f t="shared" si="84"/>
        <v>0</v>
      </c>
      <c r="R370" s="25">
        <f>IFERROR(VLOOKUP(E370,'BANCOS FNL'!E:M,6,0),0)</f>
        <v>0</v>
      </c>
      <c r="S370" s="40" t="e">
        <f>VLOOKUP(E370,'BANCOS FNL'!E:M,8,0)</f>
        <v>#N/A</v>
      </c>
      <c r="T370" s="25">
        <f t="shared" si="85"/>
        <v>0</v>
      </c>
      <c r="U370" s="36" t="str">
        <f t="shared" si="86"/>
        <v>OK CONCILIADO</v>
      </c>
      <c r="V370" s="36" t="str">
        <f t="shared" ca="1" si="87"/>
        <v>ok</v>
      </c>
      <c r="W370" s="36">
        <f t="shared" si="88"/>
        <v>1</v>
      </c>
      <c r="X370" s="36">
        <f t="shared" si="89"/>
        <v>0</v>
      </c>
    </row>
    <row r="371" spans="1:24" s="26" customFormat="1" x14ac:dyDescent="0.25">
      <c r="A371" s="36" t="str">
        <f>RIGHT('BANCOS FNL'!G371,4)</f>
        <v/>
      </c>
      <c r="B371" s="37">
        <f t="shared" si="80"/>
        <v>0</v>
      </c>
      <c r="C371" s="38" t="str">
        <f t="shared" si="81"/>
        <v>EGRESO</v>
      </c>
      <c r="D371" s="38" t="str">
        <f t="shared" si="82"/>
        <v>0EGRESO</v>
      </c>
      <c r="E371" s="38" t="str">
        <f>D371&amp;COUNTIF(D$2:D371,D371)</f>
        <v>0EGRESO370</v>
      </c>
      <c r="F371" s="34"/>
      <c r="K371" s="35"/>
      <c r="L371" s="35"/>
      <c r="M371" s="35"/>
      <c r="N371" s="35"/>
      <c r="O371" s="36">
        <f t="shared" si="83"/>
        <v>1</v>
      </c>
      <c r="P371" s="39" t="e">
        <f>VLOOKUP(E371,'BANCOS FNL'!E:M,5,0)</f>
        <v>#N/A</v>
      </c>
      <c r="Q371" s="25">
        <f t="shared" si="84"/>
        <v>0</v>
      </c>
      <c r="R371" s="25">
        <f>IFERROR(VLOOKUP(E371,'BANCOS FNL'!E:M,6,0),0)</f>
        <v>0</v>
      </c>
      <c r="S371" s="40" t="e">
        <f>VLOOKUP(E371,'BANCOS FNL'!E:M,8,0)</f>
        <v>#N/A</v>
      </c>
      <c r="T371" s="25">
        <f t="shared" si="85"/>
        <v>0</v>
      </c>
      <c r="U371" s="36" t="str">
        <f t="shared" si="86"/>
        <v>OK CONCILIADO</v>
      </c>
      <c r="V371" s="36" t="str">
        <f t="shared" ca="1" si="87"/>
        <v>ok</v>
      </c>
      <c r="W371" s="36">
        <f t="shared" si="88"/>
        <v>1</v>
      </c>
      <c r="X371" s="36">
        <f t="shared" si="89"/>
        <v>0</v>
      </c>
    </row>
    <row r="372" spans="1:24" s="26" customFormat="1" x14ac:dyDescent="0.25">
      <c r="A372" s="36" t="str">
        <f>RIGHT('BANCOS FNL'!G372,4)</f>
        <v/>
      </c>
      <c r="B372" s="37">
        <f t="shared" si="80"/>
        <v>0</v>
      </c>
      <c r="C372" s="38" t="str">
        <f t="shared" si="81"/>
        <v>EGRESO</v>
      </c>
      <c r="D372" s="38" t="str">
        <f t="shared" si="82"/>
        <v>0EGRESO</v>
      </c>
      <c r="E372" s="38" t="str">
        <f>D372&amp;COUNTIF(D$2:D372,D372)</f>
        <v>0EGRESO371</v>
      </c>
      <c r="F372" s="34"/>
      <c r="K372" s="35"/>
      <c r="L372" s="35"/>
      <c r="M372" s="35"/>
      <c r="N372" s="35"/>
      <c r="O372" s="36">
        <f t="shared" si="83"/>
        <v>1</v>
      </c>
      <c r="P372" s="39" t="e">
        <f>VLOOKUP(E372,'BANCOS FNL'!E:M,5,0)</f>
        <v>#N/A</v>
      </c>
      <c r="Q372" s="25">
        <f t="shared" si="84"/>
        <v>0</v>
      </c>
      <c r="R372" s="25">
        <f>IFERROR(VLOOKUP(E372,'BANCOS FNL'!E:M,6,0),0)</f>
        <v>0</v>
      </c>
      <c r="S372" s="40" t="e">
        <f>VLOOKUP(E372,'BANCOS FNL'!E:M,8,0)</f>
        <v>#N/A</v>
      </c>
      <c r="T372" s="25">
        <f t="shared" si="85"/>
        <v>0</v>
      </c>
      <c r="U372" s="36" t="str">
        <f t="shared" si="86"/>
        <v>OK CONCILIADO</v>
      </c>
      <c r="V372" s="36" t="str">
        <f t="shared" ca="1" si="87"/>
        <v>ok</v>
      </c>
      <c r="W372" s="36">
        <f t="shared" si="88"/>
        <v>1</v>
      </c>
      <c r="X372" s="36">
        <f t="shared" si="89"/>
        <v>0</v>
      </c>
    </row>
    <row r="373" spans="1:24" s="26" customFormat="1" x14ac:dyDescent="0.25">
      <c r="A373" s="36" t="str">
        <f>RIGHT('BANCOS FNL'!G373,4)</f>
        <v/>
      </c>
      <c r="B373" s="37">
        <f t="shared" si="80"/>
        <v>0</v>
      </c>
      <c r="C373" s="38" t="str">
        <f t="shared" si="81"/>
        <v>EGRESO</v>
      </c>
      <c r="D373" s="38" t="str">
        <f t="shared" si="82"/>
        <v>0EGRESO</v>
      </c>
      <c r="E373" s="38" t="str">
        <f>D373&amp;COUNTIF(D$2:D373,D373)</f>
        <v>0EGRESO372</v>
      </c>
      <c r="F373" s="34"/>
      <c r="K373" s="35"/>
      <c r="L373" s="35"/>
      <c r="M373" s="35"/>
      <c r="N373" s="35"/>
      <c r="O373" s="36">
        <f t="shared" si="83"/>
        <v>1</v>
      </c>
      <c r="P373" s="39" t="e">
        <f>VLOOKUP(E373,'BANCOS FNL'!E:M,5,0)</f>
        <v>#N/A</v>
      </c>
      <c r="Q373" s="25">
        <f t="shared" si="84"/>
        <v>0</v>
      </c>
      <c r="R373" s="25">
        <f>IFERROR(VLOOKUP(E373,'BANCOS FNL'!E:M,6,0),0)</f>
        <v>0</v>
      </c>
      <c r="S373" s="40" t="e">
        <f>VLOOKUP(E373,'BANCOS FNL'!E:M,8,0)</f>
        <v>#N/A</v>
      </c>
      <c r="T373" s="25">
        <f t="shared" si="85"/>
        <v>0</v>
      </c>
      <c r="U373" s="36" t="str">
        <f t="shared" si="86"/>
        <v>OK CONCILIADO</v>
      </c>
      <c r="V373" s="36" t="str">
        <f t="shared" ca="1" si="87"/>
        <v>ok</v>
      </c>
      <c r="W373" s="36">
        <f t="shared" si="88"/>
        <v>1</v>
      </c>
      <c r="X373" s="36">
        <f t="shared" si="89"/>
        <v>0</v>
      </c>
    </row>
    <row r="374" spans="1:24" s="26" customFormat="1" x14ac:dyDescent="0.25">
      <c r="A374" s="36" t="str">
        <f>RIGHT('BANCOS FNL'!G374,4)</f>
        <v/>
      </c>
      <c r="B374" s="37">
        <f t="shared" si="80"/>
        <v>0</v>
      </c>
      <c r="C374" s="38" t="str">
        <f t="shared" si="81"/>
        <v>EGRESO</v>
      </c>
      <c r="D374" s="38" t="str">
        <f t="shared" si="82"/>
        <v>0EGRESO</v>
      </c>
      <c r="E374" s="38" t="str">
        <f>D374&amp;COUNTIF(D$2:D374,D374)</f>
        <v>0EGRESO373</v>
      </c>
      <c r="F374" s="34"/>
      <c r="K374" s="35"/>
      <c r="L374" s="35"/>
      <c r="M374" s="35"/>
      <c r="N374" s="35"/>
      <c r="O374" s="36">
        <f t="shared" si="83"/>
        <v>1</v>
      </c>
      <c r="P374" s="39" t="e">
        <f>VLOOKUP(E374,'BANCOS FNL'!E:M,5,0)</f>
        <v>#N/A</v>
      </c>
      <c r="Q374" s="25">
        <f t="shared" si="84"/>
        <v>0</v>
      </c>
      <c r="R374" s="25">
        <f>IFERROR(VLOOKUP(E374,'BANCOS FNL'!E:M,6,0),0)</f>
        <v>0</v>
      </c>
      <c r="S374" s="40" t="e">
        <f>VLOOKUP(E374,'BANCOS FNL'!E:M,8,0)</f>
        <v>#N/A</v>
      </c>
      <c r="T374" s="25">
        <f t="shared" si="85"/>
        <v>0</v>
      </c>
      <c r="U374" s="36" t="str">
        <f t="shared" si="86"/>
        <v>OK CONCILIADO</v>
      </c>
      <c r="V374" s="36" t="str">
        <f t="shared" ca="1" si="87"/>
        <v>ok</v>
      </c>
      <c r="W374" s="36">
        <f t="shared" si="88"/>
        <v>1</v>
      </c>
      <c r="X374" s="36">
        <f t="shared" si="89"/>
        <v>0</v>
      </c>
    </row>
    <row r="375" spans="1:24" s="26" customFormat="1" x14ac:dyDescent="0.25">
      <c r="A375" s="36" t="str">
        <f>RIGHT('BANCOS FNL'!G375,4)</f>
        <v/>
      </c>
      <c r="B375" s="37">
        <f t="shared" si="80"/>
        <v>0</v>
      </c>
      <c r="C375" s="38" t="str">
        <f t="shared" si="81"/>
        <v>EGRESO</v>
      </c>
      <c r="D375" s="38" t="str">
        <f t="shared" si="82"/>
        <v>0EGRESO</v>
      </c>
      <c r="E375" s="38" t="str">
        <f>D375&amp;COUNTIF(D$2:D375,D375)</f>
        <v>0EGRESO374</v>
      </c>
      <c r="F375" s="34"/>
      <c r="K375" s="35"/>
      <c r="L375" s="35"/>
      <c r="M375" s="35"/>
      <c r="N375" s="35"/>
      <c r="O375" s="36">
        <f t="shared" si="83"/>
        <v>1</v>
      </c>
      <c r="P375" s="39" t="e">
        <f>VLOOKUP(E375,'BANCOS FNL'!E:M,5,0)</f>
        <v>#N/A</v>
      </c>
      <c r="Q375" s="25">
        <f t="shared" si="84"/>
        <v>0</v>
      </c>
      <c r="R375" s="25">
        <f>IFERROR(VLOOKUP(E375,'BANCOS FNL'!E:M,6,0),0)</f>
        <v>0</v>
      </c>
      <c r="S375" s="40" t="e">
        <f>VLOOKUP(E375,'BANCOS FNL'!E:M,8,0)</f>
        <v>#N/A</v>
      </c>
      <c r="T375" s="25">
        <f t="shared" si="85"/>
        <v>0</v>
      </c>
      <c r="U375" s="36" t="str">
        <f t="shared" si="86"/>
        <v>OK CONCILIADO</v>
      </c>
      <c r="V375" s="36" t="str">
        <f t="shared" ca="1" si="87"/>
        <v>ok</v>
      </c>
      <c r="W375" s="36">
        <f t="shared" si="88"/>
        <v>1</v>
      </c>
      <c r="X375" s="36">
        <f t="shared" si="89"/>
        <v>0</v>
      </c>
    </row>
    <row r="376" spans="1:24" s="26" customFormat="1" x14ac:dyDescent="0.25">
      <c r="A376" s="36" t="str">
        <f>RIGHT('BANCOS FNL'!G376,4)</f>
        <v/>
      </c>
      <c r="B376" s="37">
        <f t="shared" si="80"/>
        <v>0</v>
      </c>
      <c r="C376" s="38" t="str">
        <f t="shared" si="81"/>
        <v>EGRESO</v>
      </c>
      <c r="D376" s="38" t="str">
        <f t="shared" si="82"/>
        <v>0EGRESO</v>
      </c>
      <c r="E376" s="38" t="str">
        <f>D376&amp;COUNTIF(D$2:D376,D376)</f>
        <v>0EGRESO375</v>
      </c>
      <c r="F376" s="34"/>
      <c r="K376" s="35"/>
      <c r="L376" s="35"/>
      <c r="M376" s="35"/>
      <c r="N376" s="35"/>
      <c r="O376" s="36">
        <f t="shared" si="83"/>
        <v>1</v>
      </c>
      <c r="P376" s="39" t="e">
        <f>VLOOKUP(E376,'BANCOS FNL'!E:M,5,0)</f>
        <v>#N/A</v>
      </c>
      <c r="Q376" s="25">
        <f t="shared" si="84"/>
        <v>0</v>
      </c>
      <c r="R376" s="25">
        <f>IFERROR(VLOOKUP(E376,'BANCOS FNL'!E:M,6,0),0)</f>
        <v>0</v>
      </c>
      <c r="S376" s="40" t="e">
        <f>VLOOKUP(E376,'BANCOS FNL'!E:M,8,0)</f>
        <v>#N/A</v>
      </c>
      <c r="T376" s="25">
        <f t="shared" si="85"/>
        <v>0</v>
      </c>
      <c r="U376" s="36" t="str">
        <f t="shared" si="86"/>
        <v>OK CONCILIADO</v>
      </c>
      <c r="V376" s="36" t="str">
        <f t="shared" ca="1" si="87"/>
        <v>ok</v>
      </c>
      <c r="W376" s="36">
        <f t="shared" si="88"/>
        <v>1</v>
      </c>
      <c r="X376" s="36">
        <f t="shared" si="89"/>
        <v>0</v>
      </c>
    </row>
    <row r="377" spans="1:24" s="26" customFormat="1" x14ac:dyDescent="0.25">
      <c r="A377" s="36" t="str">
        <f>RIGHT('BANCOS FNL'!G377,4)</f>
        <v/>
      </c>
      <c r="B377" s="37">
        <f t="shared" si="80"/>
        <v>0</v>
      </c>
      <c r="C377" s="38" t="str">
        <f t="shared" si="81"/>
        <v>EGRESO</v>
      </c>
      <c r="D377" s="38" t="str">
        <f t="shared" si="82"/>
        <v>0EGRESO</v>
      </c>
      <c r="E377" s="38" t="str">
        <f>D377&amp;COUNTIF(D$2:D377,D377)</f>
        <v>0EGRESO376</v>
      </c>
      <c r="F377" s="34"/>
      <c r="K377" s="35"/>
      <c r="L377" s="35"/>
      <c r="M377" s="35"/>
      <c r="N377" s="35"/>
      <c r="O377" s="36">
        <f t="shared" si="83"/>
        <v>1</v>
      </c>
      <c r="P377" s="39" t="e">
        <f>VLOOKUP(E377,'BANCOS FNL'!E:M,5,0)</f>
        <v>#N/A</v>
      </c>
      <c r="Q377" s="25">
        <f t="shared" si="84"/>
        <v>0</v>
      </c>
      <c r="R377" s="25">
        <f>IFERROR(VLOOKUP(E377,'BANCOS FNL'!E:M,6,0),0)</f>
        <v>0</v>
      </c>
      <c r="S377" s="40" t="e">
        <f>VLOOKUP(E377,'BANCOS FNL'!E:M,8,0)</f>
        <v>#N/A</v>
      </c>
      <c r="T377" s="25">
        <f t="shared" si="85"/>
        <v>0</v>
      </c>
      <c r="U377" s="36" t="str">
        <f t="shared" si="86"/>
        <v>OK CONCILIADO</v>
      </c>
      <c r="V377" s="36" t="str">
        <f t="shared" ca="1" si="87"/>
        <v>ok</v>
      </c>
      <c r="W377" s="36">
        <f t="shared" si="88"/>
        <v>1</v>
      </c>
      <c r="X377" s="36">
        <f t="shared" si="89"/>
        <v>0</v>
      </c>
    </row>
    <row r="378" spans="1:24" s="26" customFormat="1" x14ac:dyDescent="0.25">
      <c r="A378" s="36" t="str">
        <f>RIGHT('BANCOS FNL'!G378,4)</f>
        <v/>
      </c>
      <c r="B378" s="37">
        <f t="shared" si="80"/>
        <v>0</v>
      </c>
      <c r="C378" s="38" t="str">
        <f t="shared" si="81"/>
        <v>EGRESO</v>
      </c>
      <c r="D378" s="38" t="str">
        <f t="shared" si="82"/>
        <v>0EGRESO</v>
      </c>
      <c r="E378" s="38" t="str">
        <f>D378&amp;COUNTIF(D$2:D378,D378)</f>
        <v>0EGRESO377</v>
      </c>
      <c r="F378" s="34"/>
      <c r="K378" s="35"/>
      <c r="L378" s="35"/>
      <c r="M378" s="35"/>
      <c r="N378" s="35"/>
      <c r="O378" s="36">
        <f t="shared" si="83"/>
        <v>1</v>
      </c>
      <c r="P378" s="39" t="e">
        <f>VLOOKUP(E378,'BANCOS FNL'!E:M,5,0)</f>
        <v>#N/A</v>
      </c>
      <c r="Q378" s="25">
        <f t="shared" si="84"/>
        <v>0</v>
      </c>
      <c r="R378" s="25">
        <f>IFERROR(VLOOKUP(E378,'BANCOS FNL'!E:M,6,0),0)</f>
        <v>0</v>
      </c>
      <c r="S378" s="40" t="e">
        <f>VLOOKUP(E378,'BANCOS FNL'!E:M,8,0)</f>
        <v>#N/A</v>
      </c>
      <c r="T378" s="25">
        <f t="shared" si="85"/>
        <v>0</v>
      </c>
      <c r="U378" s="36" t="str">
        <f t="shared" si="86"/>
        <v>OK CONCILIADO</v>
      </c>
      <c r="V378" s="36" t="str">
        <f t="shared" ca="1" si="87"/>
        <v>ok</v>
      </c>
      <c r="W378" s="36">
        <f t="shared" si="88"/>
        <v>1</v>
      </c>
      <c r="X378" s="36">
        <f t="shared" si="89"/>
        <v>0</v>
      </c>
    </row>
    <row r="379" spans="1:24" s="26" customFormat="1" x14ac:dyDescent="0.25">
      <c r="A379" s="36" t="str">
        <f>RIGHT('BANCOS FNL'!G379,4)</f>
        <v/>
      </c>
      <c r="B379" s="37">
        <f t="shared" si="80"/>
        <v>0</v>
      </c>
      <c r="C379" s="38" t="str">
        <f t="shared" si="81"/>
        <v>EGRESO</v>
      </c>
      <c r="D379" s="38" t="str">
        <f t="shared" si="82"/>
        <v>0EGRESO</v>
      </c>
      <c r="E379" s="38" t="str">
        <f>D379&amp;COUNTIF(D$2:D379,D379)</f>
        <v>0EGRESO378</v>
      </c>
      <c r="F379" s="34"/>
      <c r="K379" s="35"/>
      <c r="L379" s="35"/>
      <c r="M379" s="35"/>
      <c r="N379" s="35"/>
      <c r="O379" s="36">
        <f t="shared" si="83"/>
        <v>1</v>
      </c>
      <c r="P379" s="39" t="e">
        <f>VLOOKUP(E379,'BANCOS FNL'!E:M,5,0)</f>
        <v>#N/A</v>
      </c>
      <c r="Q379" s="25">
        <f t="shared" si="84"/>
        <v>0</v>
      </c>
      <c r="R379" s="25">
        <f>IFERROR(VLOOKUP(E379,'BANCOS FNL'!E:M,6,0),0)</f>
        <v>0</v>
      </c>
      <c r="S379" s="40" t="e">
        <f>VLOOKUP(E379,'BANCOS FNL'!E:M,8,0)</f>
        <v>#N/A</v>
      </c>
      <c r="T379" s="25">
        <f t="shared" si="85"/>
        <v>0</v>
      </c>
      <c r="U379" s="36" t="str">
        <f t="shared" si="86"/>
        <v>OK CONCILIADO</v>
      </c>
      <c r="V379" s="36" t="str">
        <f t="shared" ca="1" si="87"/>
        <v>ok</v>
      </c>
      <c r="W379" s="36">
        <f t="shared" si="88"/>
        <v>1</v>
      </c>
      <c r="X379" s="36">
        <f t="shared" si="89"/>
        <v>0</v>
      </c>
    </row>
    <row r="380" spans="1:24" s="26" customFormat="1" x14ac:dyDescent="0.25">
      <c r="A380" s="36" t="str">
        <f>RIGHT('BANCOS FNL'!G380,4)</f>
        <v/>
      </c>
      <c r="B380" s="37">
        <f t="shared" si="80"/>
        <v>0</v>
      </c>
      <c r="C380" s="38" t="str">
        <f t="shared" si="81"/>
        <v>EGRESO</v>
      </c>
      <c r="D380" s="38" t="str">
        <f t="shared" si="82"/>
        <v>0EGRESO</v>
      </c>
      <c r="E380" s="38" t="str">
        <f>D380&amp;COUNTIF(D$2:D380,D380)</f>
        <v>0EGRESO379</v>
      </c>
      <c r="F380" s="34"/>
      <c r="K380" s="35"/>
      <c r="L380" s="35"/>
      <c r="M380" s="35"/>
      <c r="N380" s="35"/>
      <c r="O380" s="36">
        <f t="shared" si="83"/>
        <v>1</v>
      </c>
      <c r="P380" s="39" t="e">
        <f>VLOOKUP(E380,'BANCOS FNL'!E:M,5,0)</f>
        <v>#N/A</v>
      </c>
      <c r="Q380" s="25">
        <f t="shared" si="84"/>
        <v>0</v>
      </c>
      <c r="R380" s="25">
        <f>IFERROR(VLOOKUP(E380,'BANCOS FNL'!E:M,6,0),0)</f>
        <v>0</v>
      </c>
      <c r="S380" s="40" t="e">
        <f>VLOOKUP(E380,'BANCOS FNL'!E:M,8,0)</f>
        <v>#N/A</v>
      </c>
      <c r="T380" s="25">
        <f t="shared" si="85"/>
        <v>0</v>
      </c>
      <c r="U380" s="36" t="str">
        <f t="shared" si="86"/>
        <v>OK CONCILIADO</v>
      </c>
      <c r="V380" s="36" t="str">
        <f t="shared" ca="1" si="87"/>
        <v>ok</v>
      </c>
      <c r="W380" s="36">
        <f t="shared" si="88"/>
        <v>1</v>
      </c>
      <c r="X380" s="36">
        <f t="shared" si="89"/>
        <v>0</v>
      </c>
    </row>
    <row r="381" spans="1:24" s="26" customFormat="1" x14ac:dyDescent="0.25">
      <c r="A381" s="36" t="str">
        <f>RIGHT('BANCOS FNL'!G381,4)</f>
        <v/>
      </c>
      <c r="B381" s="37">
        <f t="shared" si="80"/>
        <v>0</v>
      </c>
      <c r="C381" s="38" t="str">
        <f t="shared" si="81"/>
        <v>EGRESO</v>
      </c>
      <c r="D381" s="38" t="str">
        <f t="shared" si="82"/>
        <v>0EGRESO</v>
      </c>
      <c r="E381" s="38" t="str">
        <f>D381&amp;COUNTIF(D$2:D381,D381)</f>
        <v>0EGRESO380</v>
      </c>
      <c r="F381" s="34"/>
      <c r="K381" s="35"/>
      <c r="L381" s="35"/>
      <c r="M381" s="35"/>
      <c r="N381" s="35"/>
      <c r="O381" s="36">
        <f t="shared" si="83"/>
        <v>1</v>
      </c>
      <c r="P381" s="39" t="e">
        <f>VLOOKUP(E381,'BANCOS FNL'!E:M,5,0)</f>
        <v>#N/A</v>
      </c>
      <c r="Q381" s="25">
        <f t="shared" si="84"/>
        <v>0</v>
      </c>
      <c r="R381" s="25">
        <f>IFERROR(VLOOKUP(E381,'BANCOS FNL'!E:M,6,0),0)</f>
        <v>0</v>
      </c>
      <c r="S381" s="40" t="e">
        <f>VLOOKUP(E381,'BANCOS FNL'!E:M,8,0)</f>
        <v>#N/A</v>
      </c>
      <c r="T381" s="25">
        <f t="shared" si="85"/>
        <v>0</v>
      </c>
      <c r="U381" s="36" t="str">
        <f t="shared" si="86"/>
        <v>OK CONCILIADO</v>
      </c>
      <c r="V381" s="36" t="str">
        <f t="shared" ca="1" si="87"/>
        <v>ok</v>
      </c>
      <c r="W381" s="36">
        <f t="shared" si="88"/>
        <v>1</v>
      </c>
      <c r="X381" s="36">
        <f t="shared" si="89"/>
        <v>0</v>
      </c>
    </row>
    <row r="382" spans="1:24" s="26" customFormat="1" x14ac:dyDescent="0.25">
      <c r="A382" s="36" t="str">
        <f>RIGHT('BANCOS FNL'!G382,4)</f>
        <v/>
      </c>
      <c r="B382" s="37">
        <f t="shared" si="80"/>
        <v>0</v>
      </c>
      <c r="C382" s="38" t="str">
        <f t="shared" si="81"/>
        <v>EGRESO</v>
      </c>
      <c r="D382" s="38" t="str">
        <f t="shared" si="82"/>
        <v>0EGRESO</v>
      </c>
      <c r="E382" s="38" t="str">
        <f>D382&amp;COUNTIF(D$2:D382,D382)</f>
        <v>0EGRESO381</v>
      </c>
      <c r="F382" s="34"/>
      <c r="K382" s="35"/>
      <c r="L382" s="35"/>
      <c r="M382" s="35"/>
      <c r="N382" s="35"/>
      <c r="O382" s="36">
        <f t="shared" si="83"/>
        <v>1</v>
      </c>
      <c r="P382" s="39" t="e">
        <f>VLOOKUP(E382,'BANCOS FNL'!E:M,5,0)</f>
        <v>#N/A</v>
      </c>
      <c r="Q382" s="25">
        <f t="shared" si="84"/>
        <v>0</v>
      </c>
      <c r="R382" s="25">
        <f>IFERROR(VLOOKUP(E382,'BANCOS FNL'!E:M,6,0),0)</f>
        <v>0</v>
      </c>
      <c r="S382" s="40" t="e">
        <f>VLOOKUP(E382,'BANCOS FNL'!E:M,8,0)</f>
        <v>#N/A</v>
      </c>
      <c r="T382" s="25">
        <f t="shared" si="85"/>
        <v>0</v>
      </c>
      <c r="U382" s="36" t="str">
        <f t="shared" si="86"/>
        <v>OK CONCILIADO</v>
      </c>
      <c r="V382" s="36" t="str">
        <f t="shared" ca="1" si="87"/>
        <v>ok</v>
      </c>
      <c r="W382" s="36">
        <f t="shared" si="88"/>
        <v>1</v>
      </c>
      <c r="X382" s="36">
        <f t="shared" si="89"/>
        <v>0</v>
      </c>
    </row>
    <row r="383" spans="1:24" s="26" customFormat="1" x14ac:dyDescent="0.25">
      <c r="A383" s="36" t="str">
        <f>RIGHT('BANCOS FNL'!G383,4)</f>
        <v/>
      </c>
      <c r="B383" s="37">
        <f t="shared" si="80"/>
        <v>0</v>
      </c>
      <c r="C383" s="38" t="str">
        <f t="shared" si="81"/>
        <v>EGRESO</v>
      </c>
      <c r="D383" s="38" t="str">
        <f t="shared" si="82"/>
        <v>0EGRESO</v>
      </c>
      <c r="E383" s="38" t="str">
        <f>D383&amp;COUNTIF(D$2:D383,D383)</f>
        <v>0EGRESO382</v>
      </c>
      <c r="F383" s="34"/>
      <c r="K383" s="35"/>
      <c r="L383" s="35"/>
      <c r="M383" s="35"/>
      <c r="N383" s="35"/>
      <c r="O383" s="36">
        <f t="shared" si="83"/>
        <v>1</v>
      </c>
      <c r="P383" s="39" t="e">
        <f>VLOOKUP(E383,'BANCOS FNL'!E:M,5,0)</f>
        <v>#N/A</v>
      </c>
      <c r="Q383" s="25">
        <f t="shared" si="84"/>
        <v>0</v>
      </c>
      <c r="R383" s="25">
        <f>IFERROR(VLOOKUP(E383,'BANCOS FNL'!E:M,6,0),0)</f>
        <v>0</v>
      </c>
      <c r="S383" s="40" t="e">
        <f>VLOOKUP(E383,'BANCOS FNL'!E:M,8,0)</f>
        <v>#N/A</v>
      </c>
      <c r="T383" s="25">
        <f t="shared" si="85"/>
        <v>0</v>
      </c>
      <c r="U383" s="36" t="str">
        <f t="shared" si="86"/>
        <v>OK CONCILIADO</v>
      </c>
      <c r="V383" s="36" t="str">
        <f t="shared" ca="1" si="87"/>
        <v>ok</v>
      </c>
      <c r="W383" s="36">
        <f t="shared" si="88"/>
        <v>1</v>
      </c>
      <c r="X383" s="36">
        <f t="shared" si="89"/>
        <v>0</v>
      </c>
    </row>
    <row r="384" spans="1:24" s="26" customFormat="1" x14ac:dyDescent="0.25">
      <c r="A384" s="36" t="str">
        <f>RIGHT('BANCOS FNL'!G384,4)</f>
        <v/>
      </c>
      <c r="B384" s="37">
        <f t="shared" si="80"/>
        <v>0</v>
      </c>
      <c r="C384" s="38" t="str">
        <f t="shared" si="81"/>
        <v>EGRESO</v>
      </c>
      <c r="D384" s="38" t="str">
        <f t="shared" si="82"/>
        <v>0EGRESO</v>
      </c>
      <c r="E384" s="38" t="str">
        <f>D384&amp;COUNTIF(D$2:D384,D384)</f>
        <v>0EGRESO383</v>
      </c>
      <c r="F384" s="34"/>
      <c r="K384" s="35"/>
      <c r="L384" s="35"/>
      <c r="M384" s="35"/>
      <c r="N384" s="35"/>
      <c r="O384" s="36">
        <f t="shared" si="83"/>
        <v>1</v>
      </c>
      <c r="P384" s="39" t="e">
        <f>VLOOKUP(E384,'BANCOS FNL'!E:M,5,0)</f>
        <v>#N/A</v>
      </c>
      <c r="Q384" s="25">
        <f t="shared" si="84"/>
        <v>0</v>
      </c>
      <c r="R384" s="25">
        <f>IFERROR(VLOOKUP(E384,'BANCOS FNL'!E:M,6,0),0)</f>
        <v>0</v>
      </c>
      <c r="S384" s="40" t="e">
        <f>VLOOKUP(E384,'BANCOS FNL'!E:M,8,0)</f>
        <v>#N/A</v>
      </c>
      <c r="T384" s="25">
        <f t="shared" si="85"/>
        <v>0</v>
      </c>
      <c r="U384" s="36" t="str">
        <f t="shared" si="86"/>
        <v>OK CONCILIADO</v>
      </c>
      <c r="V384" s="36" t="str">
        <f t="shared" ca="1" si="87"/>
        <v>ok</v>
      </c>
      <c r="W384" s="36">
        <f t="shared" si="88"/>
        <v>1</v>
      </c>
      <c r="X384" s="36">
        <f t="shared" si="89"/>
        <v>0</v>
      </c>
    </row>
    <row r="385" spans="1:24" s="26" customFormat="1" x14ac:dyDescent="0.25">
      <c r="A385" s="36" t="str">
        <f>RIGHT('BANCOS FNL'!G385,4)</f>
        <v/>
      </c>
      <c r="B385" s="37">
        <f t="shared" si="80"/>
        <v>0</v>
      </c>
      <c r="C385" s="38" t="str">
        <f t="shared" si="81"/>
        <v>EGRESO</v>
      </c>
      <c r="D385" s="38" t="str">
        <f t="shared" si="82"/>
        <v>0EGRESO</v>
      </c>
      <c r="E385" s="38" t="str">
        <f>D385&amp;COUNTIF(D$2:D385,D385)</f>
        <v>0EGRESO384</v>
      </c>
      <c r="F385" s="34"/>
      <c r="K385" s="35"/>
      <c r="L385" s="35"/>
      <c r="M385" s="35"/>
      <c r="N385" s="35"/>
      <c r="O385" s="36">
        <f t="shared" si="83"/>
        <v>1</v>
      </c>
      <c r="P385" s="39" t="e">
        <f>VLOOKUP(E385,'BANCOS FNL'!E:M,5,0)</f>
        <v>#N/A</v>
      </c>
      <c r="Q385" s="25">
        <f t="shared" si="84"/>
        <v>0</v>
      </c>
      <c r="R385" s="25">
        <f>IFERROR(VLOOKUP(E385,'BANCOS FNL'!E:M,6,0),0)</f>
        <v>0</v>
      </c>
      <c r="S385" s="40" t="e">
        <f>VLOOKUP(E385,'BANCOS FNL'!E:M,8,0)</f>
        <v>#N/A</v>
      </c>
      <c r="T385" s="25">
        <f t="shared" si="85"/>
        <v>0</v>
      </c>
      <c r="U385" s="36" t="str">
        <f t="shared" si="86"/>
        <v>OK CONCILIADO</v>
      </c>
      <c r="V385" s="36" t="str">
        <f t="shared" ca="1" si="87"/>
        <v>ok</v>
      </c>
      <c r="W385" s="36">
        <f t="shared" si="88"/>
        <v>1</v>
      </c>
      <c r="X385" s="36">
        <f t="shared" si="89"/>
        <v>0</v>
      </c>
    </row>
    <row r="386" spans="1:24" s="26" customFormat="1" x14ac:dyDescent="0.25">
      <c r="A386" s="36" t="str">
        <f>RIGHT('BANCOS FNL'!G386,4)</f>
        <v/>
      </c>
      <c r="B386" s="37">
        <f t="shared" si="80"/>
        <v>0</v>
      </c>
      <c r="C386" s="38" t="str">
        <f t="shared" si="81"/>
        <v>EGRESO</v>
      </c>
      <c r="D386" s="38" t="str">
        <f t="shared" si="82"/>
        <v>0EGRESO</v>
      </c>
      <c r="E386" s="38" t="str">
        <f>D386&amp;COUNTIF(D$2:D386,D386)</f>
        <v>0EGRESO385</v>
      </c>
      <c r="F386" s="34"/>
      <c r="K386" s="35"/>
      <c r="L386" s="35"/>
      <c r="M386" s="35"/>
      <c r="N386" s="35"/>
      <c r="O386" s="36">
        <f t="shared" si="83"/>
        <v>1</v>
      </c>
      <c r="P386" s="39" t="e">
        <f>VLOOKUP(E386,'BANCOS FNL'!E:M,5,0)</f>
        <v>#N/A</v>
      </c>
      <c r="Q386" s="25">
        <f t="shared" si="84"/>
        <v>0</v>
      </c>
      <c r="R386" s="25">
        <f>IFERROR(VLOOKUP(E386,'BANCOS FNL'!E:M,6,0),0)</f>
        <v>0</v>
      </c>
      <c r="S386" s="40" t="e">
        <f>VLOOKUP(E386,'BANCOS FNL'!E:M,8,0)</f>
        <v>#N/A</v>
      </c>
      <c r="T386" s="25">
        <f t="shared" si="85"/>
        <v>0</v>
      </c>
      <c r="U386" s="36" t="str">
        <f t="shared" si="86"/>
        <v>OK CONCILIADO</v>
      </c>
      <c r="V386" s="36" t="str">
        <f t="shared" ca="1" si="87"/>
        <v>ok</v>
      </c>
      <c r="W386" s="36">
        <f t="shared" si="88"/>
        <v>1</v>
      </c>
      <c r="X386" s="36">
        <f t="shared" si="89"/>
        <v>0</v>
      </c>
    </row>
    <row r="387" spans="1:24" s="26" customFormat="1" x14ac:dyDescent="0.25">
      <c r="A387" s="36" t="str">
        <f>RIGHT('BANCOS FNL'!G387,4)</f>
        <v/>
      </c>
      <c r="B387" s="37">
        <f t="shared" si="80"/>
        <v>0</v>
      </c>
      <c r="C387" s="38" t="str">
        <f t="shared" si="81"/>
        <v>EGRESO</v>
      </c>
      <c r="D387" s="38" t="str">
        <f t="shared" si="82"/>
        <v>0EGRESO</v>
      </c>
      <c r="E387" s="38" t="str">
        <f>D387&amp;COUNTIF(D$2:D387,D387)</f>
        <v>0EGRESO386</v>
      </c>
      <c r="F387" s="34"/>
      <c r="K387" s="35"/>
      <c r="L387" s="35"/>
      <c r="M387" s="35"/>
      <c r="N387" s="35"/>
      <c r="O387" s="36">
        <f t="shared" si="83"/>
        <v>1</v>
      </c>
      <c r="P387" s="39" t="e">
        <f>VLOOKUP(E387,'BANCOS FNL'!E:M,5,0)</f>
        <v>#N/A</v>
      </c>
      <c r="Q387" s="25">
        <f t="shared" si="84"/>
        <v>0</v>
      </c>
      <c r="R387" s="25">
        <f>IFERROR(VLOOKUP(E387,'BANCOS FNL'!E:M,6,0),0)</f>
        <v>0</v>
      </c>
      <c r="S387" s="40" t="e">
        <f>VLOOKUP(E387,'BANCOS FNL'!E:M,8,0)</f>
        <v>#N/A</v>
      </c>
      <c r="T387" s="25">
        <f t="shared" si="85"/>
        <v>0</v>
      </c>
      <c r="U387" s="36" t="str">
        <f t="shared" si="86"/>
        <v>OK CONCILIADO</v>
      </c>
      <c r="V387" s="36" t="str">
        <f t="shared" ca="1" si="87"/>
        <v>ok</v>
      </c>
      <c r="W387" s="36">
        <f t="shared" si="88"/>
        <v>1</v>
      </c>
      <c r="X387" s="36">
        <f t="shared" si="89"/>
        <v>0</v>
      </c>
    </row>
    <row r="388" spans="1:24" s="26" customFormat="1" x14ac:dyDescent="0.25">
      <c r="A388" s="36" t="str">
        <f>RIGHT('BANCOS FNL'!G388,4)</f>
        <v/>
      </c>
      <c r="B388" s="37">
        <f t="shared" si="80"/>
        <v>0</v>
      </c>
      <c r="C388" s="38" t="str">
        <f t="shared" si="81"/>
        <v>EGRESO</v>
      </c>
      <c r="D388" s="38" t="str">
        <f t="shared" si="82"/>
        <v>0EGRESO</v>
      </c>
      <c r="E388" s="38" t="str">
        <f>D388&amp;COUNTIF(D$2:D388,D388)</f>
        <v>0EGRESO387</v>
      </c>
      <c r="F388" s="34"/>
      <c r="K388" s="35"/>
      <c r="L388" s="35"/>
      <c r="M388" s="35"/>
      <c r="N388" s="35"/>
      <c r="O388" s="36">
        <f t="shared" si="83"/>
        <v>1</v>
      </c>
      <c r="P388" s="39" t="e">
        <f>VLOOKUP(E388,'BANCOS FNL'!E:M,5,0)</f>
        <v>#N/A</v>
      </c>
      <c r="Q388" s="25">
        <f t="shared" si="84"/>
        <v>0</v>
      </c>
      <c r="R388" s="25">
        <f>IFERROR(VLOOKUP(E388,'BANCOS FNL'!E:M,6,0),0)</f>
        <v>0</v>
      </c>
      <c r="S388" s="40" t="e">
        <f>VLOOKUP(E388,'BANCOS FNL'!E:M,8,0)</f>
        <v>#N/A</v>
      </c>
      <c r="T388" s="25">
        <f t="shared" si="85"/>
        <v>0</v>
      </c>
      <c r="U388" s="36" t="str">
        <f t="shared" si="86"/>
        <v>OK CONCILIADO</v>
      </c>
      <c r="V388" s="36" t="str">
        <f t="shared" ca="1" si="87"/>
        <v>ok</v>
      </c>
      <c r="W388" s="36">
        <f t="shared" si="88"/>
        <v>1</v>
      </c>
      <c r="X388" s="36">
        <f t="shared" si="89"/>
        <v>0</v>
      </c>
    </row>
    <row r="389" spans="1:24" s="26" customFormat="1" x14ac:dyDescent="0.25">
      <c r="A389" s="36" t="str">
        <f>RIGHT('BANCOS FNL'!G389,4)</f>
        <v/>
      </c>
      <c r="B389" s="37">
        <f t="shared" si="80"/>
        <v>0</v>
      </c>
      <c r="C389" s="38" t="str">
        <f t="shared" si="81"/>
        <v>EGRESO</v>
      </c>
      <c r="D389" s="38" t="str">
        <f t="shared" si="82"/>
        <v>0EGRESO</v>
      </c>
      <c r="E389" s="38" t="str">
        <f>D389&amp;COUNTIF(D$2:D389,D389)</f>
        <v>0EGRESO388</v>
      </c>
      <c r="F389" s="34"/>
      <c r="K389" s="35"/>
      <c r="L389" s="35"/>
      <c r="M389" s="35"/>
      <c r="N389" s="35"/>
      <c r="O389" s="36">
        <f t="shared" si="83"/>
        <v>1</v>
      </c>
      <c r="P389" s="39" t="e">
        <f>VLOOKUP(E389,'BANCOS FNL'!E:M,5,0)</f>
        <v>#N/A</v>
      </c>
      <c r="Q389" s="25">
        <f t="shared" si="84"/>
        <v>0</v>
      </c>
      <c r="R389" s="25">
        <f>IFERROR(VLOOKUP(E389,'BANCOS FNL'!E:M,6,0),0)</f>
        <v>0</v>
      </c>
      <c r="S389" s="40" t="e">
        <f>VLOOKUP(E389,'BANCOS FNL'!E:M,8,0)</f>
        <v>#N/A</v>
      </c>
      <c r="T389" s="25">
        <f t="shared" si="85"/>
        <v>0</v>
      </c>
      <c r="U389" s="36" t="str">
        <f t="shared" si="86"/>
        <v>OK CONCILIADO</v>
      </c>
      <c r="V389" s="36" t="str">
        <f t="shared" ca="1" si="87"/>
        <v>ok</v>
      </c>
      <c r="W389" s="36">
        <f t="shared" si="88"/>
        <v>1</v>
      </c>
      <c r="X389" s="36">
        <f t="shared" si="89"/>
        <v>0</v>
      </c>
    </row>
    <row r="390" spans="1:24" s="26" customFormat="1" x14ac:dyDescent="0.25">
      <c r="A390" s="36" t="str">
        <f>RIGHT('BANCOS FNL'!G390,4)</f>
        <v/>
      </c>
      <c r="B390" s="37">
        <f t="shared" si="80"/>
        <v>0</v>
      </c>
      <c r="C390" s="38" t="str">
        <f t="shared" si="81"/>
        <v>EGRESO</v>
      </c>
      <c r="D390" s="38" t="str">
        <f t="shared" si="82"/>
        <v>0EGRESO</v>
      </c>
      <c r="E390" s="38" t="str">
        <f>D390&amp;COUNTIF(D$2:D390,D390)</f>
        <v>0EGRESO389</v>
      </c>
      <c r="F390" s="34"/>
      <c r="K390" s="35"/>
      <c r="L390" s="35"/>
      <c r="M390" s="35"/>
      <c r="N390" s="35"/>
      <c r="O390" s="36">
        <f t="shared" si="83"/>
        <v>1</v>
      </c>
      <c r="P390" s="39" t="e">
        <f>VLOOKUP(E390,'BANCOS FNL'!E:M,5,0)</f>
        <v>#N/A</v>
      </c>
      <c r="Q390" s="25">
        <f t="shared" si="84"/>
        <v>0</v>
      </c>
      <c r="R390" s="25">
        <f>IFERROR(VLOOKUP(E390,'BANCOS FNL'!E:M,6,0),0)</f>
        <v>0</v>
      </c>
      <c r="S390" s="40" t="e">
        <f>VLOOKUP(E390,'BANCOS FNL'!E:M,8,0)</f>
        <v>#N/A</v>
      </c>
      <c r="T390" s="25">
        <f t="shared" si="85"/>
        <v>0</v>
      </c>
      <c r="U390" s="36" t="str">
        <f t="shared" si="86"/>
        <v>OK CONCILIADO</v>
      </c>
      <c r="V390" s="36" t="str">
        <f t="shared" ca="1" si="87"/>
        <v>ok</v>
      </c>
      <c r="W390" s="36">
        <f t="shared" si="88"/>
        <v>1</v>
      </c>
      <c r="X390" s="36">
        <f t="shared" si="89"/>
        <v>0</v>
      </c>
    </row>
    <row r="391" spans="1:24" s="26" customFormat="1" x14ac:dyDescent="0.25">
      <c r="A391" s="36" t="str">
        <f>RIGHT('BANCOS FNL'!G391,4)</f>
        <v/>
      </c>
      <c r="B391" s="37">
        <f t="shared" si="80"/>
        <v>0</v>
      </c>
      <c r="C391" s="38" t="str">
        <f t="shared" si="81"/>
        <v>EGRESO</v>
      </c>
      <c r="D391" s="38" t="str">
        <f t="shared" si="82"/>
        <v>0EGRESO</v>
      </c>
      <c r="E391" s="38" t="str">
        <f>D391&amp;COUNTIF(D$2:D391,D391)</f>
        <v>0EGRESO390</v>
      </c>
      <c r="F391" s="34"/>
      <c r="K391" s="35"/>
      <c r="L391" s="35"/>
      <c r="M391" s="35"/>
      <c r="N391" s="35"/>
      <c r="O391" s="36">
        <f t="shared" si="83"/>
        <v>1</v>
      </c>
      <c r="P391" s="39" t="e">
        <f>VLOOKUP(E391,'BANCOS FNL'!E:M,5,0)</f>
        <v>#N/A</v>
      </c>
      <c r="Q391" s="25">
        <f t="shared" si="84"/>
        <v>0</v>
      </c>
      <c r="R391" s="25">
        <f>IFERROR(VLOOKUP(E391,'BANCOS FNL'!E:M,6,0),0)</f>
        <v>0</v>
      </c>
      <c r="S391" s="40" t="e">
        <f>VLOOKUP(E391,'BANCOS FNL'!E:M,8,0)</f>
        <v>#N/A</v>
      </c>
      <c r="T391" s="25">
        <f t="shared" si="85"/>
        <v>0</v>
      </c>
      <c r="U391" s="36" t="str">
        <f t="shared" si="86"/>
        <v>OK CONCILIADO</v>
      </c>
      <c r="V391" s="36" t="str">
        <f t="shared" ca="1" si="87"/>
        <v>ok</v>
      </c>
      <c r="W391" s="36">
        <f t="shared" si="88"/>
        <v>1</v>
      </c>
      <c r="X391" s="36">
        <f t="shared" si="89"/>
        <v>0</v>
      </c>
    </row>
    <row r="392" spans="1:24" s="26" customFormat="1" x14ac:dyDescent="0.25">
      <c r="A392" s="36" t="str">
        <f>RIGHT('BANCOS FNL'!G392,4)</f>
        <v/>
      </c>
      <c r="B392" s="37">
        <f t="shared" si="80"/>
        <v>0</v>
      </c>
      <c r="C392" s="38" t="str">
        <f t="shared" si="81"/>
        <v>EGRESO</v>
      </c>
      <c r="D392" s="38" t="str">
        <f t="shared" si="82"/>
        <v>0EGRESO</v>
      </c>
      <c r="E392" s="38" t="str">
        <f>D392&amp;COUNTIF(D$2:D392,D392)</f>
        <v>0EGRESO391</v>
      </c>
      <c r="F392" s="34"/>
      <c r="K392" s="35"/>
      <c r="L392" s="35"/>
      <c r="M392" s="35"/>
      <c r="N392" s="35"/>
      <c r="O392" s="36">
        <f t="shared" si="83"/>
        <v>1</v>
      </c>
      <c r="P392" s="39" t="e">
        <f>VLOOKUP(E392,'BANCOS FNL'!E:M,5,0)</f>
        <v>#N/A</v>
      </c>
      <c r="Q392" s="25">
        <f t="shared" si="84"/>
        <v>0</v>
      </c>
      <c r="R392" s="25">
        <f>IFERROR(VLOOKUP(E392,'BANCOS FNL'!E:M,6,0),0)</f>
        <v>0</v>
      </c>
      <c r="S392" s="40" t="e">
        <f>VLOOKUP(E392,'BANCOS FNL'!E:M,8,0)</f>
        <v>#N/A</v>
      </c>
      <c r="T392" s="25">
        <f t="shared" si="85"/>
        <v>0</v>
      </c>
      <c r="U392" s="36" t="str">
        <f t="shared" si="86"/>
        <v>OK CONCILIADO</v>
      </c>
      <c r="V392" s="36" t="str">
        <f t="shared" ca="1" si="87"/>
        <v>ok</v>
      </c>
      <c r="W392" s="36">
        <f t="shared" si="88"/>
        <v>1</v>
      </c>
      <c r="X392" s="36">
        <f t="shared" si="89"/>
        <v>0</v>
      </c>
    </row>
    <row r="393" spans="1:24" s="26" customFormat="1" x14ac:dyDescent="0.25">
      <c r="A393" s="36" t="str">
        <f>RIGHT('BANCOS FNL'!G393,4)</f>
        <v/>
      </c>
      <c r="B393" s="37">
        <f t="shared" si="80"/>
        <v>0</v>
      </c>
      <c r="C393" s="38" t="str">
        <f t="shared" si="81"/>
        <v>EGRESO</v>
      </c>
      <c r="D393" s="38" t="str">
        <f t="shared" si="82"/>
        <v>0EGRESO</v>
      </c>
      <c r="E393" s="38" t="str">
        <f>D393&amp;COUNTIF(D$2:D393,D393)</f>
        <v>0EGRESO392</v>
      </c>
      <c r="F393" s="34"/>
      <c r="K393" s="35"/>
      <c r="L393" s="35"/>
      <c r="M393" s="35"/>
      <c r="N393" s="35"/>
      <c r="O393" s="36">
        <f t="shared" si="83"/>
        <v>1</v>
      </c>
      <c r="P393" s="39" t="e">
        <f>VLOOKUP(E393,'BANCOS FNL'!E:M,5,0)</f>
        <v>#N/A</v>
      </c>
      <c r="Q393" s="25">
        <f t="shared" si="84"/>
        <v>0</v>
      </c>
      <c r="R393" s="25">
        <f>IFERROR(VLOOKUP(E393,'BANCOS FNL'!E:M,6,0),0)</f>
        <v>0</v>
      </c>
      <c r="S393" s="40" t="e">
        <f>VLOOKUP(E393,'BANCOS FNL'!E:M,8,0)</f>
        <v>#N/A</v>
      </c>
      <c r="T393" s="25">
        <f t="shared" si="85"/>
        <v>0</v>
      </c>
      <c r="U393" s="36" t="str">
        <f t="shared" si="86"/>
        <v>OK CONCILIADO</v>
      </c>
      <c r="V393" s="36" t="str">
        <f t="shared" ca="1" si="87"/>
        <v>ok</v>
      </c>
      <c r="W393" s="36">
        <f t="shared" si="88"/>
        <v>1</v>
      </c>
      <c r="X393" s="36">
        <f t="shared" si="89"/>
        <v>0</v>
      </c>
    </row>
    <row r="394" spans="1:24" s="26" customFormat="1" x14ac:dyDescent="0.25">
      <c r="A394" s="36" t="str">
        <f>RIGHT('BANCOS FNL'!G394,4)</f>
        <v/>
      </c>
      <c r="B394" s="37">
        <f t="shared" si="80"/>
        <v>0</v>
      </c>
      <c r="C394" s="38" t="str">
        <f t="shared" si="81"/>
        <v>EGRESO</v>
      </c>
      <c r="D394" s="38" t="str">
        <f t="shared" si="82"/>
        <v>0EGRESO</v>
      </c>
      <c r="E394" s="38" t="str">
        <f>D394&amp;COUNTIF(D$2:D394,D394)</f>
        <v>0EGRESO393</v>
      </c>
      <c r="F394" s="34"/>
      <c r="K394" s="35"/>
      <c r="L394" s="35"/>
      <c r="M394" s="35"/>
      <c r="N394" s="35"/>
      <c r="O394" s="36">
        <f t="shared" si="83"/>
        <v>1</v>
      </c>
      <c r="P394" s="39" t="e">
        <f>VLOOKUP(E394,'BANCOS FNL'!E:M,5,0)</f>
        <v>#N/A</v>
      </c>
      <c r="Q394" s="25">
        <f t="shared" si="84"/>
        <v>0</v>
      </c>
      <c r="R394" s="25">
        <f>IFERROR(VLOOKUP(E394,'BANCOS FNL'!E:M,6,0),0)</f>
        <v>0</v>
      </c>
      <c r="S394" s="40" t="e">
        <f>VLOOKUP(E394,'BANCOS FNL'!E:M,8,0)</f>
        <v>#N/A</v>
      </c>
      <c r="T394" s="25">
        <f t="shared" si="85"/>
        <v>0</v>
      </c>
      <c r="U394" s="36" t="str">
        <f t="shared" si="86"/>
        <v>OK CONCILIADO</v>
      </c>
      <c r="V394" s="36" t="str">
        <f t="shared" ca="1" si="87"/>
        <v>ok</v>
      </c>
      <c r="W394" s="36">
        <f t="shared" si="88"/>
        <v>1</v>
      </c>
      <c r="X394" s="36">
        <f t="shared" si="89"/>
        <v>0</v>
      </c>
    </row>
    <row r="395" spans="1:24" s="26" customFormat="1" x14ac:dyDescent="0.25">
      <c r="A395" s="36" t="str">
        <f>RIGHT('BANCOS FNL'!G395,4)</f>
        <v/>
      </c>
      <c r="B395" s="37">
        <f t="shared" si="80"/>
        <v>0</v>
      </c>
      <c r="C395" s="38" t="str">
        <f t="shared" si="81"/>
        <v>EGRESO</v>
      </c>
      <c r="D395" s="38" t="str">
        <f t="shared" si="82"/>
        <v>0EGRESO</v>
      </c>
      <c r="E395" s="38" t="str">
        <f>D395&amp;COUNTIF(D$2:D395,D395)</f>
        <v>0EGRESO394</v>
      </c>
      <c r="F395" s="34"/>
      <c r="K395" s="35"/>
      <c r="L395" s="35"/>
      <c r="M395" s="35"/>
      <c r="N395" s="35"/>
      <c r="O395" s="36">
        <f t="shared" si="83"/>
        <v>1</v>
      </c>
      <c r="P395" s="39" t="e">
        <f>VLOOKUP(E395,'BANCOS FNL'!E:M,5,0)</f>
        <v>#N/A</v>
      </c>
      <c r="Q395" s="25">
        <f t="shared" si="84"/>
        <v>0</v>
      </c>
      <c r="R395" s="25">
        <f>IFERROR(VLOOKUP(E395,'BANCOS FNL'!E:M,6,0),0)</f>
        <v>0</v>
      </c>
      <c r="S395" s="40" t="e">
        <f>VLOOKUP(E395,'BANCOS FNL'!E:M,8,0)</f>
        <v>#N/A</v>
      </c>
      <c r="T395" s="25">
        <f t="shared" si="85"/>
        <v>0</v>
      </c>
      <c r="U395" s="36" t="str">
        <f t="shared" si="86"/>
        <v>OK CONCILIADO</v>
      </c>
      <c r="V395" s="36" t="str">
        <f t="shared" ca="1" si="87"/>
        <v>ok</v>
      </c>
      <c r="W395" s="36">
        <f t="shared" si="88"/>
        <v>1</v>
      </c>
      <c r="X395" s="36">
        <f t="shared" si="89"/>
        <v>0</v>
      </c>
    </row>
    <row r="396" spans="1:24" s="26" customFormat="1" x14ac:dyDescent="0.25">
      <c r="A396" s="36" t="str">
        <f>RIGHT('BANCOS FNL'!G396,4)</f>
        <v/>
      </c>
      <c r="B396" s="37">
        <f t="shared" si="80"/>
        <v>0</v>
      </c>
      <c r="C396" s="38" t="str">
        <f t="shared" si="81"/>
        <v>EGRESO</v>
      </c>
      <c r="D396" s="38" t="str">
        <f t="shared" si="82"/>
        <v>0EGRESO</v>
      </c>
      <c r="E396" s="38" t="str">
        <f>D396&amp;COUNTIF(D$2:D396,D396)</f>
        <v>0EGRESO395</v>
      </c>
      <c r="F396" s="34"/>
      <c r="K396" s="35"/>
      <c r="L396" s="35"/>
      <c r="M396" s="35"/>
      <c r="N396" s="35"/>
      <c r="O396" s="36">
        <f t="shared" si="83"/>
        <v>1</v>
      </c>
      <c r="P396" s="39" t="e">
        <f>VLOOKUP(E396,'BANCOS FNL'!E:M,5,0)</f>
        <v>#N/A</v>
      </c>
      <c r="Q396" s="25">
        <f t="shared" si="84"/>
        <v>0</v>
      </c>
      <c r="R396" s="25">
        <f>IFERROR(VLOOKUP(E396,'BANCOS FNL'!E:M,6,0),0)</f>
        <v>0</v>
      </c>
      <c r="S396" s="40" t="e">
        <f>VLOOKUP(E396,'BANCOS FNL'!E:M,8,0)</f>
        <v>#N/A</v>
      </c>
      <c r="T396" s="25">
        <f t="shared" si="85"/>
        <v>0</v>
      </c>
      <c r="U396" s="36" t="str">
        <f t="shared" si="86"/>
        <v>OK CONCILIADO</v>
      </c>
      <c r="V396" s="36" t="str">
        <f t="shared" ca="1" si="87"/>
        <v>ok</v>
      </c>
      <c r="W396" s="36">
        <f t="shared" si="88"/>
        <v>1</v>
      </c>
      <c r="X396" s="36">
        <f t="shared" si="89"/>
        <v>0</v>
      </c>
    </row>
    <row r="397" spans="1:24" s="26" customFormat="1" x14ac:dyDescent="0.25">
      <c r="A397" s="36" t="str">
        <f>RIGHT('BANCOS FNL'!G397,4)</f>
        <v/>
      </c>
      <c r="B397" s="37">
        <f t="shared" si="80"/>
        <v>0</v>
      </c>
      <c r="C397" s="38" t="str">
        <f t="shared" si="81"/>
        <v>EGRESO</v>
      </c>
      <c r="D397" s="38" t="str">
        <f t="shared" si="82"/>
        <v>0EGRESO</v>
      </c>
      <c r="E397" s="38" t="str">
        <f>D397&amp;COUNTIF(D$2:D397,D397)</f>
        <v>0EGRESO396</v>
      </c>
      <c r="F397" s="34"/>
      <c r="K397" s="35"/>
      <c r="L397" s="35"/>
      <c r="M397" s="35"/>
      <c r="N397" s="35"/>
      <c r="O397" s="36">
        <f t="shared" si="83"/>
        <v>1</v>
      </c>
      <c r="P397" s="39" t="e">
        <f>VLOOKUP(E397,'BANCOS FNL'!E:M,5,0)</f>
        <v>#N/A</v>
      </c>
      <c r="Q397" s="25">
        <f t="shared" si="84"/>
        <v>0</v>
      </c>
      <c r="R397" s="25">
        <f>IFERROR(VLOOKUP(E397,'BANCOS FNL'!E:M,6,0),0)</f>
        <v>0</v>
      </c>
      <c r="S397" s="40" t="e">
        <f>VLOOKUP(E397,'BANCOS FNL'!E:M,8,0)</f>
        <v>#N/A</v>
      </c>
      <c r="T397" s="25">
        <f t="shared" si="85"/>
        <v>0</v>
      </c>
      <c r="U397" s="36" t="str">
        <f t="shared" si="86"/>
        <v>OK CONCILIADO</v>
      </c>
      <c r="V397" s="36" t="str">
        <f t="shared" ca="1" si="87"/>
        <v>ok</v>
      </c>
      <c r="W397" s="36">
        <f t="shared" si="88"/>
        <v>1</v>
      </c>
      <c r="X397" s="36">
        <f t="shared" si="89"/>
        <v>0</v>
      </c>
    </row>
    <row r="398" spans="1:24" s="26" customFormat="1" x14ac:dyDescent="0.25">
      <c r="A398" s="36" t="str">
        <f>RIGHT('BANCOS FNL'!G398,4)</f>
        <v/>
      </c>
      <c r="B398" s="37">
        <f t="shared" si="80"/>
        <v>0</v>
      </c>
      <c r="C398" s="38" t="str">
        <f t="shared" si="81"/>
        <v>EGRESO</v>
      </c>
      <c r="D398" s="38" t="str">
        <f t="shared" si="82"/>
        <v>0EGRESO</v>
      </c>
      <c r="E398" s="38" t="str">
        <f>D398&amp;COUNTIF(D$2:D398,D398)</f>
        <v>0EGRESO397</v>
      </c>
      <c r="F398" s="34"/>
      <c r="K398" s="35"/>
      <c r="L398" s="35"/>
      <c r="M398" s="35"/>
      <c r="N398" s="35"/>
      <c r="O398" s="36">
        <f t="shared" si="83"/>
        <v>1</v>
      </c>
      <c r="P398" s="39" t="e">
        <f>VLOOKUP(E398,'BANCOS FNL'!E:M,5,0)</f>
        <v>#N/A</v>
      </c>
      <c r="Q398" s="25">
        <f t="shared" si="84"/>
        <v>0</v>
      </c>
      <c r="R398" s="25">
        <f>IFERROR(VLOOKUP(E398,'BANCOS FNL'!E:M,6,0),0)</f>
        <v>0</v>
      </c>
      <c r="S398" s="40" t="e">
        <f>VLOOKUP(E398,'BANCOS FNL'!E:M,8,0)</f>
        <v>#N/A</v>
      </c>
      <c r="T398" s="25">
        <f t="shared" si="85"/>
        <v>0</v>
      </c>
      <c r="U398" s="36" t="str">
        <f t="shared" si="86"/>
        <v>OK CONCILIADO</v>
      </c>
      <c r="V398" s="36" t="str">
        <f t="shared" ca="1" si="87"/>
        <v>ok</v>
      </c>
      <c r="W398" s="36">
        <f t="shared" si="88"/>
        <v>1</v>
      </c>
      <c r="X398" s="36">
        <f t="shared" si="89"/>
        <v>0</v>
      </c>
    </row>
    <row r="399" spans="1:24" s="26" customFormat="1" x14ac:dyDescent="0.25">
      <c r="A399" s="36" t="str">
        <f>RIGHT('BANCOS FNL'!G399,4)</f>
        <v/>
      </c>
      <c r="B399" s="37">
        <f t="shared" si="80"/>
        <v>0</v>
      </c>
      <c r="C399" s="38" t="str">
        <f t="shared" si="81"/>
        <v>EGRESO</v>
      </c>
      <c r="D399" s="38" t="str">
        <f t="shared" si="82"/>
        <v>0EGRESO</v>
      </c>
      <c r="E399" s="38" t="str">
        <f>D399&amp;COUNTIF(D$2:D399,D399)</f>
        <v>0EGRESO398</v>
      </c>
      <c r="F399" s="34"/>
      <c r="K399" s="35"/>
      <c r="L399" s="35"/>
      <c r="M399" s="35"/>
      <c r="N399" s="35"/>
      <c r="O399" s="36">
        <f t="shared" si="83"/>
        <v>1</v>
      </c>
      <c r="P399" s="39" t="e">
        <f>VLOOKUP(E399,'BANCOS FNL'!E:M,5,0)</f>
        <v>#N/A</v>
      </c>
      <c r="Q399" s="25">
        <f t="shared" si="84"/>
        <v>0</v>
      </c>
      <c r="R399" s="25">
        <f>IFERROR(VLOOKUP(E399,'BANCOS FNL'!E:M,6,0),0)</f>
        <v>0</v>
      </c>
      <c r="S399" s="40" t="e">
        <f>VLOOKUP(E399,'BANCOS FNL'!E:M,8,0)</f>
        <v>#N/A</v>
      </c>
      <c r="T399" s="25">
        <f t="shared" si="85"/>
        <v>0</v>
      </c>
      <c r="U399" s="36" t="str">
        <f t="shared" si="86"/>
        <v>OK CONCILIADO</v>
      </c>
      <c r="V399" s="36" t="str">
        <f t="shared" ca="1" si="87"/>
        <v>ok</v>
      </c>
      <c r="W399" s="36">
        <f t="shared" si="88"/>
        <v>1</v>
      </c>
      <c r="X399" s="36">
        <f t="shared" si="89"/>
        <v>0</v>
      </c>
    </row>
    <row r="400" spans="1:24" s="26" customFormat="1" x14ac:dyDescent="0.25">
      <c r="A400" s="36" t="str">
        <f>RIGHT('BANCOS FNL'!G400,4)</f>
        <v/>
      </c>
      <c r="B400" s="37">
        <f t="shared" si="80"/>
        <v>0</v>
      </c>
      <c r="C400" s="38" t="str">
        <f t="shared" si="81"/>
        <v>EGRESO</v>
      </c>
      <c r="D400" s="38" t="str">
        <f t="shared" si="82"/>
        <v>0EGRESO</v>
      </c>
      <c r="E400" s="38" t="str">
        <f>D400&amp;COUNTIF(D$2:D400,D400)</f>
        <v>0EGRESO399</v>
      </c>
      <c r="F400" s="34"/>
      <c r="K400" s="35"/>
      <c r="L400" s="35"/>
      <c r="M400" s="35"/>
      <c r="N400" s="35"/>
      <c r="O400" s="36">
        <f t="shared" si="83"/>
        <v>1</v>
      </c>
      <c r="P400" s="39" t="e">
        <f>VLOOKUP(E400,'BANCOS FNL'!E:M,5,0)</f>
        <v>#N/A</v>
      </c>
      <c r="Q400" s="25">
        <f t="shared" si="84"/>
        <v>0</v>
      </c>
      <c r="R400" s="25">
        <f>IFERROR(VLOOKUP(E400,'BANCOS FNL'!E:M,6,0),0)</f>
        <v>0</v>
      </c>
      <c r="S400" s="40" t="e">
        <f>VLOOKUP(E400,'BANCOS FNL'!E:M,8,0)</f>
        <v>#N/A</v>
      </c>
      <c r="T400" s="25">
        <f t="shared" si="85"/>
        <v>0</v>
      </c>
      <c r="U400" s="36" t="str">
        <f t="shared" si="86"/>
        <v>OK CONCILIADO</v>
      </c>
      <c r="V400" s="36" t="str">
        <f t="shared" ca="1" si="87"/>
        <v>ok</v>
      </c>
      <c r="W400" s="36">
        <f t="shared" si="88"/>
        <v>1</v>
      </c>
      <c r="X400" s="36">
        <f t="shared" si="89"/>
        <v>0</v>
      </c>
    </row>
  </sheetData>
  <conditionalFormatting sqref="B1:B1048576">
    <cfRule type="duplicateValues" dxfId="8" priority="4"/>
  </conditionalFormatting>
  <conditionalFormatting sqref="H1:H1048576">
    <cfRule type="duplicateValues" dxfId="7" priority="3"/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9637F7-EB71-420A-86BE-6C8BC5510148}">
  <sheetPr codeName="Hoja5">
    <tabColor theme="5" tint="0.79998168889431442"/>
  </sheetPr>
  <dimension ref="A1:G91"/>
  <sheetViews>
    <sheetView showGridLines="0" tabSelected="1" zoomScale="85" zoomScaleNormal="85" workbookViewId="0">
      <selection activeCell="D22" sqref="D22"/>
    </sheetView>
  </sheetViews>
  <sheetFormatPr baseColWidth="10" defaultRowHeight="15" x14ac:dyDescent="0.25"/>
  <cols>
    <col min="1" max="1" width="31" customWidth="1"/>
    <col min="2" max="2" width="11.140625" style="1" bestFit="1" customWidth="1"/>
    <col min="3" max="3" width="13.42578125" bestFit="1" customWidth="1"/>
    <col min="5" max="5" width="16.5703125" customWidth="1"/>
    <col min="6" max="6" width="23.42578125" customWidth="1"/>
    <col min="7" max="7" width="10.140625" bestFit="1" customWidth="1"/>
    <col min="8" max="8" width="16.140625" bestFit="1" customWidth="1"/>
    <col min="9" max="9" width="11.5703125" bestFit="1" customWidth="1"/>
  </cols>
  <sheetData>
    <row r="1" spans="1:7" x14ac:dyDescent="0.25">
      <c r="F1" s="1"/>
    </row>
    <row r="2" spans="1:7" x14ac:dyDescent="0.25">
      <c r="F2" s="1"/>
    </row>
    <row r="3" spans="1:7" x14ac:dyDescent="0.25">
      <c r="A3" s="6" t="s">
        <v>6410</v>
      </c>
      <c r="B3"/>
      <c r="E3" s="6" t="s">
        <v>6410</v>
      </c>
    </row>
    <row r="4" spans="1:7" x14ac:dyDescent="0.25">
      <c r="A4" s="6" t="s">
        <v>6409</v>
      </c>
      <c r="B4" s="6" t="s">
        <v>6423</v>
      </c>
      <c r="C4" t="s">
        <v>6415</v>
      </c>
      <c r="E4" s="6" t="s">
        <v>268</v>
      </c>
      <c r="F4" s="6" t="s">
        <v>6464</v>
      </c>
      <c r="G4" t="s">
        <v>6415</v>
      </c>
    </row>
    <row r="5" spans="1:7" x14ac:dyDescent="0.25">
      <c r="A5" t="s">
        <v>6459</v>
      </c>
      <c r="B5">
        <v>19</v>
      </c>
      <c r="C5" s="2">
        <v>-5600601.3499999996</v>
      </c>
      <c r="E5" t="s">
        <v>6414</v>
      </c>
      <c r="F5" t="s">
        <v>6465</v>
      </c>
      <c r="G5" s="2">
        <v>700000</v>
      </c>
    </row>
    <row r="6" spans="1:7" x14ac:dyDescent="0.25">
      <c r="A6" t="s">
        <v>6459</v>
      </c>
      <c r="B6">
        <v>20</v>
      </c>
      <c r="C6" s="2">
        <v>-5939745.4300000006</v>
      </c>
      <c r="E6" t="s">
        <v>6425</v>
      </c>
      <c r="G6" s="2">
        <v>700000</v>
      </c>
    </row>
    <row r="7" spans="1:7" x14ac:dyDescent="0.25">
      <c r="A7" t="s">
        <v>6459</v>
      </c>
      <c r="B7">
        <v>21</v>
      </c>
      <c r="C7" s="2">
        <v>-16724696.83</v>
      </c>
      <c r="E7" t="s">
        <v>6411</v>
      </c>
      <c r="G7" s="2">
        <v>700000</v>
      </c>
    </row>
    <row r="8" spans="1:7" x14ac:dyDescent="0.25">
      <c r="A8" t="s">
        <v>6459</v>
      </c>
      <c r="B8">
        <v>22</v>
      </c>
      <c r="C8" s="2">
        <v>-6214985.7000000002</v>
      </c>
    </row>
    <row r="9" spans="1:7" x14ac:dyDescent="0.25">
      <c r="A9" t="s">
        <v>6461</v>
      </c>
      <c r="B9"/>
      <c r="C9" s="2">
        <v>-34480029.310000002</v>
      </c>
    </row>
    <row r="10" spans="1:7" x14ac:dyDescent="0.25">
      <c r="A10" t="s">
        <v>6455</v>
      </c>
      <c r="B10">
        <v>19</v>
      </c>
      <c r="C10" s="2">
        <v>-181800.4</v>
      </c>
    </row>
    <row r="11" spans="1:7" x14ac:dyDescent="0.25">
      <c r="A11" t="s">
        <v>6455</v>
      </c>
      <c r="B11">
        <v>20</v>
      </c>
      <c r="C11" s="2">
        <v>-80209.7</v>
      </c>
    </row>
    <row r="12" spans="1:7" x14ac:dyDescent="0.25">
      <c r="A12" t="s">
        <v>6455</v>
      </c>
      <c r="B12">
        <v>21</v>
      </c>
      <c r="C12" s="2">
        <v>-427651.55</v>
      </c>
    </row>
    <row r="13" spans="1:7" x14ac:dyDescent="0.25">
      <c r="A13" t="s">
        <v>6455</v>
      </c>
      <c r="B13">
        <v>22</v>
      </c>
      <c r="C13" s="2">
        <v>-90177.86</v>
      </c>
    </row>
    <row r="14" spans="1:7" x14ac:dyDescent="0.25">
      <c r="A14" t="s">
        <v>6462</v>
      </c>
      <c r="B14"/>
      <c r="C14" s="2">
        <v>-779839.50999999989</v>
      </c>
    </row>
    <row r="15" spans="1:7" x14ac:dyDescent="0.25">
      <c r="A15" t="s">
        <v>6458</v>
      </c>
      <c r="B15">
        <v>19</v>
      </c>
      <c r="C15" s="2">
        <v>-34542.699999999997</v>
      </c>
    </row>
    <row r="16" spans="1:7" x14ac:dyDescent="0.25">
      <c r="A16" t="s">
        <v>6458</v>
      </c>
      <c r="B16">
        <v>20</v>
      </c>
      <c r="C16" s="2">
        <v>-15240.09</v>
      </c>
    </row>
    <row r="17" spans="1:3" x14ac:dyDescent="0.25">
      <c r="A17" t="s">
        <v>6458</v>
      </c>
      <c r="B17">
        <v>21</v>
      </c>
      <c r="C17" s="2">
        <v>-54668.61</v>
      </c>
    </row>
    <row r="18" spans="1:3" x14ac:dyDescent="0.25">
      <c r="A18" t="s">
        <v>6458</v>
      </c>
      <c r="B18">
        <v>22</v>
      </c>
      <c r="C18" s="2">
        <v>-17133.86</v>
      </c>
    </row>
    <row r="19" spans="1:3" x14ac:dyDescent="0.25">
      <c r="A19" t="s">
        <v>6463</v>
      </c>
      <c r="B19"/>
      <c r="C19" s="2">
        <v>-121585.26</v>
      </c>
    </row>
    <row r="20" spans="1:3" x14ac:dyDescent="0.25">
      <c r="A20" t="s">
        <v>6411</v>
      </c>
      <c r="B20"/>
      <c r="C20" s="2">
        <v>-35381454.080000006</v>
      </c>
    </row>
    <row r="21" spans="1:3" x14ac:dyDescent="0.25">
      <c r="B21"/>
    </row>
    <row r="22" spans="1:3" x14ac:dyDescent="0.25">
      <c r="B22"/>
    </row>
    <row r="23" spans="1:3" x14ac:dyDescent="0.25">
      <c r="B23"/>
    </row>
    <row r="24" spans="1:3" x14ac:dyDescent="0.25">
      <c r="B24"/>
    </row>
    <row r="25" spans="1:3" x14ac:dyDescent="0.25">
      <c r="B25"/>
    </row>
    <row r="26" spans="1:3" x14ac:dyDescent="0.25">
      <c r="B26"/>
    </row>
    <row r="27" spans="1:3" x14ac:dyDescent="0.25">
      <c r="B27"/>
    </row>
    <row r="28" spans="1:3" x14ac:dyDescent="0.25">
      <c r="B28"/>
    </row>
    <row r="29" spans="1:3" x14ac:dyDescent="0.25">
      <c r="B29"/>
    </row>
    <row r="30" spans="1:3" x14ac:dyDescent="0.25">
      <c r="B30"/>
    </row>
    <row r="31" spans="1:3" x14ac:dyDescent="0.25">
      <c r="B31"/>
    </row>
    <row r="32" spans="1:3" x14ac:dyDescent="0.25">
      <c r="B32"/>
    </row>
    <row r="33" spans="2:2" x14ac:dyDescent="0.25">
      <c r="B33"/>
    </row>
    <row r="34" spans="2:2" x14ac:dyDescent="0.25">
      <c r="B34"/>
    </row>
    <row r="35" spans="2:2" x14ac:dyDescent="0.25">
      <c r="B35"/>
    </row>
    <row r="36" spans="2:2" x14ac:dyDescent="0.25">
      <c r="B36"/>
    </row>
    <row r="37" spans="2:2" x14ac:dyDescent="0.25">
      <c r="B37"/>
    </row>
    <row r="38" spans="2:2" x14ac:dyDescent="0.25">
      <c r="B38"/>
    </row>
    <row r="39" spans="2:2" x14ac:dyDescent="0.25">
      <c r="B39"/>
    </row>
    <row r="40" spans="2:2" x14ac:dyDescent="0.25">
      <c r="B40"/>
    </row>
    <row r="41" spans="2:2" x14ac:dyDescent="0.25">
      <c r="B41"/>
    </row>
    <row r="42" spans="2:2" x14ac:dyDescent="0.25">
      <c r="B42"/>
    </row>
    <row r="43" spans="2:2" x14ac:dyDescent="0.25">
      <c r="B43"/>
    </row>
    <row r="44" spans="2:2" x14ac:dyDescent="0.25">
      <c r="B44"/>
    </row>
    <row r="45" spans="2:2" x14ac:dyDescent="0.25">
      <c r="B45"/>
    </row>
    <row r="46" spans="2:2" x14ac:dyDescent="0.25">
      <c r="B46"/>
    </row>
    <row r="47" spans="2:2" x14ac:dyDescent="0.25">
      <c r="B47"/>
    </row>
    <row r="48" spans="2:2" x14ac:dyDescent="0.25">
      <c r="B48"/>
    </row>
    <row r="49" spans="2:2" x14ac:dyDescent="0.25">
      <c r="B49"/>
    </row>
    <row r="50" spans="2:2" x14ac:dyDescent="0.25">
      <c r="B50"/>
    </row>
    <row r="51" spans="2:2" x14ac:dyDescent="0.25">
      <c r="B51"/>
    </row>
    <row r="52" spans="2:2" x14ac:dyDescent="0.25">
      <c r="B52"/>
    </row>
    <row r="53" spans="2:2" x14ac:dyDescent="0.25">
      <c r="B53"/>
    </row>
    <row r="54" spans="2:2" x14ac:dyDescent="0.25">
      <c r="B54"/>
    </row>
    <row r="55" spans="2:2" x14ac:dyDescent="0.25">
      <c r="B55"/>
    </row>
    <row r="56" spans="2:2" x14ac:dyDescent="0.25">
      <c r="B56"/>
    </row>
    <row r="57" spans="2:2" x14ac:dyDescent="0.25">
      <c r="B57"/>
    </row>
    <row r="58" spans="2:2" x14ac:dyDescent="0.25">
      <c r="B58"/>
    </row>
    <row r="59" spans="2:2" x14ac:dyDescent="0.25">
      <c r="B59"/>
    </row>
    <row r="60" spans="2:2" x14ac:dyDescent="0.25">
      <c r="B60"/>
    </row>
    <row r="61" spans="2:2" x14ac:dyDescent="0.25">
      <c r="B61"/>
    </row>
    <row r="62" spans="2:2" x14ac:dyDescent="0.25">
      <c r="B62"/>
    </row>
    <row r="63" spans="2:2" x14ac:dyDescent="0.25">
      <c r="B63"/>
    </row>
    <row r="64" spans="2:2" x14ac:dyDescent="0.25">
      <c r="B64"/>
    </row>
    <row r="65" spans="2:2" x14ac:dyDescent="0.25">
      <c r="B65"/>
    </row>
    <row r="66" spans="2:2" x14ac:dyDescent="0.25">
      <c r="B66"/>
    </row>
    <row r="67" spans="2:2" x14ac:dyDescent="0.25">
      <c r="B67"/>
    </row>
    <row r="68" spans="2:2" x14ac:dyDescent="0.25">
      <c r="B68"/>
    </row>
    <row r="69" spans="2:2" x14ac:dyDescent="0.25">
      <c r="B69"/>
    </row>
    <row r="70" spans="2:2" x14ac:dyDescent="0.25">
      <c r="B70"/>
    </row>
    <row r="71" spans="2:2" x14ac:dyDescent="0.25">
      <c r="B71"/>
    </row>
    <row r="72" spans="2:2" x14ac:dyDescent="0.25">
      <c r="B72"/>
    </row>
    <row r="73" spans="2:2" x14ac:dyDescent="0.25">
      <c r="B73"/>
    </row>
    <row r="74" spans="2:2" x14ac:dyDescent="0.25">
      <c r="B74"/>
    </row>
    <row r="75" spans="2:2" x14ac:dyDescent="0.25">
      <c r="B75"/>
    </row>
    <row r="76" spans="2:2" x14ac:dyDescent="0.25">
      <c r="B76"/>
    </row>
    <row r="77" spans="2:2" x14ac:dyDescent="0.25">
      <c r="B77"/>
    </row>
    <row r="78" spans="2:2" x14ac:dyDescent="0.25">
      <c r="B78"/>
    </row>
    <row r="79" spans="2:2" x14ac:dyDescent="0.25">
      <c r="B79"/>
    </row>
    <row r="80" spans="2:2" x14ac:dyDescent="0.25">
      <c r="B80"/>
    </row>
    <row r="81" spans="2:2" x14ac:dyDescent="0.25">
      <c r="B81"/>
    </row>
    <row r="82" spans="2:2" x14ac:dyDescent="0.25">
      <c r="B82"/>
    </row>
    <row r="83" spans="2:2" x14ac:dyDescent="0.25">
      <c r="B83"/>
    </row>
    <row r="84" spans="2:2" x14ac:dyDescent="0.25">
      <c r="B84"/>
    </row>
    <row r="85" spans="2:2" x14ac:dyDescent="0.25">
      <c r="B85"/>
    </row>
    <row r="86" spans="2:2" x14ac:dyDescent="0.25">
      <c r="B86"/>
    </row>
    <row r="87" spans="2:2" x14ac:dyDescent="0.25">
      <c r="B87"/>
    </row>
    <row r="88" spans="2:2" x14ac:dyDescent="0.25">
      <c r="B88"/>
    </row>
    <row r="89" spans="2:2" x14ac:dyDescent="0.25">
      <c r="B89"/>
    </row>
    <row r="90" spans="2:2" x14ac:dyDescent="0.25">
      <c r="B90"/>
    </row>
    <row r="91" spans="2:2" x14ac:dyDescent="0.25">
      <c r="B9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D8F95-AE9B-4ACC-8E36-874A65F3B7BA}">
  <sheetPr codeName="Hoja3"/>
  <dimension ref="A1:B6393"/>
  <sheetViews>
    <sheetView topLeftCell="A6373" workbookViewId="0">
      <selection activeCell="B6394" sqref="B6394"/>
    </sheetView>
  </sheetViews>
  <sheetFormatPr baseColWidth="10" defaultRowHeight="15" x14ac:dyDescent="0.25"/>
  <cols>
    <col min="1" max="2" width="35.5703125" bestFit="1" customWidth="1"/>
  </cols>
  <sheetData>
    <row r="1" spans="1:2" x14ac:dyDescent="0.25">
      <c r="A1" s="5"/>
      <c r="B1" s="5"/>
    </row>
    <row r="3" spans="1:2" x14ac:dyDescent="0.25">
      <c r="A3" s="5" t="s">
        <v>272</v>
      </c>
      <c r="B3" s="5" t="s">
        <v>273</v>
      </c>
    </row>
    <row r="4" spans="1:2" x14ac:dyDescent="0.25">
      <c r="A4" t="s">
        <v>274</v>
      </c>
      <c r="B4" t="s">
        <v>274</v>
      </c>
    </row>
    <row r="5" spans="1:2" x14ac:dyDescent="0.25">
      <c r="A5" t="s">
        <v>239</v>
      </c>
      <c r="B5" t="s">
        <v>239</v>
      </c>
    </row>
    <row r="6" spans="1:2" x14ac:dyDescent="0.25">
      <c r="A6" t="s">
        <v>275</v>
      </c>
      <c r="B6" t="s">
        <v>275</v>
      </c>
    </row>
    <row r="7" spans="1:2" x14ac:dyDescent="0.25">
      <c r="A7" t="s">
        <v>276</v>
      </c>
      <c r="B7" t="s">
        <v>277</v>
      </c>
    </row>
    <row r="8" spans="1:2" x14ac:dyDescent="0.25">
      <c r="A8" t="s">
        <v>278</v>
      </c>
      <c r="B8" t="s">
        <v>277</v>
      </c>
    </row>
    <row r="9" spans="1:2" x14ac:dyDescent="0.25">
      <c r="A9" t="s">
        <v>6102</v>
      </c>
      <c r="B9" t="s">
        <v>6456</v>
      </c>
    </row>
    <row r="10" spans="1:2" x14ac:dyDescent="0.25">
      <c r="A10" t="s">
        <v>6099</v>
      </c>
      <c r="B10" t="s">
        <v>6457</v>
      </c>
    </row>
    <row r="11" spans="1:2" x14ac:dyDescent="0.25">
      <c r="A11" t="s">
        <v>3279</v>
      </c>
      <c r="B11" t="s">
        <v>6457</v>
      </c>
    </row>
    <row r="12" spans="1:2" x14ac:dyDescent="0.25">
      <c r="A12" t="s">
        <v>258</v>
      </c>
      <c r="B12" t="s">
        <v>6455</v>
      </c>
    </row>
    <row r="13" spans="1:2" x14ac:dyDescent="0.25">
      <c r="A13" t="s">
        <v>4455</v>
      </c>
      <c r="B13" t="s">
        <v>6455</v>
      </c>
    </row>
    <row r="14" spans="1:2" x14ac:dyDescent="0.25">
      <c r="A14" t="s">
        <v>256</v>
      </c>
      <c r="B14" t="s">
        <v>6458</v>
      </c>
    </row>
    <row r="15" spans="1:2" x14ac:dyDescent="0.25">
      <c r="A15" t="s">
        <v>259</v>
      </c>
      <c r="B15" t="s">
        <v>6455</v>
      </c>
    </row>
    <row r="16" spans="1:2" x14ac:dyDescent="0.25">
      <c r="A16" t="s">
        <v>172</v>
      </c>
      <c r="B16" t="s">
        <v>6455</v>
      </c>
    </row>
    <row r="17" spans="1:2" x14ac:dyDescent="0.25">
      <c r="A17" t="s">
        <v>280</v>
      </c>
      <c r="B17" t="s">
        <v>6455</v>
      </c>
    </row>
    <row r="18" spans="1:2" x14ac:dyDescent="0.25">
      <c r="A18" t="s">
        <v>4236</v>
      </c>
      <c r="B18" t="s">
        <v>6455</v>
      </c>
    </row>
    <row r="19" spans="1:2" x14ac:dyDescent="0.25">
      <c r="A19" t="s">
        <v>281</v>
      </c>
      <c r="B19" t="s">
        <v>6455</v>
      </c>
    </row>
    <row r="20" spans="1:2" x14ac:dyDescent="0.25">
      <c r="A20" t="s">
        <v>245</v>
      </c>
      <c r="B20" t="s">
        <v>245</v>
      </c>
    </row>
    <row r="21" spans="1:2" x14ac:dyDescent="0.25">
      <c r="A21" t="s">
        <v>249</v>
      </c>
      <c r="B21" t="s">
        <v>277</v>
      </c>
    </row>
    <row r="22" spans="1:2" x14ac:dyDescent="0.25">
      <c r="A22" t="s">
        <v>248</v>
      </c>
      <c r="B22" t="s">
        <v>248</v>
      </c>
    </row>
    <row r="23" spans="1:2" x14ac:dyDescent="0.25">
      <c r="A23" t="s">
        <v>284</v>
      </c>
      <c r="B23" t="s">
        <v>284</v>
      </c>
    </row>
    <row r="24" spans="1:2" x14ac:dyDescent="0.25">
      <c r="A24" t="s">
        <v>285</v>
      </c>
      <c r="B24" t="s">
        <v>277</v>
      </c>
    </row>
    <row r="25" spans="1:2" x14ac:dyDescent="0.25">
      <c r="A25" t="s">
        <v>286</v>
      </c>
      <c r="B25" t="s">
        <v>286</v>
      </c>
    </row>
    <row r="26" spans="1:2" x14ac:dyDescent="0.25">
      <c r="A26" t="s">
        <v>287</v>
      </c>
      <c r="B26" t="s">
        <v>287</v>
      </c>
    </row>
    <row r="27" spans="1:2" x14ac:dyDescent="0.25">
      <c r="A27" t="s">
        <v>288</v>
      </c>
      <c r="B27" t="s">
        <v>277</v>
      </c>
    </row>
    <row r="28" spans="1:2" x14ac:dyDescent="0.25">
      <c r="A28" t="s">
        <v>289</v>
      </c>
      <c r="B28" t="s">
        <v>289</v>
      </c>
    </row>
    <row r="29" spans="1:2" x14ac:dyDescent="0.25">
      <c r="A29" t="s">
        <v>242</v>
      </c>
      <c r="B29" t="s">
        <v>242</v>
      </c>
    </row>
    <row r="30" spans="1:2" x14ac:dyDescent="0.25">
      <c r="A30" t="s">
        <v>282</v>
      </c>
      <c r="B30" t="s">
        <v>6455</v>
      </c>
    </row>
    <row r="31" spans="1:2" x14ac:dyDescent="0.25">
      <c r="A31" t="s">
        <v>291</v>
      </c>
      <c r="B31" t="s">
        <v>291</v>
      </c>
    </row>
    <row r="32" spans="1:2" x14ac:dyDescent="0.25">
      <c r="A32" t="s">
        <v>292</v>
      </c>
      <c r="B32" t="s">
        <v>293</v>
      </c>
    </row>
    <row r="33" spans="1:2" x14ac:dyDescent="0.25">
      <c r="A33" t="s">
        <v>294</v>
      </c>
      <c r="B33" t="s">
        <v>293</v>
      </c>
    </row>
    <row r="34" spans="1:2" x14ac:dyDescent="0.25">
      <c r="A34" t="s">
        <v>295</v>
      </c>
      <c r="B34" t="s">
        <v>293</v>
      </c>
    </row>
    <row r="35" spans="1:2" x14ac:dyDescent="0.25">
      <c r="A35" t="s">
        <v>264</v>
      </c>
      <c r="B35" t="s">
        <v>6455</v>
      </c>
    </row>
    <row r="36" spans="1:2" x14ac:dyDescent="0.25">
      <c r="A36" t="s">
        <v>3261</v>
      </c>
      <c r="B36" t="s">
        <v>6455</v>
      </c>
    </row>
    <row r="37" spans="1:2" x14ac:dyDescent="0.25">
      <c r="A37" t="s">
        <v>257</v>
      </c>
      <c r="B37" t="s">
        <v>6455</v>
      </c>
    </row>
    <row r="38" spans="1:2" x14ac:dyDescent="0.25">
      <c r="A38" t="s">
        <v>261</v>
      </c>
      <c r="B38" t="s">
        <v>6455</v>
      </c>
    </row>
    <row r="39" spans="1:2" x14ac:dyDescent="0.25">
      <c r="A39" t="s">
        <v>660</v>
      </c>
      <c r="B39" t="s">
        <v>6455</v>
      </c>
    </row>
    <row r="40" spans="1:2" x14ac:dyDescent="0.25">
      <c r="A40" t="s">
        <v>260</v>
      </c>
      <c r="B40" t="s">
        <v>6455</v>
      </c>
    </row>
    <row r="41" spans="1:2" x14ac:dyDescent="0.25">
      <c r="A41" t="s">
        <v>3295</v>
      </c>
      <c r="B41" t="s">
        <v>6455</v>
      </c>
    </row>
    <row r="42" spans="1:2" x14ac:dyDescent="0.25">
      <c r="A42" t="s">
        <v>300</v>
      </c>
      <c r="B42" t="s">
        <v>300</v>
      </c>
    </row>
    <row r="43" spans="1:2" x14ac:dyDescent="0.25">
      <c r="A43" t="s">
        <v>301</v>
      </c>
      <c r="B43" t="s">
        <v>689</v>
      </c>
    </row>
    <row r="44" spans="1:2" x14ac:dyDescent="0.25">
      <c r="A44" t="s">
        <v>302</v>
      </c>
      <c r="B44" t="s">
        <v>689</v>
      </c>
    </row>
    <row r="45" spans="1:2" x14ac:dyDescent="0.25">
      <c r="A45" t="s">
        <v>303</v>
      </c>
      <c r="B45" t="s">
        <v>689</v>
      </c>
    </row>
    <row r="46" spans="1:2" x14ac:dyDescent="0.25">
      <c r="A46" t="s">
        <v>304</v>
      </c>
      <c r="B46" t="s">
        <v>689</v>
      </c>
    </row>
    <row r="47" spans="1:2" x14ac:dyDescent="0.25">
      <c r="A47" t="s">
        <v>305</v>
      </c>
      <c r="B47" t="s">
        <v>689</v>
      </c>
    </row>
    <row r="48" spans="1:2" x14ac:dyDescent="0.25">
      <c r="A48" t="s">
        <v>306</v>
      </c>
      <c r="B48" t="s">
        <v>689</v>
      </c>
    </row>
    <row r="49" spans="1:2" x14ac:dyDescent="0.25">
      <c r="A49" t="s">
        <v>307</v>
      </c>
      <c r="B49" t="s">
        <v>689</v>
      </c>
    </row>
    <row r="50" spans="1:2" x14ac:dyDescent="0.25">
      <c r="A50" t="s">
        <v>308</v>
      </c>
      <c r="B50" t="s">
        <v>689</v>
      </c>
    </row>
    <row r="51" spans="1:2" x14ac:dyDescent="0.25">
      <c r="A51" t="s">
        <v>309</v>
      </c>
      <c r="B51" t="s">
        <v>689</v>
      </c>
    </row>
    <row r="52" spans="1:2" x14ac:dyDescent="0.25">
      <c r="A52" t="s">
        <v>310</v>
      </c>
      <c r="B52" t="s">
        <v>689</v>
      </c>
    </row>
    <row r="53" spans="1:2" x14ac:dyDescent="0.25">
      <c r="A53" t="s">
        <v>311</v>
      </c>
      <c r="B53" t="s">
        <v>689</v>
      </c>
    </row>
    <row r="54" spans="1:2" x14ac:dyDescent="0.25">
      <c r="A54" t="s">
        <v>312</v>
      </c>
      <c r="B54" t="s">
        <v>689</v>
      </c>
    </row>
    <row r="55" spans="1:2" x14ac:dyDescent="0.25">
      <c r="A55" t="s">
        <v>313</v>
      </c>
      <c r="B55" t="s">
        <v>689</v>
      </c>
    </row>
    <row r="56" spans="1:2" x14ac:dyDescent="0.25">
      <c r="A56" t="s">
        <v>314</v>
      </c>
      <c r="B56" t="s">
        <v>689</v>
      </c>
    </row>
    <row r="57" spans="1:2" x14ac:dyDescent="0.25">
      <c r="A57" t="s">
        <v>315</v>
      </c>
      <c r="B57" t="s">
        <v>689</v>
      </c>
    </row>
    <row r="58" spans="1:2" x14ac:dyDescent="0.25">
      <c r="A58" t="s">
        <v>316</v>
      </c>
      <c r="B58" t="s">
        <v>689</v>
      </c>
    </row>
    <row r="59" spans="1:2" x14ac:dyDescent="0.25">
      <c r="A59" t="s">
        <v>317</v>
      </c>
      <c r="B59" t="s">
        <v>689</v>
      </c>
    </row>
    <row r="60" spans="1:2" x14ac:dyDescent="0.25">
      <c r="A60" t="s">
        <v>318</v>
      </c>
      <c r="B60" t="s">
        <v>689</v>
      </c>
    </row>
    <row r="61" spans="1:2" x14ac:dyDescent="0.25">
      <c r="A61" t="s">
        <v>319</v>
      </c>
      <c r="B61" t="s">
        <v>689</v>
      </c>
    </row>
    <row r="62" spans="1:2" x14ac:dyDescent="0.25">
      <c r="A62" t="s">
        <v>320</v>
      </c>
      <c r="B62" t="s">
        <v>689</v>
      </c>
    </row>
    <row r="63" spans="1:2" x14ac:dyDescent="0.25">
      <c r="A63" t="s">
        <v>321</v>
      </c>
      <c r="B63" t="s">
        <v>689</v>
      </c>
    </row>
    <row r="64" spans="1:2" x14ac:dyDescent="0.25">
      <c r="A64" t="s">
        <v>322</v>
      </c>
      <c r="B64" t="s">
        <v>689</v>
      </c>
    </row>
    <row r="65" spans="1:2" x14ac:dyDescent="0.25">
      <c r="A65" t="s">
        <v>323</v>
      </c>
      <c r="B65" t="s">
        <v>689</v>
      </c>
    </row>
    <row r="66" spans="1:2" x14ac:dyDescent="0.25">
      <c r="A66" t="s">
        <v>324</v>
      </c>
      <c r="B66" t="s">
        <v>689</v>
      </c>
    </row>
    <row r="67" spans="1:2" x14ac:dyDescent="0.25">
      <c r="A67" t="s">
        <v>325</v>
      </c>
      <c r="B67" t="s">
        <v>689</v>
      </c>
    </row>
    <row r="68" spans="1:2" x14ac:dyDescent="0.25">
      <c r="A68" t="s">
        <v>326</v>
      </c>
      <c r="B68" t="s">
        <v>689</v>
      </c>
    </row>
    <row r="69" spans="1:2" x14ac:dyDescent="0.25">
      <c r="A69" t="s">
        <v>327</v>
      </c>
      <c r="B69" t="s">
        <v>689</v>
      </c>
    </row>
    <row r="70" spans="1:2" x14ac:dyDescent="0.25">
      <c r="A70" t="s">
        <v>328</v>
      </c>
      <c r="B70" t="s">
        <v>689</v>
      </c>
    </row>
    <row r="71" spans="1:2" x14ac:dyDescent="0.25">
      <c r="A71" t="s">
        <v>329</v>
      </c>
      <c r="B71" t="s">
        <v>689</v>
      </c>
    </row>
    <row r="72" spans="1:2" x14ac:dyDescent="0.25">
      <c r="A72" t="s">
        <v>330</v>
      </c>
      <c r="B72" t="s">
        <v>689</v>
      </c>
    </row>
    <row r="73" spans="1:2" x14ac:dyDescent="0.25">
      <c r="A73" t="s">
        <v>331</v>
      </c>
      <c r="B73" t="s">
        <v>689</v>
      </c>
    </row>
    <row r="74" spans="1:2" x14ac:dyDescent="0.25">
      <c r="A74" t="s">
        <v>332</v>
      </c>
      <c r="B74" t="s">
        <v>689</v>
      </c>
    </row>
    <row r="75" spans="1:2" x14ac:dyDescent="0.25">
      <c r="A75" t="s">
        <v>333</v>
      </c>
      <c r="B75" t="s">
        <v>689</v>
      </c>
    </row>
    <row r="76" spans="1:2" x14ac:dyDescent="0.25">
      <c r="A76" t="s">
        <v>334</v>
      </c>
      <c r="B76" t="s">
        <v>689</v>
      </c>
    </row>
    <row r="77" spans="1:2" x14ac:dyDescent="0.25">
      <c r="A77" t="s">
        <v>335</v>
      </c>
      <c r="B77" t="s">
        <v>689</v>
      </c>
    </row>
    <row r="78" spans="1:2" x14ac:dyDescent="0.25">
      <c r="A78" t="s">
        <v>336</v>
      </c>
      <c r="B78" t="s">
        <v>689</v>
      </c>
    </row>
    <row r="79" spans="1:2" x14ac:dyDescent="0.25">
      <c r="A79" t="s">
        <v>337</v>
      </c>
      <c r="B79" t="s">
        <v>689</v>
      </c>
    </row>
    <row r="80" spans="1:2" x14ac:dyDescent="0.25">
      <c r="A80" t="s">
        <v>338</v>
      </c>
      <c r="B80" t="s">
        <v>689</v>
      </c>
    </row>
    <row r="81" spans="1:2" x14ac:dyDescent="0.25">
      <c r="A81" t="s">
        <v>339</v>
      </c>
      <c r="B81" t="s">
        <v>689</v>
      </c>
    </row>
    <row r="82" spans="1:2" x14ac:dyDescent="0.25">
      <c r="A82" t="s">
        <v>340</v>
      </c>
      <c r="B82" t="s">
        <v>277</v>
      </c>
    </row>
    <row r="83" spans="1:2" x14ac:dyDescent="0.25">
      <c r="A83" t="s">
        <v>341</v>
      </c>
      <c r="B83" t="s">
        <v>277</v>
      </c>
    </row>
    <row r="84" spans="1:2" x14ac:dyDescent="0.25">
      <c r="A84" t="s">
        <v>342</v>
      </c>
      <c r="B84" t="s">
        <v>277</v>
      </c>
    </row>
    <row r="85" spans="1:2" x14ac:dyDescent="0.25">
      <c r="A85" t="s">
        <v>343</v>
      </c>
      <c r="B85" t="s">
        <v>277</v>
      </c>
    </row>
    <row r="86" spans="1:2" x14ac:dyDescent="0.25">
      <c r="A86" t="s">
        <v>143</v>
      </c>
      <c r="B86" t="s">
        <v>277</v>
      </c>
    </row>
    <row r="87" spans="1:2" x14ac:dyDescent="0.25">
      <c r="A87" t="s">
        <v>344</v>
      </c>
      <c r="B87" t="s">
        <v>277</v>
      </c>
    </row>
    <row r="88" spans="1:2" x14ac:dyDescent="0.25">
      <c r="A88" t="s">
        <v>141</v>
      </c>
      <c r="B88" t="s">
        <v>277</v>
      </c>
    </row>
    <row r="89" spans="1:2" x14ac:dyDescent="0.25">
      <c r="A89" t="s">
        <v>345</v>
      </c>
      <c r="B89" t="s">
        <v>277</v>
      </c>
    </row>
    <row r="90" spans="1:2" x14ac:dyDescent="0.25">
      <c r="A90" t="s">
        <v>346</v>
      </c>
      <c r="B90" t="s">
        <v>277</v>
      </c>
    </row>
    <row r="91" spans="1:2" x14ac:dyDescent="0.25">
      <c r="A91" t="s">
        <v>347</v>
      </c>
      <c r="B91" t="s">
        <v>277</v>
      </c>
    </row>
    <row r="92" spans="1:2" x14ac:dyDescent="0.25">
      <c r="A92" t="s">
        <v>348</v>
      </c>
      <c r="B92" t="s">
        <v>277</v>
      </c>
    </row>
    <row r="93" spans="1:2" x14ac:dyDescent="0.25">
      <c r="A93" t="s">
        <v>349</v>
      </c>
      <c r="B93" t="s">
        <v>277</v>
      </c>
    </row>
    <row r="94" spans="1:2" x14ac:dyDescent="0.25">
      <c r="A94" t="s">
        <v>350</v>
      </c>
      <c r="B94" t="s">
        <v>277</v>
      </c>
    </row>
    <row r="95" spans="1:2" x14ac:dyDescent="0.25">
      <c r="A95" t="s">
        <v>351</v>
      </c>
      <c r="B95" t="s">
        <v>277</v>
      </c>
    </row>
    <row r="96" spans="1:2" x14ac:dyDescent="0.25">
      <c r="A96" t="s">
        <v>352</v>
      </c>
      <c r="B96" t="s">
        <v>277</v>
      </c>
    </row>
    <row r="97" spans="1:2" x14ac:dyDescent="0.25">
      <c r="A97" t="s">
        <v>186</v>
      </c>
      <c r="B97" t="s">
        <v>277</v>
      </c>
    </row>
    <row r="98" spans="1:2" x14ac:dyDescent="0.25">
      <c r="A98" t="s">
        <v>353</v>
      </c>
      <c r="B98" t="s">
        <v>277</v>
      </c>
    </row>
    <row r="99" spans="1:2" x14ac:dyDescent="0.25">
      <c r="A99" t="s">
        <v>354</v>
      </c>
      <c r="B99" t="s">
        <v>277</v>
      </c>
    </row>
    <row r="100" spans="1:2" x14ac:dyDescent="0.25">
      <c r="A100" t="s">
        <v>355</v>
      </c>
      <c r="B100" t="s">
        <v>277</v>
      </c>
    </row>
    <row r="101" spans="1:2" x14ac:dyDescent="0.25">
      <c r="A101" t="s">
        <v>356</v>
      </c>
      <c r="B101" t="s">
        <v>277</v>
      </c>
    </row>
    <row r="102" spans="1:2" x14ac:dyDescent="0.25">
      <c r="A102" t="s">
        <v>227</v>
      </c>
      <c r="B102" t="s">
        <v>277</v>
      </c>
    </row>
    <row r="103" spans="1:2" x14ac:dyDescent="0.25">
      <c r="A103" t="s">
        <v>357</v>
      </c>
      <c r="B103" t="s">
        <v>358</v>
      </c>
    </row>
    <row r="104" spans="1:2" x14ac:dyDescent="0.25">
      <c r="A104" t="s">
        <v>359</v>
      </c>
      <c r="B104" t="s">
        <v>358</v>
      </c>
    </row>
    <row r="105" spans="1:2" x14ac:dyDescent="0.25">
      <c r="A105" t="s">
        <v>360</v>
      </c>
      <c r="B105" t="s">
        <v>277</v>
      </c>
    </row>
    <row r="106" spans="1:2" x14ac:dyDescent="0.25">
      <c r="A106" t="s">
        <v>361</v>
      </c>
      <c r="B106" t="s">
        <v>277</v>
      </c>
    </row>
    <row r="107" spans="1:2" x14ac:dyDescent="0.25">
      <c r="A107" t="s">
        <v>362</v>
      </c>
      <c r="B107" t="s">
        <v>277</v>
      </c>
    </row>
    <row r="108" spans="1:2" x14ac:dyDescent="0.25">
      <c r="A108" t="s">
        <v>363</v>
      </c>
      <c r="B108" t="s">
        <v>277</v>
      </c>
    </row>
    <row r="109" spans="1:2" x14ac:dyDescent="0.25">
      <c r="A109" t="s">
        <v>364</v>
      </c>
      <c r="B109" t="s">
        <v>277</v>
      </c>
    </row>
    <row r="110" spans="1:2" x14ac:dyDescent="0.25">
      <c r="A110" t="s">
        <v>365</v>
      </c>
      <c r="B110" t="s">
        <v>277</v>
      </c>
    </row>
    <row r="111" spans="1:2" x14ac:dyDescent="0.25">
      <c r="A111" t="s">
        <v>366</v>
      </c>
      <c r="B111" t="s">
        <v>277</v>
      </c>
    </row>
    <row r="112" spans="1:2" x14ac:dyDescent="0.25">
      <c r="A112" t="s">
        <v>367</v>
      </c>
      <c r="B112" t="s">
        <v>368</v>
      </c>
    </row>
    <row r="113" spans="1:2" x14ac:dyDescent="0.25">
      <c r="A113" t="s">
        <v>369</v>
      </c>
      <c r="B113" t="s">
        <v>370</v>
      </c>
    </row>
    <row r="114" spans="1:2" x14ac:dyDescent="0.25">
      <c r="A114" t="s">
        <v>371</v>
      </c>
      <c r="B114" t="s">
        <v>277</v>
      </c>
    </row>
    <row r="115" spans="1:2" x14ac:dyDescent="0.25">
      <c r="A115" t="s">
        <v>372</v>
      </c>
      <c r="B115" t="s">
        <v>277</v>
      </c>
    </row>
    <row r="116" spans="1:2" x14ac:dyDescent="0.25">
      <c r="A116" t="s">
        <v>373</v>
      </c>
      <c r="B116" t="s">
        <v>277</v>
      </c>
    </row>
    <row r="117" spans="1:2" x14ac:dyDescent="0.25">
      <c r="A117" t="s">
        <v>374</v>
      </c>
      <c r="B117" t="s">
        <v>277</v>
      </c>
    </row>
    <row r="118" spans="1:2" x14ac:dyDescent="0.25">
      <c r="A118" t="s">
        <v>375</v>
      </c>
      <c r="B118" t="s">
        <v>277</v>
      </c>
    </row>
    <row r="119" spans="1:2" x14ac:dyDescent="0.25">
      <c r="A119" t="s">
        <v>376</v>
      </c>
      <c r="B119" t="s">
        <v>277</v>
      </c>
    </row>
    <row r="120" spans="1:2" x14ac:dyDescent="0.25">
      <c r="A120" t="s">
        <v>377</v>
      </c>
      <c r="B120" t="s">
        <v>277</v>
      </c>
    </row>
    <row r="121" spans="1:2" x14ac:dyDescent="0.25">
      <c r="A121" t="s">
        <v>378</v>
      </c>
      <c r="B121" t="s">
        <v>277</v>
      </c>
    </row>
    <row r="122" spans="1:2" x14ac:dyDescent="0.25">
      <c r="A122" t="s">
        <v>379</v>
      </c>
      <c r="B122" t="s">
        <v>277</v>
      </c>
    </row>
    <row r="123" spans="1:2" x14ac:dyDescent="0.25">
      <c r="A123" t="s">
        <v>380</v>
      </c>
      <c r="B123" t="s">
        <v>358</v>
      </c>
    </row>
    <row r="124" spans="1:2" x14ac:dyDescent="0.25">
      <c r="A124" t="s">
        <v>381</v>
      </c>
      <c r="B124" t="s">
        <v>277</v>
      </c>
    </row>
    <row r="125" spans="1:2" x14ac:dyDescent="0.25">
      <c r="A125" t="s">
        <v>382</v>
      </c>
      <c r="B125" t="s">
        <v>277</v>
      </c>
    </row>
    <row r="126" spans="1:2" x14ac:dyDescent="0.25">
      <c r="A126" t="s">
        <v>383</v>
      </c>
      <c r="B126" t="s">
        <v>277</v>
      </c>
    </row>
    <row r="127" spans="1:2" x14ac:dyDescent="0.25">
      <c r="A127" t="s">
        <v>384</v>
      </c>
      <c r="B127" t="s">
        <v>277</v>
      </c>
    </row>
    <row r="128" spans="1:2" x14ac:dyDescent="0.25">
      <c r="A128" t="s">
        <v>193</v>
      </c>
      <c r="B128" t="s">
        <v>277</v>
      </c>
    </row>
    <row r="129" spans="1:2" x14ac:dyDescent="0.25">
      <c r="A129" t="s">
        <v>385</v>
      </c>
      <c r="B129" t="s">
        <v>277</v>
      </c>
    </row>
    <row r="130" spans="1:2" x14ac:dyDescent="0.25">
      <c r="A130" t="s">
        <v>386</v>
      </c>
      <c r="B130" t="s">
        <v>277</v>
      </c>
    </row>
    <row r="131" spans="1:2" x14ac:dyDescent="0.25">
      <c r="A131" t="s">
        <v>387</v>
      </c>
      <c r="B131" t="s">
        <v>277</v>
      </c>
    </row>
    <row r="132" spans="1:2" x14ac:dyDescent="0.25">
      <c r="A132" t="s">
        <v>388</v>
      </c>
      <c r="B132" t="s">
        <v>277</v>
      </c>
    </row>
    <row r="133" spans="1:2" x14ac:dyDescent="0.25">
      <c r="A133" t="s">
        <v>389</v>
      </c>
      <c r="B133" t="s">
        <v>277</v>
      </c>
    </row>
    <row r="134" spans="1:2" x14ac:dyDescent="0.25">
      <c r="A134" t="s">
        <v>390</v>
      </c>
      <c r="B134" t="s">
        <v>277</v>
      </c>
    </row>
    <row r="135" spans="1:2" x14ac:dyDescent="0.25">
      <c r="A135" t="s">
        <v>391</v>
      </c>
      <c r="B135" t="s">
        <v>277</v>
      </c>
    </row>
    <row r="136" spans="1:2" x14ac:dyDescent="0.25">
      <c r="A136" t="s">
        <v>392</v>
      </c>
      <c r="B136" t="s">
        <v>277</v>
      </c>
    </row>
    <row r="137" spans="1:2" x14ac:dyDescent="0.25">
      <c r="A137" t="s">
        <v>229</v>
      </c>
      <c r="B137" t="s">
        <v>277</v>
      </c>
    </row>
    <row r="138" spans="1:2" x14ac:dyDescent="0.25">
      <c r="A138" t="s">
        <v>393</v>
      </c>
      <c r="B138" t="s">
        <v>277</v>
      </c>
    </row>
    <row r="139" spans="1:2" x14ac:dyDescent="0.25">
      <c r="A139" t="s">
        <v>394</v>
      </c>
      <c r="B139" t="s">
        <v>277</v>
      </c>
    </row>
    <row r="140" spans="1:2" x14ac:dyDescent="0.25">
      <c r="A140" t="s">
        <v>395</v>
      </c>
      <c r="B140" t="s">
        <v>277</v>
      </c>
    </row>
    <row r="141" spans="1:2" x14ac:dyDescent="0.25">
      <c r="A141" t="s">
        <v>396</v>
      </c>
      <c r="B141" t="s">
        <v>277</v>
      </c>
    </row>
    <row r="142" spans="1:2" x14ac:dyDescent="0.25">
      <c r="A142" t="s">
        <v>397</v>
      </c>
      <c r="B142" t="s">
        <v>277</v>
      </c>
    </row>
    <row r="143" spans="1:2" x14ac:dyDescent="0.25">
      <c r="A143" t="s">
        <v>398</v>
      </c>
      <c r="B143" t="s">
        <v>277</v>
      </c>
    </row>
    <row r="144" spans="1:2" x14ac:dyDescent="0.25">
      <c r="A144" t="s">
        <v>399</v>
      </c>
      <c r="B144" t="s">
        <v>277</v>
      </c>
    </row>
    <row r="145" spans="1:2" x14ac:dyDescent="0.25">
      <c r="A145" t="s">
        <v>147</v>
      </c>
      <c r="B145" t="s">
        <v>277</v>
      </c>
    </row>
    <row r="146" spans="1:2" x14ac:dyDescent="0.25">
      <c r="A146" t="s">
        <v>400</v>
      </c>
      <c r="B146" t="s">
        <v>277</v>
      </c>
    </row>
    <row r="147" spans="1:2" x14ac:dyDescent="0.25">
      <c r="A147" t="s">
        <v>197</v>
      </c>
      <c r="B147" t="s">
        <v>277</v>
      </c>
    </row>
    <row r="148" spans="1:2" x14ac:dyDescent="0.25">
      <c r="A148" t="s">
        <v>401</v>
      </c>
      <c r="B148" t="s">
        <v>402</v>
      </c>
    </row>
    <row r="149" spans="1:2" x14ac:dyDescent="0.25">
      <c r="A149" t="s">
        <v>403</v>
      </c>
      <c r="B149" t="s">
        <v>277</v>
      </c>
    </row>
    <row r="150" spans="1:2" x14ac:dyDescent="0.25">
      <c r="A150" t="s">
        <v>404</v>
      </c>
      <c r="B150" t="s">
        <v>277</v>
      </c>
    </row>
    <row r="151" spans="1:2" x14ac:dyDescent="0.25">
      <c r="A151" t="s">
        <v>405</v>
      </c>
      <c r="B151" t="s">
        <v>277</v>
      </c>
    </row>
    <row r="152" spans="1:2" x14ac:dyDescent="0.25">
      <c r="A152" t="s">
        <v>191</v>
      </c>
      <c r="B152" t="s">
        <v>277</v>
      </c>
    </row>
    <row r="153" spans="1:2" x14ac:dyDescent="0.25">
      <c r="A153" t="s">
        <v>406</v>
      </c>
      <c r="B153" t="s">
        <v>277</v>
      </c>
    </row>
    <row r="154" spans="1:2" x14ac:dyDescent="0.25">
      <c r="A154" t="s">
        <v>407</v>
      </c>
      <c r="B154" t="s">
        <v>277</v>
      </c>
    </row>
    <row r="155" spans="1:2" x14ac:dyDescent="0.25">
      <c r="A155" t="s">
        <v>408</v>
      </c>
      <c r="B155" t="s">
        <v>277</v>
      </c>
    </row>
    <row r="156" spans="1:2" x14ac:dyDescent="0.25">
      <c r="A156" t="s">
        <v>409</v>
      </c>
      <c r="B156" t="s">
        <v>277</v>
      </c>
    </row>
    <row r="157" spans="1:2" x14ac:dyDescent="0.25">
      <c r="A157" t="s">
        <v>410</v>
      </c>
      <c r="B157" t="s">
        <v>277</v>
      </c>
    </row>
    <row r="158" spans="1:2" x14ac:dyDescent="0.25">
      <c r="A158" t="s">
        <v>411</v>
      </c>
      <c r="B158" t="s">
        <v>277</v>
      </c>
    </row>
    <row r="159" spans="1:2" x14ac:dyDescent="0.25">
      <c r="A159" t="s">
        <v>134</v>
      </c>
      <c r="B159" t="s">
        <v>277</v>
      </c>
    </row>
    <row r="160" spans="1:2" x14ac:dyDescent="0.25">
      <c r="A160" t="s">
        <v>412</v>
      </c>
      <c r="B160" t="s">
        <v>277</v>
      </c>
    </row>
    <row r="161" spans="1:2" x14ac:dyDescent="0.25">
      <c r="A161" t="s">
        <v>413</v>
      </c>
      <c r="B161" t="s">
        <v>277</v>
      </c>
    </row>
    <row r="162" spans="1:2" x14ac:dyDescent="0.25">
      <c r="A162" t="s">
        <v>414</v>
      </c>
      <c r="B162" t="s">
        <v>277</v>
      </c>
    </row>
    <row r="163" spans="1:2" x14ac:dyDescent="0.25">
      <c r="A163" t="s">
        <v>415</v>
      </c>
      <c r="B163" t="s">
        <v>277</v>
      </c>
    </row>
    <row r="164" spans="1:2" x14ac:dyDescent="0.25">
      <c r="A164" t="s">
        <v>416</v>
      </c>
      <c r="B164" t="s">
        <v>277</v>
      </c>
    </row>
    <row r="165" spans="1:2" x14ac:dyDescent="0.25">
      <c r="A165" t="s">
        <v>417</v>
      </c>
      <c r="B165" t="s">
        <v>277</v>
      </c>
    </row>
    <row r="166" spans="1:2" x14ac:dyDescent="0.25">
      <c r="A166" t="s">
        <v>418</v>
      </c>
      <c r="B166" t="s">
        <v>277</v>
      </c>
    </row>
    <row r="167" spans="1:2" x14ac:dyDescent="0.25">
      <c r="A167" t="s">
        <v>419</v>
      </c>
      <c r="B167" t="s">
        <v>277</v>
      </c>
    </row>
    <row r="168" spans="1:2" x14ac:dyDescent="0.25">
      <c r="A168" t="s">
        <v>420</v>
      </c>
      <c r="B168" t="s">
        <v>277</v>
      </c>
    </row>
    <row r="169" spans="1:2" x14ac:dyDescent="0.25">
      <c r="A169" t="s">
        <v>421</v>
      </c>
      <c r="B169" t="s">
        <v>277</v>
      </c>
    </row>
    <row r="170" spans="1:2" x14ac:dyDescent="0.25">
      <c r="A170" t="s">
        <v>422</v>
      </c>
      <c r="B170" t="s">
        <v>277</v>
      </c>
    </row>
    <row r="171" spans="1:2" x14ac:dyDescent="0.25">
      <c r="A171" t="s">
        <v>423</v>
      </c>
      <c r="B171" t="s">
        <v>277</v>
      </c>
    </row>
    <row r="172" spans="1:2" x14ac:dyDescent="0.25">
      <c r="A172" t="s">
        <v>424</v>
      </c>
      <c r="B172" t="s">
        <v>277</v>
      </c>
    </row>
    <row r="173" spans="1:2" x14ac:dyDescent="0.25">
      <c r="A173" t="s">
        <v>159</v>
      </c>
      <c r="B173" t="s">
        <v>277</v>
      </c>
    </row>
    <row r="174" spans="1:2" x14ac:dyDescent="0.25">
      <c r="A174" t="s">
        <v>425</v>
      </c>
      <c r="B174" t="s">
        <v>277</v>
      </c>
    </row>
    <row r="175" spans="1:2" x14ac:dyDescent="0.25">
      <c r="A175" t="s">
        <v>426</v>
      </c>
      <c r="B175" t="s">
        <v>277</v>
      </c>
    </row>
    <row r="176" spans="1:2" x14ac:dyDescent="0.25">
      <c r="A176" t="s">
        <v>427</v>
      </c>
      <c r="B176" t="s">
        <v>277</v>
      </c>
    </row>
    <row r="177" spans="1:2" x14ac:dyDescent="0.25">
      <c r="A177" t="s">
        <v>223</v>
      </c>
      <c r="B177" t="s">
        <v>277</v>
      </c>
    </row>
    <row r="178" spans="1:2" x14ac:dyDescent="0.25">
      <c r="A178" t="s">
        <v>428</v>
      </c>
      <c r="B178" t="s">
        <v>277</v>
      </c>
    </row>
    <row r="179" spans="1:2" x14ac:dyDescent="0.25">
      <c r="A179" t="s">
        <v>429</v>
      </c>
      <c r="B179" t="s">
        <v>277</v>
      </c>
    </row>
    <row r="180" spans="1:2" x14ac:dyDescent="0.25">
      <c r="A180" t="s">
        <v>430</v>
      </c>
      <c r="B180" t="s">
        <v>277</v>
      </c>
    </row>
    <row r="181" spans="1:2" x14ac:dyDescent="0.25">
      <c r="A181" t="s">
        <v>431</v>
      </c>
      <c r="B181" t="s">
        <v>277</v>
      </c>
    </row>
    <row r="182" spans="1:2" x14ac:dyDescent="0.25">
      <c r="A182" t="s">
        <v>432</v>
      </c>
      <c r="B182" t="s">
        <v>277</v>
      </c>
    </row>
    <row r="183" spans="1:2" x14ac:dyDescent="0.25">
      <c r="A183" t="s">
        <v>433</v>
      </c>
      <c r="B183" t="s">
        <v>277</v>
      </c>
    </row>
    <row r="184" spans="1:2" x14ac:dyDescent="0.25">
      <c r="A184" t="s">
        <v>434</v>
      </c>
      <c r="B184" t="s">
        <v>277</v>
      </c>
    </row>
    <row r="185" spans="1:2" x14ac:dyDescent="0.25">
      <c r="A185" t="s">
        <v>435</v>
      </c>
      <c r="B185" t="s">
        <v>277</v>
      </c>
    </row>
    <row r="186" spans="1:2" x14ac:dyDescent="0.25">
      <c r="A186" t="s">
        <v>436</v>
      </c>
      <c r="B186" t="s">
        <v>277</v>
      </c>
    </row>
    <row r="187" spans="1:2" x14ac:dyDescent="0.25">
      <c r="A187" t="s">
        <v>437</v>
      </c>
      <c r="B187" t="s">
        <v>277</v>
      </c>
    </row>
    <row r="188" spans="1:2" x14ac:dyDescent="0.25">
      <c r="A188" t="s">
        <v>438</v>
      </c>
      <c r="B188" t="s">
        <v>368</v>
      </c>
    </row>
    <row r="189" spans="1:2" x14ac:dyDescent="0.25">
      <c r="A189" t="s">
        <v>439</v>
      </c>
      <c r="B189" t="s">
        <v>368</v>
      </c>
    </row>
    <row r="190" spans="1:2" x14ac:dyDescent="0.25">
      <c r="A190" t="s">
        <v>199</v>
      </c>
      <c r="B190" t="s">
        <v>277</v>
      </c>
    </row>
    <row r="191" spans="1:2" x14ac:dyDescent="0.25">
      <c r="A191" t="s">
        <v>440</v>
      </c>
      <c r="B191" t="s">
        <v>277</v>
      </c>
    </row>
    <row r="192" spans="1:2" x14ac:dyDescent="0.25">
      <c r="A192" t="s">
        <v>441</v>
      </c>
      <c r="B192" t="s">
        <v>277</v>
      </c>
    </row>
    <row r="193" spans="1:2" x14ac:dyDescent="0.25">
      <c r="A193" t="s">
        <v>442</v>
      </c>
      <c r="B193" t="s">
        <v>277</v>
      </c>
    </row>
    <row r="194" spans="1:2" x14ac:dyDescent="0.25">
      <c r="A194" t="s">
        <v>443</v>
      </c>
      <c r="B194" t="s">
        <v>277</v>
      </c>
    </row>
    <row r="195" spans="1:2" x14ac:dyDescent="0.25">
      <c r="A195" t="s">
        <v>444</v>
      </c>
      <c r="B195" t="s">
        <v>277</v>
      </c>
    </row>
    <row r="196" spans="1:2" x14ac:dyDescent="0.25">
      <c r="A196" t="s">
        <v>445</v>
      </c>
      <c r="B196" t="s">
        <v>277</v>
      </c>
    </row>
    <row r="197" spans="1:2" x14ac:dyDescent="0.25">
      <c r="A197" t="s">
        <v>446</v>
      </c>
      <c r="B197" t="s">
        <v>277</v>
      </c>
    </row>
    <row r="198" spans="1:2" x14ac:dyDescent="0.25">
      <c r="A198" t="s">
        <v>447</v>
      </c>
      <c r="B198" t="s">
        <v>277</v>
      </c>
    </row>
    <row r="199" spans="1:2" x14ac:dyDescent="0.25">
      <c r="A199" t="s">
        <v>448</v>
      </c>
      <c r="B199" t="s">
        <v>277</v>
      </c>
    </row>
    <row r="200" spans="1:2" x14ac:dyDescent="0.25">
      <c r="A200" t="s">
        <v>449</v>
      </c>
      <c r="B200" t="s">
        <v>277</v>
      </c>
    </row>
    <row r="201" spans="1:2" x14ac:dyDescent="0.25">
      <c r="A201" t="s">
        <v>450</v>
      </c>
      <c r="B201" t="s">
        <v>277</v>
      </c>
    </row>
    <row r="202" spans="1:2" x14ac:dyDescent="0.25">
      <c r="A202" t="s">
        <v>181</v>
      </c>
      <c r="B202" t="s">
        <v>277</v>
      </c>
    </row>
    <row r="203" spans="1:2" x14ac:dyDescent="0.25">
      <c r="A203" t="s">
        <v>451</v>
      </c>
      <c r="B203" t="s">
        <v>277</v>
      </c>
    </row>
    <row r="204" spans="1:2" x14ac:dyDescent="0.25">
      <c r="A204" t="s">
        <v>217</v>
      </c>
      <c r="B204" t="s">
        <v>277</v>
      </c>
    </row>
    <row r="205" spans="1:2" x14ac:dyDescent="0.25">
      <c r="A205" t="s">
        <v>452</v>
      </c>
      <c r="B205" t="s">
        <v>277</v>
      </c>
    </row>
    <row r="206" spans="1:2" x14ac:dyDescent="0.25">
      <c r="A206" t="s">
        <v>453</v>
      </c>
      <c r="B206" t="s">
        <v>277</v>
      </c>
    </row>
    <row r="207" spans="1:2" x14ac:dyDescent="0.25">
      <c r="A207" t="s">
        <v>454</v>
      </c>
      <c r="B207" t="s">
        <v>455</v>
      </c>
    </row>
    <row r="208" spans="1:2" x14ac:dyDescent="0.25">
      <c r="A208" t="s">
        <v>456</v>
      </c>
      <c r="B208" t="s">
        <v>455</v>
      </c>
    </row>
    <row r="209" spans="1:2" x14ac:dyDescent="0.25">
      <c r="A209" t="s">
        <v>457</v>
      </c>
      <c r="B209" t="s">
        <v>455</v>
      </c>
    </row>
    <row r="210" spans="1:2" x14ac:dyDescent="0.25">
      <c r="A210" t="s">
        <v>458</v>
      </c>
      <c r="B210" t="s">
        <v>455</v>
      </c>
    </row>
    <row r="211" spans="1:2" x14ac:dyDescent="0.25">
      <c r="A211" t="s">
        <v>459</v>
      </c>
      <c r="B211" t="s">
        <v>277</v>
      </c>
    </row>
    <row r="212" spans="1:2" x14ac:dyDescent="0.25">
      <c r="A212" t="s">
        <v>460</v>
      </c>
      <c r="B212" t="s">
        <v>277</v>
      </c>
    </row>
    <row r="213" spans="1:2" x14ac:dyDescent="0.25">
      <c r="A213" t="s">
        <v>461</v>
      </c>
      <c r="B213" t="s">
        <v>277</v>
      </c>
    </row>
    <row r="214" spans="1:2" x14ac:dyDescent="0.25">
      <c r="A214" t="s">
        <v>462</v>
      </c>
      <c r="B214" t="s">
        <v>277</v>
      </c>
    </row>
    <row r="215" spans="1:2" x14ac:dyDescent="0.25">
      <c r="A215" t="s">
        <v>463</v>
      </c>
      <c r="B215" t="s">
        <v>277</v>
      </c>
    </row>
    <row r="216" spans="1:2" x14ac:dyDescent="0.25">
      <c r="A216" t="s">
        <v>464</v>
      </c>
      <c r="B216" t="s">
        <v>277</v>
      </c>
    </row>
    <row r="217" spans="1:2" x14ac:dyDescent="0.25">
      <c r="A217" t="s">
        <v>465</v>
      </c>
      <c r="B217" t="s">
        <v>277</v>
      </c>
    </row>
    <row r="218" spans="1:2" x14ac:dyDescent="0.25">
      <c r="A218" t="s">
        <v>466</v>
      </c>
      <c r="B218" t="s">
        <v>277</v>
      </c>
    </row>
    <row r="219" spans="1:2" x14ac:dyDescent="0.25">
      <c r="A219" t="s">
        <v>467</v>
      </c>
      <c r="B219" t="s">
        <v>277</v>
      </c>
    </row>
    <row r="220" spans="1:2" x14ac:dyDescent="0.25">
      <c r="A220" t="s">
        <v>468</v>
      </c>
      <c r="B220" t="s">
        <v>277</v>
      </c>
    </row>
    <row r="221" spans="1:2" x14ac:dyDescent="0.25">
      <c r="A221" t="s">
        <v>469</v>
      </c>
      <c r="B221" t="s">
        <v>277</v>
      </c>
    </row>
    <row r="222" spans="1:2" x14ac:dyDescent="0.25">
      <c r="A222" t="s">
        <v>470</v>
      </c>
      <c r="B222" t="s">
        <v>277</v>
      </c>
    </row>
    <row r="223" spans="1:2" x14ac:dyDescent="0.25">
      <c r="A223" t="s">
        <v>471</v>
      </c>
      <c r="B223" t="s">
        <v>472</v>
      </c>
    </row>
    <row r="224" spans="1:2" x14ac:dyDescent="0.25">
      <c r="A224" t="s">
        <v>216</v>
      </c>
      <c r="B224" t="s">
        <v>472</v>
      </c>
    </row>
    <row r="225" spans="1:2" x14ac:dyDescent="0.25">
      <c r="A225" t="s">
        <v>142</v>
      </c>
      <c r="B225" t="s">
        <v>472</v>
      </c>
    </row>
    <row r="226" spans="1:2" x14ac:dyDescent="0.25">
      <c r="A226" t="s">
        <v>473</v>
      </c>
      <c r="B226" t="s">
        <v>277</v>
      </c>
    </row>
    <row r="227" spans="1:2" x14ac:dyDescent="0.25">
      <c r="A227" t="s">
        <v>474</v>
      </c>
      <c r="B227" t="s">
        <v>277</v>
      </c>
    </row>
    <row r="228" spans="1:2" x14ac:dyDescent="0.25">
      <c r="A228" t="s">
        <v>475</v>
      </c>
      <c r="B228" t="s">
        <v>277</v>
      </c>
    </row>
    <row r="229" spans="1:2" x14ac:dyDescent="0.25">
      <c r="A229" t="s">
        <v>476</v>
      </c>
      <c r="B229" t="s">
        <v>277</v>
      </c>
    </row>
    <row r="230" spans="1:2" x14ac:dyDescent="0.25">
      <c r="A230" t="s">
        <v>477</v>
      </c>
      <c r="B230" t="s">
        <v>277</v>
      </c>
    </row>
    <row r="231" spans="1:2" x14ac:dyDescent="0.25">
      <c r="A231" t="s">
        <v>478</v>
      </c>
      <c r="B231" t="s">
        <v>277</v>
      </c>
    </row>
    <row r="232" spans="1:2" x14ac:dyDescent="0.25">
      <c r="A232" t="s">
        <v>479</v>
      </c>
      <c r="B232" t="s">
        <v>277</v>
      </c>
    </row>
    <row r="233" spans="1:2" x14ac:dyDescent="0.25">
      <c r="A233" t="s">
        <v>177</v>
      </c>
      <c r="B233" t="s">
        <v>277</v>
      </c>
    </row>
    <row r="234" spans="1:2" x14ac:dyDescent="0.25">
      <c r="A234" t="s">
        <v>480</v>
      </c>
      <c r="B234" t="s">
        <v>277</v>
      </c>
    </row>
    <row r="235" spans="1:2" x14ac:dyDescent="0.25">
      <c r="A235" t="s">
        <v>481</v>
      </c>
      <c r="B235" t="s">
        <v>277</v>
      </c>
    </row>
    <row r="236" spans="1:2" x14ac:dyDescent="0.25">
      <c r="A236" t="s">
        <v>482</v>
      </c>
      <c r="B236" t="s">
        <v>277</v>
      </c>
    </row>
    <row r="237" spans="1:2" x14ac:dyDescent="0.25">
      <c r="A237" t="s">
        <v>483</v>
      </c>
      <c r="B237" t="s">
        <v>277</v>
      </c>
    </row>
    <row r="238" spans="1:2" x14ac:dyDescent="0.25">
      <c r="A238" t="s">
        <v>484</v>
      </c>
      <c r="B238" t="s">
        <v>277</v>
      </c>
    </row>
    <row r="239" spans="1:2" x14ac:dyDescent="0.25">
      <c r="A239" t="s">
        <v>149</v>
      </c>
      <c r="B239" t="s">
        <v>277</v>
      </c>
    </row>
    <row r="240" spans="1:2" x14ac:dyDescent="0.25">
      <c r="A240" t="s">
        <v>485</v>
      </c>
      <c r="B240" t="s">
        <v>277</v>
      </c>
    </row>
    <row r="241" spans="1:2" x14ac:dyDescent="0.25">
      <c r="A241" t="s">
        <v>224</v>
      </c>
      <c r="B241" t="s">
        <v>277</v>
      </c>
    </row>
    <row r="242" spans="1:2" x14ac:dyDescent="0.25">
      <c r="A242" t="s">
        <v>231</v>
      </c>
      <c r="B242" t="s">
        <v>277</v>
      </c>
    </row>
    <row r="243" spans="1:2" x14ac:dyDescent="0.25">
      <c r="A243" t="s">
        <v>486</v>
      </c>
      <c r="B243" t="s">
        <v>277</v>
      </c>
    </row>
    <row r="244" spans="1:2" x14ac:dyDescent="0.25">
      <c r="A244" t="s">
        <v>487</v>
      </c>
      <c r="B244" t="s">
        <v>277</v>
      </c>
    </row>
    <row r="245" spans="1:2" x14ac:dyDescent="0.25">
      <c r="A245" t="s">
        <v>488</v>
      </c>
      <c r="B245" t="s">
        <v>277</v>
      </c>
    </row>
    <row r="246" spans="1:2" x14ac:dyDescent="0.25">
      <c r="A246" t="s">
        <v>489</v>
      </c>
      <c r="B246" t="s">
        <v>277</v>
      </c>
    </row>
    <row r="247" spans="1:2" x14ac:dyDescent="0.25">
      <c r="A247" t="s">
        <v>490</v>
      </c>
      <c r="B247" t="s">
        <v>455</v>
      </c>
    </row>
    <row r="248" spans="1:2" x14ac:dyDescent="0.25">
      <c r="A248" t="s">
        <v>491</v>
      </c>
      <c r="B248" t="s">
        <v>277</v>
      </c>
    </row>
    <row r="249" spans="1:2" x14ac:dyDescent="0.25">
      <c r="A249" t="s">
        <v>492</v>
      </c>
      <c r="B249" t="s">
        <v>493</v>
      </c>
    </row>
    <row r="250" spans="1:2" x14ac:dyDescent="0.25">
      <c r="A250" t="s">
        <v>136</v>
      </c>
      <c r="B250" t="s">
        <v>493</v>
      </c>
    </row>
    <row r="251" spans="1:2" x14ac:dyDescent="0.25">
      <c r="A251" t="s">
        <v>135</v>
      </c>
      <c r="B251" t="s">
        <v>493</v>
      </c>
    </row>
    <row r="252" spans="1:2" x14ac:dyDescent="0.25">
      <c r="A252" t="s">
        <v>494</v>
      </c>
      <c r="B252" t="s">
        <v>277</v>
      </c>
    </row>
    <row r="253" spans="1:2" x14ac:dyDescent="0.25">
      <c r="A253" t="s">
        <v>495</v>
      </c>
      <c r="B253" t="s">
        <v>277</v>
      </c>
    </row>
    <row r="254" spans="1:2" x14ac:dyDescent="0.25">
      <c r="A254" t="s">
        <v>496</v>
      </c>
      <c r="B254" t="s">
        <v>277</v>
      </c>
    </row>
    <row r="255" spans="1:2" x14ac:dyDescent="0.25">
      <c r="A255" t="s">
        <v>497</v>
      </c>
      <c r="B255" t="s">
        <v>277</v>
      </c>
    </row>
    <row r="256" spans="1:2" x14ac:dyDescent="0.25">
      <c r="A256" t="s">
        <v>498</v>
      </c>
      <c r="B256" t="s">
        <v>277</v>
      </c>
    </row>
    <row r="257" spans="1:2" x14ac:dyDescent="0.25">
      <c r="A257" t="s">
        <v>499</v>
      </c>
      <c r="B257" t="s">
        <v>277</v>
      </c>
    </row>
    <row r="258" spans="1:2" x14ac:dyDescent="0.25">
      <c r="A258" t="s">
        <v>500</v>
      </c>
      <c r="B258" t="s">
        <v>277</v>
      </c>
    </row>
    <row r="259" spans="1:2" x14ac:dyDescent="0.25">
      <c r="A259" t="s">
        <v>501</v>
      </c>
      <c r="B259" t="s">
        <v>277</v>
      </c>
    </row>
    <row r="260" spans="1:2" x14ac:dyDescent="0.25">
      <c r="A260" t="s">
        <v>502</v>
      </c>
      <c r="B260" t="s">
        <v>277</v>
      </c>
    </row>
    <row r="261" spans="1:2" x14ac:dyDescent="0.25">
      <c r="A261" t="s">
        <v>503</v>
      </c>
      <c r="B261" t="s">
        <v>277</v>
      </c>
    </row>
    <row r="262" spans="1:2" x14ac:dyDescent="0.25">
      <c r="A262" t="s">
        <v>504</v>
      </c>
      <c r="B262" t="s">
        <v>277</v>
      </c>
    </row>
    <row r="263" spans="1:2" x14ac:dyDescent="0.25">
      <c r="A263" t="s">
        <v>505</v>
      </c>
      <c r="B263" t="s">
        <v>277</v>
      </c>
    </row>
    <row r="264" spans="1:2" x14ac:dyDescent="0.25">
      <c r="A264" t="s">
        <v>506</v>
      </c>
      <c r="B264" t="s">
        <v>277</v>
      </c>
    </row>
    <row r="265" spans="1:2" x14ac:dyDescent="0.25">
      <c r="A265" t="s">
        <v>507</v>
      </c>
      <c r="B265" t="s">
        <v>277</v>
      </c>
    </row>
    <row r="266" spans="1:2" x14ac:dyDescent="0.25">
      <c r="A266" t="s">
        <v>508</v>
      </c>
      <c r="B266" t="s">
        <v>277</v>
      </c>
    </row>
    <row r="267" spans="1:2" x14ac:dyDescent="0.25">
      <c r="A267" t="s">
        <v>218</v>
      </c>
      <c r="B267" t="s">
        <v>218</v>
      </c>
    </row>
    <row r="268" spans="1:2" x14ac:dyDescent="0.25">
      <c r="A268" t="s">
        <v>283</v>
      </c>
      <c r="B268" t="s">
        <v>6455</v>
      </c>
    </row>
    <row r="269" spans="1:2" x14ac:dyDescent="0.25">
      <c r="A269" t="s">
        <v>510</v>
      </c>
      <c r="B269" t="s">
        <v>277</v>
      </c>
    </row>
    <row r="270" spans="1:2" x14ac:dyDescent="0.25">
      <c r="A270" t="s">
        <v>511</v>
      </c>
      <c r="B270" t="s">
        <v>512</v>
      </c>
    </row>
    <row r="271" spans="1:2" x14ac:dyDescent="0.25">
      <c r="A271" t="s">
        <v>513</v>
      </c>
      <c r="B271" t="s">
        <v>277</v>
      </c>
    </row>
    <row r="272" spans="1:2" x14ac:dyDescent="0.25">
      <c r="A272" t="s">
        <v>123</v>
      </c>
      <c r="B272" t="s">
        <v>358</v>
      </c>
    </row>
    <row r="273" spans="1:2" x14ac:dyDescent="0.25">
      <c r="A273" t="s">
        <v>251</v>
      </c>
      <c r="B273" t="s">
        <v>251</v>
      </c>
    </row>
    <row r="274" spans="1:2" x14ac:dyDescent="0.25">
      <c r="A274" t="s">
        <v>514</v>
      </c>
      <c r="B274" t="s">
        <v>514</v>
      </c>
    </row>
    <row r="275" spans="1:2" x14ac:dyDescent="0.25">
      <c r="A275" t="s">
        <v>515</v>
      </c>
      <c r="B275" t="s">
        <v>277</v>
      </c>
    </row>
    <row r="276" spans="1:2" x14ac:dyDescent="0.25">
      <c r="A276" t="s">
        <v>516</v>
      </c>
      <c r="B276" t="s">
        <v>277</v>
      </c>
    </row>
    <row r="277" spans="1:2" x14ac:dyDescent="0.25">
      <c r="A277" t="s">
        <v>517</v>
      </c>
      <c r="B277" t="s">
        <v>277</v>
      </c>
    </row>
    <row r="278" spans="1:2" x14ac:dyDescent="0.25">
      <c r="A278" t="s">
        <v>518</v>
      </c>
      <c r="B278" t="s">
        <v>518</v>
      </c>
    </row>
    <row r="279" spans="1:2" x14ac:dyDescent="0.25">
      <c r="A279" t="s">
        <v>519</v>
      </c>
      <c r="B279" t="s">
        <v>277</v>
      </c>
    </row>
    <row r="280" spans="1:2" x14ac:dyDescent="0.25">
      <c r="A280" t="s">
        <v>520</v>
      </c>
      <c r="B280" t="s">
        <v>277</v>
      </c>
    </row>
    <row r="281" spans="1:2" x14ac:dyDescent="0.25">
      <c r="A281" t="s">
        <v>521</v>
      </c>
      <c r="B281" t="s">
        <v>277</v>
      </c>
    </row>
    <row r="282" spans="1:2" x14ac:dyDescent="0.25">
      <c r="A282" t="s">
        <v>522</v>
      </c>
      <c r="B282" t="s">
        <v>512</v>
      </c>
    </row>
    <row r="283" spans="1:2" x14ac:dyDescent="0.25">
      <c r="A283" t="s">
        <v>523</v>
      </c>
      <c r="B283" t="s">
        <v>277</v>
      </c>
    </row>
    <row r="284" spans="1:2" x14ac:dyDescent="0.25">
      <c r="A284" t="s">
        <v>524</v>
      </c>
      <c r="B284" t="s">
        <v>277</v>
      </c>
    </row>
    <row r="285" spans="1:2" x14ac:dyDescent="0.25">
      <c r="A285" t="s">
        <v>525</v>
      </c>
      <c r="B285" t="s">
        <v>277</v>
      </c>
    </row>
    <row r="286" spans="1:2" x14ac:dyDescent="0.25">
      <c r="A286" t="s">
        <v>526</v>
      </c>
      <c r="B286" t="s">
        <v>277</v>
      </c>
    </row>
    <row r="287" spans="1:2" x14ac:dyDescent="0.25">
      <c r="A287" t="s">
        <v>252</v>
      </c>
      <c r="B287" t="s">
        <v>252</v>
      </c>
    </row>
    <row r="288" spans="1:2" x14ac:dyDescent="0.25">
      <c r="A288" t="s">
        <v>527</v>
      </c>
      <c r="B288" t="s">
        <v>277</v>
      </c>
    </row>
    <row r="289" spans="1:2" x14ac:dyDescent="0.25">
      <c r="A289" t="s">
        <v>528</v>
      </c>
      <c r="B289" t="s">
        <v>277</v>
      </c>
    </row>
    <row r="290" spans="1:2" x14ac:dyDescent="0.25">
      <c r="A290" t="s">
        <v>529</v>
      </c>
      <c r="B290" t="s">
        <v>455</v>
      </c>
    </row>
    <row r="291" spans="1:2" x14ac:dyDescent="0.25">
      <c r="A291" t="s">
        <v>530</v>
      </c>
      <c r="B291" t="s">
        <v>530</v>
      </c>
    </row>
    <row r="292" spans="1:2" x14ac:dyDescent="0.25">
      <c r="A292" t="s">
        <v>531</v>
      </c>
      <c r="B292" t="s">
        <v>277</v>
      </c>
    </row>
    <row r="293" spans="1:2" x14ac:dyDescent="0.25">
      <c r="A293" t="s">
        <v>532</v>
      </c>
      <c r="B293" t="s">
        <v>358</v>
      </c>
    </row>
    <row r="294" spans="1:2" x14ac:dyDescent="0.25">
      <c r="A294" t="s">
        <v>533</v>
      </c>
      <c r="B294" t="s">
        <v>277</v>
      </c>
    </row>
    <row r="295" spans="1:2" x14ac:dyDescent="0.25">
      <c r="A295" t="s">
        <v>534</v>
      </c>
      <c r="B295" t="s">
        <v>277</v>
      </c>
    </row>
    <row r="296" spans="1:2" x14ac:dyDescent="0.25">
      <c r="A296" t="s">
        <v>208</v>
      </c>
      <c r="B296" t="s">
        <v>358</v>
      </c>
    </row>
    <row r="297" spans="1:2" x14ac:dyDescent="0.25">
      <c r="A297" t="s">
        <v>535</v>
      </c>
      <c r="B297" t="s">
        <v>277</v>
      </c>
    </row>
    <row r="298" spans="1:2" x14ac:dyDescent="0.25">
      <c r="A298" t="s">
        <v>536</v>
      </c>
      <c r="B298" t="s">
        <v>277</v>
      </c>
    </row>
    <row r="299" spans="1:2" x14ac:dyDescent="0.25">
      <c r="A299" t="s">
        <v>537</v>
      </c>
      <c r="B299" t="s">
        <v>277</v>
      </c>
    </row>
    <row r="300" spans="1:2" x14ac:dyDescent="0.25">
      <c r="A300" t="s">
        <v>538</v>
      </c>
      <c r="B300" t="s">
        <v>277</v>
      </c>
    </row>
    <row r="301" spans="1:2" x14ac:dyDescent="0.25">
      <c r="A301" t="s">
        <v>539</v>
      </c>
      <c r="B301" t="s">
        <v>277</v>
      </c>
    </row>
    <row r="302" spans="1:2" x14ac:dyDescent="0.25">
      <c r="A302" t="s">
        <v>540</v>
      </c>
      <c r="B302" t="s">
        <v>277</v>
      </c>
    </row>
    <row r="303" spans="1:2" x14ac:dyDescent="0.25">
      <c r="A303" t="s">
        <v>541</v>
      </c>
      <c r="B303" t="s">
        <v>277</v>
      </c>
    </row>
    <row r="304" spans="1:2" x14ac:dyDescent="0.25">
      <c r="A304" t="s">
        <v>542</v>
      </c>
      <c r="B304" t="s">
        <v>277</v>
      </c>
    </row>
    <row r="305" spans="1:2" x14ac:dyDescent="0.25">
      <c r="A305" t="s">
        <v>543</v>
      </c>
      <c r="B305" t="s">
        <v>277</v>
      </c>
    </row>
    <row r="306" spans="1:2" x14ac:dyDescent="0.25">
      <c r="A306" t="s">
        <v>544</v>
      </c>
      <c r="B306" t="s">
        <v>277</v>
      </c>
    </row>
    <row r="307" spans="1:2" x14ac:dyDescent="0.25">
      <c r="A307" t="s">
        <v>545</v>
      </c>
      <c r="B307" t="s">
        <v>545</v>
      </c>
    </row>
    <row r="308" spans="1:2" x14ac:dyDescent="0.25">
      <c r="A308" t="s">
        <v>546</v>
      </c>
      <c r="B308" t="s">
        <v>546</v>
      </c>
    </row>
    <row r="309" spans="1:2" x14ac:dyDescent="0.25">
      <c r="A309" t="s">
        <v>547</v>
      </c>
      <c r="B309" t="s">
        <v>547</v>
      </c>
    </row>
    <row r="310" spans="1:2" x14ac:dyDescent="0.25">
      <c r="A310" t="s">
        <v>548</v>
      </c>
      <c r="B310" t="s">
        <v>549</v>
      </c>
    </row>
    <row r="311" spans="1:2" x14ac:dyDescent="0.25">
      <c r="A311" t="s">
        <v>550</v>
      </c>
      <c r="B311" t="s">
        <v>550</v>
      </c>
    </row>
    <row r="312" spans="1:2" x14ac:dyDescent="0.25">
      <c r="A312" t="s">
        <v>551</v>
      </c>
      <c r="B312" t="s">
        <v>277</v>
      </c>
    </row>
    <row r="313" spans="1:2" x14ac:dyDescent="0.25">
      <c r="A313" t="s">
        <v>552</v>
      </c>
      <c r="B313" t="s">
        <v>277</v>
      </c>
    </row>
    <row r="314" spans="1:2" x14ac:dyDescent="0.25">
      <c r="A314" t="s">
        <v>553</v>
      </c>
      <c r="B314" t="s">
        <v>277</v>
      </c>
    </row>
    <row r="315" spans="1:2" x14ac:dyDescent="0.25">
      <c r="A315" t="s">
        <v>554</v>
      </c>
      <c r="B315" t="s">
        <v>277</v>
      </c>
    </row>
    <row r="316" spans="1:2" x14ac:dyDescent="0.25">
      <c r="A316" t="s">
        <v>555</v>
      </c>
      <c r="B316" t="s">
        <v>277</v>
      </c>
    </row>
    <row r="317" spans="1:2" x14ac:dyDescent="0.25">
      <c r="A317" t="s">
        <v>556</v>
      </c>
      <c r="B317" t="s">
        <v>277</v>
      </c>
    </row>
    <row r="318" spans="1:2" x14ac:dyDescent="0.25">
      <c r="A318" t="s">
        <v>557</v>
      </c>
      <c r="B318" t="s">
        <v>277</v>
      </c>
    </row>
    <row r="319" spans="1:2" x14ac:dyDescent="0.25">
      <c r="A319" t="s">
        <v>558</v>
      </c>
      <c r="B319" t="s">
        <v>277</v>
      </c>
    </row>
    <row r="320" spans="1:2" x14ac:dyDescent="0.25">
      <c r="A320" t="s">
        <v>559</v>
      </c>
      <c r="B320" t="s">
        <v>512</v>
      </c>
    </row>
    <row r="321" spans="1:2" x14ac:dyDescent="0.25">
      <c r="A321" t="s">
        <v>560</v>
      </c>
      <c r="B321" t="s">
        <v>512</v>
      </c>
    </row>
    <row r="322" spans="1:2" x14ac:dyDescent="0.25">
      <c r="A322" t="s">
        <v>561</v>
      </c>
      <c r="B322" t="s">
        <v>512</v>
      </c>
    </row>
    <row r="323" spans="1:2" x14ac:dyDescent="0.25">
      <c r="A323" t="s">
        <v>562</v>
      </c>
      <c r="B323" t="s">
        <v>277</v>
      </c>
    </row>
    <row r="324" spans="1:2" x14ac:dyDescent="0.25">
      <c r="A324" t="s">
        <v>563</v>
      </c>
      <c r="B324" t="s">
        <v>277</v>
      </c>
    </row>
    <row r="325" spans="1:2" x14ac:dyDescent="0.25">
      <c r="A325" t="s">
        <v>564</v>
      </c>
      <c r="B325" t="s">
        <v>277</v>
      </c>
    </row>
    <row r="326" spans="1:2" x14ac:dyDescent="0.25">
      <c r="A326" t="s">
        <v>565</v>
      </c>
      <c r="B326" t="s">
        <v>277</v>
      </c>
    </row>
    <row r="327" spans="1:2" x14ac:dyDescent="0.25">
      <c r="A327" t="s">
        <v>566</v>
      </c>
      <c r="B327" t="s">
        <v>277</v>
      </c>
    </row>
    <row r="328" spans="1:2" x14ac:dyDescent="0.25">
      <c r="A328" t="s">
        <v>567</v>
      </c>
      <c r="B328" t="s">
        <v>277</v>
      </c>
    </row>
    <row r="329" spans="1:2" x14ac:dyDescent="0.25">
      <c r="A329" t="s">
        <v>568</v>
      </c>
      <c r="B329" t="s">
        <v>277</v>
      </c>
    </row>
    <row r="330" spans="1:2" x14ac:dyDescent="0.25">
      <c r="A330" t="s">
        <v>569</v>
      </c>
      <c r="B330" t="s">
        <v>277</v>
      </c>
    </row>
    <row r="331" spans="1:2" x14ac:dyDescent="0.25">
      <c r="A331" t="s">
        <v>570</v>
      </c>
      <c r="B331" t="s">
        <v>370</v>
      </c>
    </row>
    <row r="332" spans="1:2" x14ac:dyDescent="0.25">
      <c r="A332" t="s">
        <v>571</v>
      </c>
      <c r="B332" t="s">
        <v>370</v>
      </c>
    </row>
    <row r="333" spans="1:2" x14ac:dyDescent="0.25">
      <c r="A333" t="s">
        <v>572</v>
      </c>
      <c r="B333" t="s">
        <v>572</v>
      </c>
    </row>
    <row r="334" spans="1:2" x14ac:dyDescent="0.25">
      <c r="A334" t="s">
        <v>573</v>
      </c>
      <c r="B334" t="s">
        <v>277</v>
      </c>
    </row>
    <row r="335" spans="1:2" x14ac:dyDescent="0.25">
      <c r="A335" t="s">
        <v>574</v>
      </c>
      <c r="B335" t="s">
        <v>277</v>
      </c>
    </row>
    <row r="336" spans="1:2" x14ac:dyDescent="0.25">
      <c r="A336" t="s">
        <v>575</v>
      </c>
      <c r="B336" t="s">
        <v>277</v>
      </c>
    </row>
    <row r="337" spans="1:2" x14ac:dyDescent="0.25">
      <c r="A337" t="s">
        <v>576</v>
      </c>
      <c r="B337" t="s">
        <v>277</v>
      </c>
    </row>
    <row r="338" spans="1:2" x14ac:dyDescent="0.25">
      <c r="A338" t="s">
        <v>577</v>
      </c>
      <c r="B338" t="s">
        <v>277</v>
      </c>
    </row>
    <row r="339" spans="1:2" x14ac:dyDescent="0.25">
      <c r="A339" t="s">
        <v>241</v>
      </c>
      <c r="B339" t="s">
        <v>277</v>
      </c>
    </row>
    <row r="340" spans="1:2" x14ac:dyDescent="0.25">
      <c r="A340" t="s">
        <v>578</v>
      </c>
      <c r="B340" t="s">
        <v>277</v>
      </c>
    </row>
    <row r="341" spans="1:2" x14ac:dyDescent="0.25">
      <c r="A341" t="s">
        <v>579</v>
      </c>
      <c r="B341" t="s">
        <v>277</v>
      </c>
    </row>
    <row r="342" spans="1:2" x14ac:dyDescent="0.25">
      <c r="A342" t="s">
        <v>580</v>
      </c>
      <c r="B342" t="s">
        <v>277</v>
      </c>
    </row>
    <row r="343" spans="1:2" x14ac:dyDescent="0.25">
      <c r="A343" t="s">
        <v>581</v>
      </c>
      <c r="B343" t="s">
        <v>277</v>
      </c>
    </row>
    <row r="344" spans="1:2" x14ac:dyDescent="0.25">
      <c r="A344" t="s">
        <v>582</v>
      </c>
      <c r="B344" t="s">
        <v>277</v>
      </c>
    </row>
    <row r="345" spans="1:2" x14ac:dyDescent="0.25">
      <c r="A345" t="s">
        <v>583</v>
      </c>
      <c r="B345" t="s">
        <v>277</v>
      </c>
    </row>
    <row r="346" spans="1:2" x14ac:dyDescent="0.25">
      <c r="A346" t="s">
        <v>584</v>
      </c>
      <c r="B346" t="s">
        <v>512</v>
      </c>
    </row>
    <row r="347" spans="1:2" x14ac:dyDescent="0.25">
      <c r="A347" t="s">
        <v>585</v>
      </c>
      <c r="B347" t="s">
        <v>512</v>
      </c>
    </row>
    <row r="348" spans="1:2" x14ac:dyDescent="0.25">
      <c r="A348" t="s">
        <v>586</v>
      </c>
      <c r="B348" t="s">
        <v>512</v>
      </c>
    </row>
    <row r="349" spans="1:2" x14ac:dyDescent="0.25">
      <c r="A349" t="s">
        <v>587</v>
      </c>
      <c r="B349" t="s">
        <v>512</v>
      </c>
    </row>
    <row r="350" spans="1:2" x14ac:dyDescent="0.25">
      <c r="A350" t="s">
        <v>588</v>
      </c>
      <c r="B350" t="s">
        <v>277</v>
      </c>
    </row>
    <row r="351" spans="1:2" x14ac:dyDescent="0.25">
      <c r="A351" t="s">
        <v>589</v>
      </c>
      <c r="B351" t="s">
        <v>277</v>
      </c>
    </row>
    <row r="352" spans="1:2" x14ac:dyDescent="0.25">
      <c r="A352" t="s">
        <v>212</v>
      </c>
      <c r="B352" t="s">
        <v>277</v>
      </c>
    </row>
    <row r="353" spans="1:2" x14ac:dyDescent="0.25">
      <c r="A353" t="s">
        <v>590</v>
      </c>
      <c r="B353" t="s">
        <v>277</v>
      </c>
    </row>
    <row r="354" spans="1:2" x14ac:dyDescent="0.25">
      <c r="A354" t="s">
        <v>591</v>
      </c>
      <c r="B354" t="s">
        <v>277</v>
      </c>
    </row>
    <row r="355" spans="1:2" x14ac:dyDescent="0.25">
      <c r="A355" t="s">
        <v>592</v>
      </c>
      <c r="B355" t="s">
        <v>277</v>
      </c>
    </row>
    <row r="356" spans="1:2" x14ac:dyDescent="0.25">
      <c r="A356" t="s">
        <v>593</v>
      </c>
      <c r="B356" t="s">
        <v>512</v>
      </c>
    </row>
    <row r="357" spans="1:2" x14ac:dyDescent="0.25">
      <c r="A357" t="s">
        <v>594</v>
      </c>
      <c r="B357" t="s">
        <v>277</v>
      </c>
    </row>
    <row r="358" spans="1:2" x14ac:dyDescent="0.25">
      <c r="A358" t="s">
        <v>595</v>
      </c>
      <c r="B358" t="s">
        <v>277</v>
      </c>
    </row>
    <row r="359" spans="1:2" x14ac:dyDescent="0.25">
      <c r="A359" t="s">
        <v>596</v>
      </c>
      <c r="B359" t="s">
        <v>277</v>
      </c>
    </row>
    <row r="360" spans="1:2" x14ac:dyDescent="0.25">
      <c r="A360" t="s">
        <v>597</v>
      </c>
      <c r="B360" t="s">
        <v>277</v>
      </c>
    </row>
    <row r="361" spans="1:2" x14ac:dyDescent="0.25">
      <c r="A361" t="s">
        <v>598</v>
      </c>
      <c r="B361" t="s">
        <v>277</v>
      </c>
    </row>
    <row r="362" spans="1:2" x14ac:dyDescent="0.25">
      <c r="A362" t="s">
        <v>599</v>
      </c>
      <c r="B362" t="s">
        <v>277</v>
      </c>
    </row>
    <row r="363" spans="1:2" x14ac:dyDescent="0.25">
      <c r="A363" t="s">
        <v>600</v>
      </c>
      <c r="B363" t="s">
        <v>277</v>
      </c>
    </row>
    <row r="364" spans="1:2" x14ac:dyDescent="0.25">
      <c r="A364" t="s">
        <v>601</v>
      </c>
      <c r="B364" t="s">
        <v>277</v>
      </c>
    </row>
    <row r="365" spans="1:2" x14ac:dyDescent="0.25">
      <c r="A365" t="s">
        <v>602</v>
      </c>
      <c r="B365" t="s">
        <v>277</v>
      </c>
    </row>
    <row r="366" spans="1:2" x14ac:dyDescent="0.25">
      <c r="A366" t="s">
        <v>603</v>
      </c>
      <c r="B366" t="s">
        <v>277</v>
      </c>
    </row>
    <row r="367" spans="1:2" x14ac:dyDescent="0.25">
      <c r="A367" t="s">
        <v>604</v>
      </c>
      <c r="B367" t="s">
        <v>277</v>
      </c>
    </row>
    <row r="368" spans="1:2" x14ac:dyDescent="0.25">
      <c r="A368" t="s">
        <v>605</v>
      </c>
      <c r="B368" t="s">
        <v>277</v>
      </c>
    </row>
    <row r="369" spans="1:2" x14ac:dyDescent="0.25">
      <c r="A369" t="s">
        <v>606</v>
      </c>
      <c r="B369" t="s">
        <v>455</v>
      </c>
    </row>
    <row r="370" spans="1:2" x14ac:dyDescent="0.25">
      <c r="A370" t="s">
        <v>607</v>
      </c>
      <c r="B370" t="s">
        <v>455</v>
      </c>
    </row>
    <row r="371" spans="1:2" x14ac:dyDescent="0.25">
      <c r="A371" t="s">
        <v>608</v>
      </c>
      <c r="B371" t="s">
        <v>455</v>
      </c>
    </row>
    <row r="372" spans="1:2" x14ac:dyDescent="0.25">
      <c r="A372" t="s">
        <v>609</v>
      </c>
      <c r="B372" t="s">
        <v>455</v>
      </c>
    </row>
    <row r="373" spans="1:2" x14ac:dyDescent="0.25">
      <c r="A373" t="s">
        <v>610</v>
      </c>
      <c r="B373" t="s">
        <v>455</v>
      </c>
    </row>
    <row r="374" spans="1:2" x14ac:dyDescent="0.25">
      <c r="A374" t="s">
        <v>611</v>
      </c>
      <c r="B374" t="s">
        <v>277</v>
      </c>
    </row>
    <row r="375" spans="1:2" x14ac:dyDescent="0.25">
      <c r="A375" t="s">
        <v>612</v>
      </c>
      <c r="B375" t="s">
        <v>277</v>
      </c>
    </row>
    <row r="376" spans="1:2" x14ac:dyDescent="0.25">
      <c r="A376" t="s">
        <v>613</v>
      </c>
      <c r="B376" t="s">
        <v>277</v>
      </c>
    </row>
    <row r="377" spans="1:2" x14ac:dyDescent="0.25">
      <c r="A377" t="s">
        <v>614</v>
      </c>
      <c r="B377" t="s">
        <v>277</v>
      </c>
    </row>
    <row r="378" spans="1:2" x14ac:dyDescent="0.25">
      <c r="A378" t="s">
        <v>615</v>
      </c>
      <c r="B378" t="s">
        <v>277</v>
      </c>
    </row>
    <row r="379" spans="1:2" x14ac:dyDescent="0.25">
      <c r="A379" t="s">
        <v>616</v>
      </c>
      <c r="B379" t="s">
        <v>277</v>
      </c>
    </row>
    <row r="380" spans="1:2" x14ac:dyDescent="0.25">
      <c r="A380" t="s">
        <v>617</v>
      </c>
      <c r="B380" t="s">
        <v>277</v>
      </c>
    </row>
    <row r="381" spans="1:2" x14ac:dyDescent="0.25">
      <c r="A381" t="s">
        <v>618</v>
      </c>
      <c r="B381" t="s">
        <v>277</v>
      </c>
    </row>
    <row r="382" spans="1:2" x14ac:dyDescent="0.25">
      <c r="A382" t="s">
        <v>619</v>
      </c>
      <c r="B382" t="s">
        <v>277</v>
      </c>
    </row>
    <row r="383" spans="1:2" x14ac:dyDescent="0.25">
      <c r="A383" t="s">
        <v>620</v>
      </c>
      <c r="B383" t="s">
        <v>277</v>
      </c>
    </row>
    <row r="384" spans="1:2" x14ac:dyDescent="0.25">
      <c r="A384" t="s">
        <v>221</v>
      </c>
      <c r="B384" t="s">
        <v>549</v>
      </c>
    </row>
    <row r="385" spans="1:2" x14ac:dyDescent="0.25">
      <c r="A385" t="s">
        <v>621</v>
      </c>
      <c r="B385" t="s">
        <v>293</v>
      </c>
    </row>
    <row r="386" spans="1:2" x14ac:dyDescent="0.25">
      <c r="A386" t="s">
        <v>622</v>
      </c>
      <c r="B386" t="s">
        <v>293</v>
      </c>
    </row>
    <row r="387" spans="1:2" x14ac:dyDescent="0.25">
      <c r="A387" t="s">
        <v>623</v>
      </c>
      <c r="B387" t="s">
        <v>623</v>
      </c>
    </row>
    <row r="388" spans="1:2" x14ac:dyDescent="0.25">
      <c r="A388" t="s">
        <v>219</v>
      </c>
      <c r="B388" t="s">
        <v>623</v>
      </c>
    </row>
    <row r="389" spans="1:2" x14ac:dyDescent="0.25">
      <c r="A389" t="s">
        <v>624</v>
      </c>
      <c r="B389" t="s">
        <v>512</v>
      </c>
    </row>
    <row r="390" spans="1:2" x14ac:dyDescent="0.25">
      <c r="A390" t="s">
        <v>220</v>
      </c>
      <c r="B390" t="s">
        <v>402</v>
      </c>
    </row>
    <row r="391" spans="1:2" x14ac:dyDescent="0.25">
      <c r="A391" t="s">
        <v>625</v>
      </c>
      <c r="B391" t="s">
        <v>402</v>
      </c>
    </row>
    <row r="392" spans="1:2" x14ac:dyDescent="0.25">
      <c r="A392" t="s">
        <v>210</v>
      </c>
      <c r="B392" t="s">
        <v>402</v>
      </c>
    </row>
    <row r="393" spans="1:2" x14ac:dyDescent="0.25">
      <c r="A393" t="s">
        <v>626</v>
      </c>
      <c r="B393" t="s">
        <v>277</v>
      </c>
    </row>
    <row r="394" spans="1:2" x14ac:dyDescent="0.25">
      <c r="A394" t="s">
        <v>627</v>
      </c>
      <c r="B394" t="s">
        <v>623</v>
      </c>
    </row>
    <row r="395" spans="1:2" x14ac:dyDescent="0.25">
      <c r="A395" t="s">
        <v>628</v>
      </c>
      <c r="B395" t="s">
        <v>512</v>
      </c>
    </row>
    <row r="396" spans="1:2" x14ac:dyDescent="0.25">
      <c r="A396" t="s">
        <v>129</v>
      </c>
      <c r="B396" t="s">
        <v>370</v>
      </c>
    </row>
    <row r="397" spans="1:2" x14ac:dyDescent="0.25">
      <c r="A397" t="s">
        <v>125</v>
      </c>
      <c r="B397" t="s">
        <v>512</v>
      </c>
    </row>
    <row r="398" spans="1:2" x14ac:dyDescent="0.25">
      <c r="A398" t="s">
        <v>126</v>
      </c>
      <c r="B398" t="s">
        <v>512</v>
      </c>
    </row>
    <row r="399" spans="1:2" x14ac:dyDescent="0.25">
      <c r="A399" t="s">
        <v>629</v>
      </c>
      <c r="B399" t="s">
        <v>512</v>
      </c>
    </row>
    <row r="400" spans="1:2" x14ac:dyDescent="0.25">
      <c r="A400" t="s">
        <v>630</v>
      </c>
      <c r="B400" t="s">
        <v>512</v>
      </c>
    </row>
    <row r="401" spans="1:2" x14ac:dyDescent="0.25">
      <c r="A401" t="s">
        <v>631</v>
      </c>
      <c r="B401" t="s">
        <v>512</v>
      </c>
    </row>
    <row r="402" spans="1:2" x14ac:dyDescent="0.25">
      <c r="A402" t="s">
        <v>632</v>
      </c>
      <c r="B402" t="s">
        <v>623</v>
      </c>
    </row>
    <row r="403" spans="1:2" x14ac:dyDescent="0.25">
      <c r="A403" t="s">
        <v>633</v>
      </c>
      <c r="B403" t="s">
        <v>402</v>
      </c>
    </row>
    <row r="404" spans="1:2" x14ac:dyDescent="0.25">
      <c r="A404" t="s">
        <v>634</v>
      </c>
      <c r="B404" t="s">
        <v>512</v>
      </c>
    </row>
    <row r="405" spans="1:2" x14ac:dyDescent="0.25">
      <c r="A405" t="s">
        <v>213</v>
      </c>
      <c r="B405" t="s">
        <v>455</v>
      </c>
    </row>
    <row r="406" spans="1:2" x14ac:dyDescent="0.25">
      <c r="A406" t="s">
        <v>635</v>
      </c>
      <c r="B406" t="s">
        <v>277</v>
      </c>
    </row>
    <row r="407" spans="1:2" x14ac:dyDescent="0.25">
      <c r="A407" t="s">
        <v>636</v>
      </c>
      <c r="B407" t="s">
        <v>455</v>
      </c>
    </row>
    <row r="408" spans="1:2" x14ac:dyDescent="0.25">
      <c r="A408" t="s">
        <v>637</v>
      </c>
      <c r="B408" t="s">
        <v>623</v>
      </c>
    </row>
    <row r="409" spans="1:2" x14ac:dyDescent="0.25">
      <c r="A409" t="s">
        <v>638</v>
      </c>
      <c r="B409" t="s">
        <v>623</v>
      </c>
    </row>
    <row r="410" spans="1:2" x14ac:dyDescent="0.25">
      <c r="A410" t="s">
        <v>639</v>
      </c>
      <c r="B410" t="s">
        <v>493</v>
      </c>
    </row>
    <row r="411" spans="1:2" x14ac:dyDescent="0.25">
      <c r="A411" t="s">
        <v>640</v>
      </c>
      <c r="B411" t="s">
        <v>370</v>
      </c>
    </row>
    <row r="412" spans="1:2" x14ac:dyDescent="0.25">
      <c r="A412" t="s">
        <v>641</v>
      </c>
      <c r="B412" t="s">
        <v>623</v>
      </c>
    </row>
    <row r="413" spans="1:2" x14ac:dyDescent="0.25">
      <c r="A413" t="s">
        <v>642</v>
      </c>
      <c r="B413" t="s">
        <v>277</v>
      </c>
    </row>
    <row r="414" spans="1:2" x14ac:dyDescent="0.25">
      <c r="A414" t="s">
        <v>643</v>
      </c>
      <c r="B414" t="s">
        <v>512</v>
      </c>
    </row>
    <row r="415" spans="1:2" x14ac:dyDescent="0.25">
      <c r="A415" t="s">
        <v>201</v>
      </c>
      <c r="B415" t="s">
        <v>512</v>
      </c>
    </row>
    <row r="416" spans="1:2" x14ac:dyDescent="0.25">
      <c r="A416" t="s">
        <v>644</v>
      </c>
      <c r="B416" t="s">
        <v>512</v>
      </c>
    </row>
    <row r="417" spans="1:2" x14ac:dyDescent="0.25">
      <c r="A417" t="s">
        <v>222</v>
      </c>
      <c r="B417" t="s">
        <v>277</v>
      </c>
    </row>
    <row r="418" spans="1:2" x14ac:dyDescent="0.25">
      <c r="A418" t="s">
        <v>645</v>
      </c>
      <c r="B418" t="s">
        <v>512</v>
      </c>
    </row>
    <row r="419" spans="1:2" x14ac:dyDescent="0.25">
      <c r="A419" t="s">
        <v>646</v>
      </c>
      <c r="B419" t="s">
        <v>277</v>
      </c>
    </row>
    <row r="420" spans="1:2" x14ac:dyDescent="0.25">
      <c r="A420" t="s">
        <v>195</v>
      </c>
      <c r="B420" t="s">
        <v>512</v>
      </c>
    </row>
    <row r="421" spans="1:2" x14ac:dyDescent="0.25">
      <c r="A421" t="s">
        <v>647</v>
      </c>
      <c r="B421" t="s">
        <v>512</v>
      </c>
    </row>
    <row r="422" spans="1:2" x14ac:dyDescent="0.25">
      <c r="A422" t="s">
        <v>648</v>
      </c>
      <c r="B422" t="s">
        <v>493</v>
      </c>
    </row>
    <row r="423" spans="1:2" x14ac:dyDescent="0.25">
      <c r="A423" t="s">
        <v>649</v>
      </c>
      <c r="B423" t="s">
        <v>512</v>
      </c>
    </row>
    <row r="424" spans="1:2" x14ac:dyDescent="0.25">
      <c r="A424" t="s">
        <v>650</v>
      </c>
      <c r="B424" t="s">
        <v>650</v>
      </c>
    </row>
    <row r="425" spans="1:2" x14ac:dyDescent="0.25">
      <c r="A425" t="s">
        <v>651</v>
      </c>
      <c r="B425" t="s">
        <v>651</v>
      </c>
    </row>
    <row r="426" spans="1:2" x14ac:dyDescent="0.25">
      <c r="A426" t="s">
        <v>970</v>
      </c>
      <c r="B426" t="s">
        <v>6455</v>
      </c>
    </row>
    <row r="427" spans="1:2" x14ac:dyDescent="0.25">
      <c r="A427" t="s">
        <v>1158</v>
      </c>
      <c r="B427" t="s">
        <v>6455</v>
      </c>
    </row>
    <row r="428" spans="1:2" x14ac:dyDescent="0.25">
      <c r="A428" t="s">
        <v>654</v>
      </c>
      <c r="B428" t="s">
        <v>654</v>
      </c>
    </row>
    <row r="429" spans="1:2" x14ac:dyDescent="0.25">
      <c r="A429" t="s">
        <v>655</v>
      </c>
      <c r="B429" t="s">
        <v>655</v>
      </c>
    </row>
    <row r="430" spans="1:2" x14ac:dyDescent="0.25">
      <c r="A430" t="s">
        <v>656</v>
      </c>
      <c r="B430" t="s">
        <v>656</v>
      </c>
    </row>
    <row r="431" spans="1:2" x14ac:dyDescent="0.25">
      <c r="A431" t="s">
        <v>657</v>
      </c>
      <c r="B431" t="s">
        <v>657</v>
      </c>
    </row>
    <row r="432" spans="1:2" x14ac:dyDescent="0.25">
      <c r="A432" t="s">
        <v>658</v>
      </c>
      <c r="B432" t="s">
        <v>658</v>
      </c>
    </row>
    <row r="433" spans="1:2" x14ac:dyDescent="0.25">
      <c r="A433" t="s">
        <v>659</v>
      </c>
      <c r="B433" t="s">
        <v>277</v>
      </c>
    </row>
    <row r="434" spans="1:2" x14ac:dyDescent="0.25">
      <c r="A434" t="s">
        <v>214</v>
      </c>
      <c r="B434" t="s">
        <v>277</v>
      </c>
    </row>
    <row r="435" spans="1:2" x14ac:dyDescent="0.25">
      <c r="A435" t="s">
        <v>262</v>
      </c>
      <c r="B435" t="s">
        <v>6455</v>
      </c>
    </row>
    <row r="436" spans="1:2" x14ac:dyDescent="0.25">
      <c r="A436" t="s">
        <v>290</v>
      </c>
      <c r="B436" t="s">
        <v>6455</v>
      </c>
    </row>
    <row r="437" spans="1:2" x14ac:dyDescent="0.25">
      <c r="A437" t="s">
        <v>243</v>
      </c>
      <c r="B437" t="s">
        <v>6455</v>
      </c>
    </row>
    <row r="438" spans="1:2" x14ac:dyDescent="0.25">
      <c r="A438" t="s">
        <v>15</v>
      </c>
      <c r="B438" t="s">
        <v>6459</v>
      </c>
    </row>
    <row r="439" spans="1:2" x14ac:dyDescent="0.25">
      <c r="A439" t="s">
        <v>661</v>
      </c>
      <c r="B439" t="s">
        <v>277</v>
      </c>
    </row>
    <row r="440" spans="1:2" x14ac:dyDescent="0.25">
      <c r="A440" t="s">
        <v>662</v>
      </c>
      <c r="B440" t="s">
        <v>277</v>
      </c>
    </row>
    <row r="441" spans="1:2" x14ac:dyDescent="0.25">
      <c r="A441" t="s">
        <v>663</v>
      </c>
      <c r="B441" t="s">
        <v>277</v>
      </c>
    </row>
    <row r="442" spans="1:2" x14ac:dyDescent="0.25">
      <c r="A442" t="s">
        <v>664</v>
      </c>
      <c r="B442" t="s">
        <v>277</v>
      </c>
    </row>
    <row r="443" spans="1:2" x14ac:dyDescent="0.25">
      <c r="A443" t="s">
        <v>665</v>
      </c>
      <c r="B443" t="s">
        <v>277</v>
      </c>
    </row>
    <row r="444" spans="1:2" x14ac:dyDescent="0.25">
      <c r="A444" t="s">
        <v>666</v>
      </c>
      <c r="B444" t="s">
        <v>358</v>
      </c>
    </row>
    <row r="445" spans="1:2" x14ac:dyDescent="0.25">
      <c r="A445" t="s">
        <v>667</v>
      </c>
      <c r="B445" t="s">
        <v>277</v>
      </c>
    </row>
    <row r="446" spans="1:2" x14ac:dyDescent="0.25">
      <c r="A446" t="s">
        <v>668</v>
      </c>
      <c r="B446" t="s">
        <v>277</v>
      </c>
    </row>
    <row r="447" spans="1:2" x14ac:dyDescent="0.25">
      <c r="A447" t="s">
        <v>669</v>
      </c>
      <c r="B447" t="s">
        <v>277</v>
      </c>
    </row>
    <row r="448" spans="1:2" x14ac:dyDescent="0.25">
      <c r="A448" t="s">
        <v>670</v>
      </c>
      <c r="B448" t="s">
        <v>277</v>
      </c>
    </row>
    <row r="449" spans="1:2" x14ac:dyDescent="0.25">
      <c r="A449" t="s">
        <v>671</v>
      </c>
      <c r="B449" t="s">
        <v>277</v>
      </c>
    </row>
    <row r="450" spans="1:2" x14ac:dyDescent="0.25">
      <c r="A450" t="s">
        <v>672</v>
      </c>
      <c r="B450" t="s">
        <v>277</v>
      </c>
    </row>
    <row r="451" spans="1:2" x14ac:dyDescent="0.25">
      <c r="A451" t="s">
        <v>673</v>
      </c>
      <c r="B451" t="s">
        <v>277</v>
      </c>
    </row>
    <row r="452" spans="1:2" x14ac:dyDescent="0.25">
      <c r="A452" t="s">
        <v>674</v>
      </c>
      <c r="B452" t="s">
        <v>277</v>
      </c>
    </row>
    <row r="453" spans="1:2" x14ac:dyDescent="0.25">
      <c r="A453" t="s">
        <v>675</v>
      </c>
      <c r="B453" t="s">
        <v>277</v>
      </c>
    </row>
    <row r="454" spans="1:2" x14ac:dyDescent="0.25">
      <c r="A454" t="s">
        <v>676</v>
      </c>
      <c r="B454" t="s">
        <v>277</v>
      </c>
    </row>
    <row r="455" spans="1:2" x14ac:dyDescent="0.25">
      <c r="A455" t="s">
        <v>677</v>
      </c>
      <c r="B455" t="s">
        <v>277</v>
      </c>
    </row>
    <row r="456" spans="1:2" x14ac:dyDescent="0.25">
      <c r="A456" t="s">
        <v>678</v>
      </c>
      <c r="B456" t="s">
        <v>358</v>
      </c>
    </row>
    <row r="457" spans="1:2" x14ac:dyDescent="0.25">
      <c r="A457" t="s">
        <v>679</v>
      </c>
      <c r="B457" t="s">
        <v>277</v>
      </c>
    </row>
    <row r="458" spans="1:2" x14ac:dyDescent="0.25">
      <c r="A458" t="s">
        <v>680</v>
      </c>
      <c r="B458" t="s">
        <v>277</v>
      </c>
    </row>
    <row r="459" spans="1:2" x14ac:dyDescent="0.25">
      <c r="A459" t="s">
        <v>681</v>
      </c>
      <c r="B459" t="s">
        <v>277</v>
      </c>
    </row>
    <row r="460" spans="1:2" x14ac:dyDescent="0.25">
      <c r="A460" t="s">
        <v>682</v>
      </c>
      <c r="B460" t="s">
        <v>277</v>
      </c>
    </row>
    <row r="461" spans="1:2" x14ac:dyDescent="0.25">
      <c r="A461" t="s">
        <v>683</v>
      </c>
      <c r="B461" t="s">
        <v>277</v>
      </c>
    </row>
    <row r="462" spans="1:2" x14ac:dyDescent="0.25">
      <c r="A462" t="s">
        <v>684</v>
      </c>
      <c r="B462" t="s">
        <v>277</v>
      </c>
    </row>
    <row r="463" spans="1:2" x14ac:dyDescent="0.25">
      <c r="A463" t="s">
        <v>685</v>
      </c>
      <c r="B463" t="s">
        <v>277</v>
      </c>
    </row>
    <row r="464" spans="1:2" x14ac:dyDescent="0.25">
      <c r="A464" t="s">
        <v>686</v>
      </c>
      <c r="B464" t="s">
        <v>277</v>
      </c>
    </row>
    <row r="465" spans="1:2" x14ac:dyDescent="0.25">
      <c r="A465" t="s">
        <v>687</v>
      </c>
      <c r="B465" t="s">
        <v>277</v>
      </c>
    </row>
    <row r="466" spans="1:2" x14ac:dyDescent="0.25">
      <c r="A466" t="s">
        <v>688</v>
      </c>
      <c r="B466" t="s">
        <v>689</v>
      </c>
    </row>
    <row r="467" spans="1:2" x14ac:dyDescent="0.25">
      <c r="A467" t="s">
        <v>122</v>
      </c>
      <c r="B467" t="s">
        <v>689</v>
      </c>
    </row>
    <row r="468" spans="1:2" x14ac:dyDescent="0.25">
      <c r="A468" t="s">
        <v>690</v>
      </c>
      <c r="B468" t="s">
        <v>689</v>
      </c>
    </row>
    <row r="469" spans="1:2" x14ac:dyDescent="0.25">
      <c r="A469" t="s">
        <v>691</v>
      </c>
      <c r="B469" t="s">
        <v>689</v>
      </c>
    </row>
    <row r="470" spans="1:2" x14ac:dyDescent="0.25">
      <c r="A470" t="s">
        <v>692</v>
      </c>
      <c r="B470" t="s">
        <v>689</v>
      </c>
    </row>
    <row r="471" spans="1:2" x14ac:dyDescent="0.25">
      <c r="A471" t="s">
        <v>693</v>
      </c>
      <c r="B471" t="s">
        <v>689</v>
      </c>
    </row>
    <row r="472" spans="1:2" x14ac:dyDescent="0.25">
      <c r="A472" t="s">
        <v>694</v>
      </c>
      <c r="B472" t="s">
        <v>689</v>
      </c>
    </row>
    <row r="473" spans="1:2" x14ac:dyDescent="0.25">
      <c r="A473" t="s">
        <v>695</v>
      </c>
      <c r="B473" t="s">
        <v>689</v>
      </c>
    </row>
    <row r="474" spans="1:2" x14ac:dyDescent="0.25">
      <c r="A474" t="s">
        <v>696</v>
      </c>
      <c r="B474" t="s">
        <v>689</v>
      </c>
    </row>
    <row r="475" spans="1:2" x14ac:dyDescent="0.25">
      <c r="A475" t="s">
        <v>697</v>
      </c>
      <c r="B475" t="s">
        <v>689</v>
      </c>
    </row>
    <row r="476" spans="1:2" x14ac:dyDescent="0.25">
      <c r="A476" t="s">
        <v>698</v>
      </c>
      <c r="B476" t="s">
        <v>689</v>
      </c>
    </row>
    <row r="477" spans="1:2" x14ac:dyDescent="0.25">
      <c r="A477" t="s">
        <v>699</v>
      </c>
      <c r="B477" t="s">
        <v>689</v>
      </c>
    </row>
    <row r="478" spans="1:2" x14ac:dyDescent="0.25">
      <c r="A478" t="s">
        <v>700</v>
      </c>
      <c r="B478" t="s">
        <v>689</v>
      </c>
    </row>
    <row r="479" spans="1:2" x14ac:dyDescent="0.25">
      <c r="A479" t="s">
        <v>701</v>
      </c>
      <c r="B479" t="s">
        <v>689</v>
      </c>
    </row>
    <row r="480" spans="1:2" x14ac:dyDescent="0.25">
      <c r="A480" t="s">
        <v>702</v>
      </c>
      <c r="B480" t="s">
        <v>689</v>
      </c>
    </row>
    <row r="481" spans="1:2" x14ac:dyDescent="0.25">
      <c r="A481" t="s">
        <v>703</v>
      </c>
      <c r="B481" t="s">
        <v>689</v>
      </c>
    </row>
    <row r="482" spans="1:2" x14ac:dyDescent="0.25">
      <c r="A482" t="s">
        <v>704</v>
      </c>
      <c r="B482" t="s">
        <v>689</v>
      </c>
    </row>
    <row r="483" spans="1:2" x14ac:dyDescent="0.25">
      <c r="A483" t="s">
        <v>705</v>
      </c>
      <c r="B483" t="s">
        <v>689</v>
      </c>
    </row>
    <row r="484" spans="1:2" x14ac:dyDescent="0.25">
      <c r="A484" t="s">
        <v>706</v>
      </c>
      <c r="B484" t="s">
        <v>689</v>
      </c>
    </row>
    <row r="485" spans="1:2" x14ac:dyDescent="0.25">
      <c r="A485" t="s">
        <v>707</v>
      </c>
      <c r="B485" t="s">
        <v>689</v>
      </c>
    </row>
    <row r="486" spans="1:2" x14ac:dyDescent="0.25">
      <c r="A486" t="s">
        <v>708</v>
      </c>
      <c r="B486" t="s">
        <v>689</v>
      </c>
    </row>
    <row r="487" spans="1:2" x14ac:dyDescent="0.25">
      <c r="A487" t="s">
        <v>709</v>
      </c>
      <c r="B487" t="s">
        <v>689</v>
      </c>
    </row>
    <row r="488" spans="1:2" x14ac:dyDescent="0.25">
      <c r="A488" t="s">
        <v>710</v>
      </c>
      <c r="B488" t="s">
        <v>689</v>
      </c>
    </row>
    <row r="489" spans="1:2" x14ac:dyDescent="0.25">
      <c r="A489" t="s">
        <v>711</v>
      </c>
      <c r="B489" t="s">
        <v>689</v>
      </c>
    </row>
    <row r="490" spans="1:2" x14ac:dyDescent="0.25">
      <c r="A490" t="s">
        <v>712</v>
      </c>
      <c r="B490" t="s">
        <v>689</v>
      </c>
    </row>
    <row r="491" spans="1:2" x14ac:dyDescent="0.25">
      <c r="A491" t="s">
        <v>713</v>
      </c>
      <c r="B491" t="s">
        <v>689</v>
      </c>
    </row>
    <row r="492" spans="1:2" x14ac:dyDescent="0.25">
      <c r="A492" t="s">
        <v>714</v>
      </c>
      <c r="B492" t="s">
        <v>689</v>
      </c>
    </row>
    <row r="493" spans="1:2" x14ac:dyDescent="0.25">
      <c r="A493" t="s">
        <v>715</v>
      </c>
      <c r="B493" t="s">
        <v>689</v>
      </c>
    </row>
    <row r="494" spans="1:2" x14ac:dyDescent="0.25">
      <c r="A494" t="s">
        <v>716</v>
      </c>
      <c r="B494" t="s">
        <v>689</v>
      </c>
    </row>
    <row r="495" spans="1:2" x14ac:dyDescent="0.25">
      <c r="A495" t="s">
        <v>717</v>
      </c>
      <c r="B495" t="s">
        <v>689</v>
      </c>
    </row>
    <row r="496" spans="1:2" x14ac:dyDescent="0.25">
      <c r="A496" t="s">
        <v>718</v>
      </c>
      <c r="B496" t="s">
        <v>689</v>
      </c>
    </row>
    <row r="497" spans="1:2" x14ac:dyDescent="0.25">
      <c r="A497" t="s">
        <v>719</v>
      </c>
      <c r="B497" t="s">
        <v>689</v>
      </c>
    </row>
    <row r="498" spans="1:2" x14ac:dyDescent="0.25">
      <c r="A498" t="s">
        <v>720</v>
      </c>
      <c r="B498" t="s">
        <v>689</v>
      </c>
    </row>
    <row r="499" spans="1:2" x14ac:dyDescent="0.25">
      <c r="A499" t="s">
        <v>721</v>
      </c>
      <c r="B499" t="s">
        <v>689</v>
      </c>
    </row>
    <row r="500" spans="1:2" x14ac:dyDescent="0.25">
      <c r="A500" t="s">
        <v>722</v>
      </c>
      <c r="B500" t="s">
        <v>689</v>
      </c>
    </row>
    <row r="501" spans="1:2" x14ac:dyDescent="0.25">
      <c r="A501" t="s">
        <v>723</v>
      </c>
      <c r="B501" t="s">
        <v>689</v>
      </c>
    </row>
    <row r="502" spans="1:2" x14ac:dyDescent="0.25">
      <c r="A502" t="s">
        <v>724</v>
      </c>
      <c r="B502" t="s">
        <v>689</v>
      </c>
    </row>
    <row r="503" spans="1:2" x14ac:dyDescent="0.25">
      <c r="A503" t="s">
        <v>725</v>
      </c>
      <c r="B503" t="s">
        <v>689</v>
      </c>
    </row>
    <row r="504" spans="1:2" x14ac:dyDescent="0.25">
      <c r="A504" t="s">
        <v>726</v>
      </c>
      <c r="B504" t="s">
        <v>689</v>
      </c>
    </row>
    <row r="505" spans="1:2" x14ac:dyDescent="0.25">
      <c r="A505" t="s">
        <v>727</v>
      </c>
      <c r="B505" t="s">
        <v>689</v>
      </c>
    </row>
    <row r="506" spans="1:2" x14ac:dyDescent="0.25">
      <c r="A506" t="s">
        <v>728</v>
      </c>
      <c r="B506" t="s">
        <v>689</v>
      </c>
    </row>
    <row r="507" spans="1:2" x14ac:dyDescent="0.25">
      <c r="A507" t="s">
        <v>729</v>
      </c>
      <c r="B507" t="s">
        <v>689</v>
      </c>
    </row>
    <row r="508" spans="1:2" x14ac:dyDescent="0.25">
      <c r="A508" t="s">
        <v>730</v>
      </c>
      <c r="B508" t="s">
        <v>689</v>
      </c>
    </row>
    <row r="509" spans="1:2" x14ac:dyDescent="0.25">
      <c r="A509" t="s">
        <v>731</v>
      </c>
      <c r="B509" t="s">
        <v>689</v>
      </c>
    </row>
    <row r="510" spans="1:2" x14ac:dyDescent="0.25">
      <c r="A510" t="s">
        <v>732</v>
      </c>
      <c r="B510" t="s">
        <v>689</v>
      </c>
    </row>
    <row r="511" spans="1:2" x14ac:dyDescent="0.25">
      <c r="A511" t="s">
        <v>733</v>
      </c>
      <c r="B511" t="s">
        <v>689</v>
      </c>
    </row>
    <row r="512" spans="1:2" x14ac:dyDescent="0.25">
      <c r="A512" t="s">
        <v>734</v>
      </c>
      <c r="B512" t="s">
        <v>689</v>
      </c>
    </row>
    <row r="513" spans="1:2" x14ac:dyDescent="0.25">
      <c r="A513" t="s">
        <v>735</v>
      </c>
      <c r="B513" t="s">
        <v>689</v>
      </c>
    </row>
    <row r="514" spans="1:2" x14ac:dyDescent="0.25">
      <c r="A514" t="s">
        <v>736</v>
      </c>
      <c r="B514" t="s">
        <v>689</v>
      </c>
    </row>
    <row r="515" spans="1:2" x14ac:dyDescent="0.25">
      <c r="A515" t="s">
        <v>737</v>
      </c>
      <c r="B515" t="s">
        <v>689</v>
      </c>
    </row>
    <row r="516" spans="1:2" x14ac:dyDescent="0.25">
      <c r="A516" t="s">
        <v>738</v>
      </c>
      <c r="B516" t="s">
        <v>689</v>
      </c>
    </row>
    <row r="517" spans="1:2" x14ac:dyDescent="0.25">
      <c r="A517" t="s">
        <v>739</v>
      </c>
      <c r="B517" t="s">
        <v>689</v>
      </c>
    </row>
    <row r="518" spans="1:2" x14ac:dyDescent="0.25">
      <c r="A518" t="s">
        <v>740</v>
      </c>
      <c r="B518" t="s">
        <v>689</v>
      </c>
    </row>
    <row r="519" spans="1:2" x14ac:dyDescent="0.25">
      <c r="A519" t="s">
        <v>741</v>
      </c>
      <c r="B519" t="s">
        <v>689</v>
      </c>
    </row>
    <row r="520" spans="1:2" x14ac:dyDescent="0.25">
      <c r="A520" t="s">
        <v>742</v>
      </c>
      <c r="B520" t="s">
        <v>689</v>
      </c>
    </row>
    <row r="521" spans="1:2" x14ac:dyDescent="0.25">
      <c r="A521" t="s">
        <v>743</v>
      </c>
      <c r="B521" t="s">
        <v>689</v>
      </c>
    </row>
    <row r="522" spans="1:2" x14ac:dyDescent="0.25">
      <c r="A522" t="s">
        <v>744</v>
      </c>
      <c r="B522" t="s">
        <v>689</v>
      </c>
    </row>
    <row r="523" spans="1:2" x14ac:dyDescent="0.25">
      <c r="A523" t="s">
        <v>745</v>
      </c>
      <c r="B523" t="s">
        <v>689</v>
      </c>
    </row>
    <row r="524" spans="1:2" x14ac:dyDescent="0.25">
      <c r="A524" t="s">
        <v>746</v>
      </c>
      <c r="B524" t="s">
        <v>689</v>
      </c>
    </row>
    <row r="525" spans="1:2" x14ac:dyDescent="0.25">
      <c r="A525" t="s">
        <v>747</v>
      </c>
      <c r="B525" t="s">
        <v>689</v>
      </c>
    </row>
    <row r="526" spans="1:2" x14ac:dyDescent="0.25">
      <c r="A526" t="s">
        <v>748</v>
      </c>
      <c r="B526" t="s">
        <v>689</v>
      </c>
    </row>
    <row r="527" spans="1:2" x14ac:dyDescent="0.25">
      <c r="A527" t="s">
        <v>749</v>
      </c>
      <c r="B527" t="s">
        <v>689</v>
      </c>
    </row>
    <row r="528" spans="1:2" x14ac:dyDescent="0.25">
      <c r="A528" t="s">
        <v>750</v>
      </c>
      <c r="B528" t="s">
        <v>689</v>
      </c>
    </row>
    <row r="529" spans="1:2" x14ac:dyDescent="0.25">
      <c r="A529" t="s">
        <v>751</v>
      </c>
      <c r="B529" t="s">
        <v>689</v>
      </c>
    </row>
    <row r="530" spans="1:2" x14ac:dyDescent="0.25">
      <c r="A530" t="s">
        <v>752</v>
      </c>
      <c r="B530" t="s">
        <v>689</v>
      </c>
    </row>
    <row r="531" spans="1:2" x14ac:dyDescent="0.25">
      <c r="A531" t="s">
        <v>753</v>
      </c>
      <c r="B531" t="s">
        <v>689</v>
      </c>
    </row>
    <row r="532" spans="1:2" x14ac:dyDescent="0.25">
      <c r="A532" t="s">
        <v>754</v>
      </c>
      <c r="B532" t="s">
        <v>689</v>
      </c>
    </row>
    <row r="533" spans="1:2" x14ac:dyDescent="0.25">
      <c r="A533" t="s">
        <v>755</v>
      </c>
      <c r="B533" t="s">
        <v>689</v>
      </c>
    </row>
    <row r="534" spans="1:2" x14ac:dyDescent="0.25">
      <c r="A534" t="s">
        <v>756</v>
      </c>
      <c r="B534" t="s">
        <v>689</v>
      </c>
    </row>
    <row r="535" spans="1:2" x14ac:dyDescent="0.25">
      <c r="A535" t="s">
        <v>757</v>
      </c>
      <c r="B535" t="s">
        <v>689</v>
      </c>
    </row>
    <row r="536" spans="1:2" x14ac:dyDescent="0.25">
      <c r="A536" t="s">
        <v>758</v>
      </c>
      <c r="B536" t="s">
        <v>689</v>
      </c>
    </row>
    <row r="537" spans="1:2" x14ac:dyDescent="0.25">
      <c r="A537" t="s">
        <v>759</v>
      </c>
      <c r="B537" t="s">
        <v>689</v>
      </c>
    </row>
    <row r="538" spans="1:2" x14ac:dyDescent="0.25">
      <c r="A538" t="s">
        <v>760</v>
      </c>
      <c r="B538" t="s">
        <v>689</v>
      </c>
    </row>
    <row r="539" spans="1:2" x14ac:dyDescent="0.25">
      <c r="A539" t="s">
        <v>761</v>
      </c>
      <c r="B539" t="s">
        <v>689</v>
      </c>
    </row>
    <row r="540" spans="1:2" x14ac:dyDescent="0.25">
      <c r="A540" t="s">
        <v>762</v>
      </c>
      <c r="B540" t="s">
        <v>689</v>
      </c>
    </row>
    <row r="541" spans="1:2" x14ac:dyDescent="0.25">
      <c r="A541" t="s">
        <v>763</v>
      </c>
      <c r="B541" t="s">
        <v>689</v>
      </c>
    </row>
    <row r="542" spans="1:2" x14ac:dyDescent="0.25">
      <c r="A542" t="s">
        <v>764</v>
      </c>
      <c r="B542" t="s">
        <v>689</v>
      </c>
    </row>
    <row r="543" spans="1:2" x14ac:dyDescent="0.25">
      <c r="A543" t="s">
        <v>765</v>
      </c>
      <c r="B543" t="s">
        <v>689</v>
      </c>
    </row>
    <row r="544" spans="1:2" x14ac:dyDescent="0.25">
      <c r="A544" t="s">
        <v>766</v>
      </c>
      <c r="B544" t="s">
        <v>689</v>
      </c>
    </row>
    <row r="545" spans="1:2" x14ac:dyDescent="0.25">
      <c r="A545" t="s">
        <v>767</v>
      </c>
      <c r="B545" t="s">
        <v>689</v>
      </c>
    </row>
    <row r="546" spans="1:2" x14ac:dyDescent="0.25">
      <c r="A546" t="s">
        <v>768</v>
      </c>
      <c r="B546" t="s">
        <v>689</v>
      </c>
    </row>
    <row r="547" spans="1:2" x14ac:dyDescent="0.25">
      <c r="A547" t="s">
        <v>769</v>
      </c>
      <c r="B547" t="s">
        <v>689</v>
      </c>
    </row>
    <row r="548" spans="1:2" x14ac:dyDescent="0.25">
      <c r="A548" t="s">
        <v>770</v>
      </c>
      <c r="B548" t="s">
        <v>689</v>
      </c>
    </row>
    <row r="549" spans="1:2" x14ac:dyDescent="0.25">
      <c r="A549" t="s">
        <v>771</v>
      </c>
      <c r="B549" t="s">
        <v>689</v>
      </c>
    </row>
    <row r="550" spans="1:2" x14ac:dyDescent="0.25">
      <c r="A550" t="s">
        <v>772</v>
      </c>
      <c r="B550" t="s">
        <v>689</v>
      </c>
    </row>
    <row r="551" spans="1:2" x14ac:dyDescent="0.25">
      <c r="A551" t="s">
        <v>773</v>
      </c>
      <c r="B551" t="s">
        <v>689</v>
      </c>
    </row>
    <row r="552" spans="1:2" x14ac:dyDescent="0.25">
      <c r="A552" t="s">
        <v>774</v>
      </c>
      <c r="B552" t="s">
        <v>689</v>
      </c>
    </row>
    <row r="553" spans="1:2" x14ac:dyDescent="0.25">
      <c r="A553" t="s">
        <v>775</v>
      </c>
      <c r="B553" t="s">
        <v>689</v>
      </c>
    </row>
    <row r="554" spans="1:2" x14ac:dyDescent="0.25">
      <c r="A554" t="s">
        <v>776</v>
      </c>
      <c r="B554" t="s">
        <v>689</v>
      </c>
    </row>
    <row r="555" spans="1:2" x14ac:dyDescent="0.25">
      <c r="A555" t="s">
        <v>777</v>
      </c>
      <c r="B555" t="s">
        <v>689</v>
      </c>
    </row>
    <row r="556" spans="1:2" x14ac:dyDescent="0.25">
      <c r="A556" t="s">
        <v>778</v>
      </c>
      <c r="B556" t="s">
        <v>689</v>
      </c>
    </row>
    <row r="557" spans="1:2" x14ac:dyDescent="0.25">
      <c r="A557" t="s">
        <v>779</v>
      </c>
      <c r="B557" t="s">
        <v>689</v>
      </c>
    </row>
    <row r="558" spans="1:2" x14ac:dyDescent="0.25">
      <c r="A558" t="s">
        <v>780</v>
      </c>
      <c r="B558" t="s">
        <v>689</v>
      </c>
    </row>
    <row r="559" spans="1:2" x14ac:dyDescent="0.25">
      <c r="A559" t="s">
        <v>781</v>
      </c>
      <c r="B559" t="s">
        <v>689</v>
      </c>
    </row>
    <row r="560" spans="1:2" x14ac:dyDescent="0.25">
      <c r="A560" t="s">
        <v>782</v>
      </c>
      <c r="B560" t="s">
        <v>689</v>
      </c>
    </row>
    <row r="561" spans="1:2" x14ac:dyDescent="0.25">
      <c r="A561" t="s">
        <v>783</v>
      </c>
      <c r="B561" t="s">
        <v>689</v>
      </c>
    </row>
    <row r="562" spans="1:2" x14ac:dyDescent="0.25">
      <c r="A562" t="s">
        <v>784</v>
      </c>
      <c r="B562" t="s">
        <v>689</v>
      </c>
    </row>
    <row r="563" spans="1:2" x14ac:dyDescent="0.25">
      <c r="A563" t="s">
        <v>785</v>
      </c>
      <c r="B563" t="s">
        <v>689</v>
      </c>
    </row>
    <row r="564" spans="1:2" x14ac:dyDescent="0.25">
      <c r="A564" t="s">
        <v>786</v>
      </c>
      <c r="B564" t="s">
        <v>689</v>
      </c>
    </row>
    <row r="565" spans="1:2" x14ac:dyDescent="0.25">
      <c r="A565" t="s">
        <v>787</v>
      </c>
      <c r="B565" t="s">
        <v>689</v>
      </c>
    </row>
    <row r="566" spans="1:2" x14ac:dyDescent="0.25">
      <c r="A566" t="s">
        <v>788</v>
      </c>
      <c r="B566" t="s">
        <v>689</v>
      </c>
    </row>
    <row r="567" spans="1:2" x14ac:dyDescent="0.25">
      <c r="A567" t="s">
        <v>789</v>
      </c>
      <c r="B567" t="s">
        <v>689</v>
      </c>
    </row>
    <row r="568" spans="1:2" x14ac:dyDescent="0.25">
      <c r="A568" t="s">
        <v>790</v>
      </c>
      <c r="B568" t="s">
        <v>689</v>
      </c>
    </row>
    <row r="569" spans="1:2" x14ac:dyDescent="0.25">
      <c r="A569" t="s">
        <v>791</v>
      </c>
      <c r="B569" t="s">
        <v>689</v>
      </c>
    </row>
    <row r="570" spans="1:2" x14ac:dyDescent="0.25">
      <c r="A570" t="s">
        <v>792</v>
      </c>
      <c r="B570" t="s">
        <v>689</v>
      </c>
    </row>
    <row r="571" spans="1:2" x14ac:dyDescent="0.25">
      <c r="A571" t="s">
        <v>793</v>
      </c>
      <c r="B571" t="s">
        <v>689</v>
      </c>
    </row>
    <row r="572" spans="1:2" x14ac:dyDescent="0.25">
      <c r="A572" t="s">
        <v>794</v>
      </c>
      <c r="B572" t="s">
        <v>689</v>
      </c>
    </row>
    <row r="573" spans="1:2" x14ac:dyDescent="0.25">
      <c r="A573" t="s">
        <v>795</v>
      </c>
      <c r="B573" t="s">
        <v>689</v>
      </c>
    </row>
    <row r="574" spans="1:2" x14ac:dyDescent="0.25">
      <c r="A574" t="s">
        <v>796</v>
      </c>
      <c r="B574" t="s">
        <v>689</v>
      </c>
    </row>
    <row r="575" spans="1:2" x14ac:dyDescent="0.25">
      <c r="A575" t="s">
        <v>797</v>
      </c>
      <c r="B575" t="s">
        <v>689</v>
      </c>
    </row>
    <row r="576" spans="1:2" x14ac:dyDescent="0.25">
      <c r="A576" t="s">
        <v>798</v>
      </c>
      <c r="B576" t="s">
        <v>689</v>
      </c>
    </row>
    <row r="577" spans="1:2" x14ac:dyDescent="0.25">
      <c r="A577" t="s">
        <v>799</v>
      </c>
      <c r="B577" t="s">
        <v>689</v>
      </c>
    </row>
    <row r="578" spans="1:2" x14ac:dyDescent="0.25">
      <c r="A578" t="s">
        <v>124</v>
      </c>
      <c r="B578" t="s">
        <v>402</v>
      </c>
    </row>
    <row r="579" spans="1:2" x14ac:dyDescent="0.25">
      <c r="A579" t="s">
        <v>128</v>
      </c>
      <c r="B579" t="s">
        <v>455</v>
      </c>
    </row>
    <row r="580" spans="1:2" x14ac:dyDescent="0.25">
      <c r="A580" t="s">
        <v>800</v>
      </c>
      <c r="B580" t="s">
        <v>689</v>
      </c>
    </row>
    <row r="581" spans="1:2" x14ac:dyDescent="0.25">
      <c r="A581" t="s">
        <v>162</v>
      </c>
      <c r="B581" t="s">
        <v>277</v>
      </c>
    </row>
    <row r="582" spans="1:2" x14ac:dyDescent="0.25">
      <c r="A582" t="s">
        <v>230</v>
      </c>
      <c r="B582" t="s">
        <v>277</v>
      </c>
    </row>
    <row r="583" spans="1:2" x14ac:dyDescent="0.25">
      <c r="A583" t="s">
        <v>801</v>
      </c>
      <c r="B583" t="s">
        <v>402</v>
      </c>
    </row>
    <row r="584" spans="1:2" x14ac:dyDescent="0.25">
      <c r="A584" t="s">
        <v>802</v>
      </c>
      <c r="B584" t="s">
        <v>277</v>
      </c>
    </row>
    <row r="585" spans="1:2" x14ac:dyDescent="0.25">
      <c r="A585" t="s">
        <v>803</v>
      </c>
      <c r="B585" t="s">
        <v>277</v>
      </c>
    </row>
    <row r="586" spans="1:2" x14ac:dyDescent="0.25">
      <c r="A586" t="s">
        <v>804</v>
      </c>
      <c r="B586" t="s">
        <v>277</v>
      </c>
    </row>
    <row r="587" spans="1:2" x14ac:dyDescent="0.25">
      <c r="A587" t="s">
        <v>805</v>
      </c>
      <c r="B587" t="s">
        <v>277</v>
      </c>
    </row>
    <row r="588" spans="1:2" x14ac:dyDescent="0.25">
      <c r="A588" t="s">
        <v>806</v>
      </c>
      <c r="B588" t="s">
        <v>277</v>
      </c>
    </row>
    <row r="589" spans="1:2" x14ac:dyDescent="0.25">
      <c r="A589" t="s">
        <v>165</v>
      </c>
      <c r="B589" t="s">
        <v>277</v>
      </c>
    </row>
    <row r="590" spans="1:2" x14ac:dyDescent="0.25">
      <c r="A590" t="s">
        <v>190</v>
      </c>
      <c r="B590" t="s">
        <v>277</v>
      </c>
    </row>
    <row r="591" spans="1:2" x14ac:dyDescent="0.25">
      <c r="A591" t="s">
        <v>807</v>
      </c>
      <c r="B591" t="s">
        <v>277</v>
      </c>
    </row>
    <row r="592" spans="1:2" x14ac:dyDescent="0.25">
      <c r="A592" t="s">
        <v>808</v>
      </c>
      <c r="B592" t="s">
        <v>277</v>
      </c>
    </row>
    <row r="593" spans="1:2" x14ac:dyDescent="0.25">
      <c r="A593" t="s">
        <v>160</v>
      </c>
      <c r="B593" t="s">
        <v>277</v>
      </c>
    </row>
    <row r="594" spans="1:2" x14ac:dyDescent="0.25">
      <c r="A594" t="s">
        <v>809</v>
      </c>
      <c r="B594" t="s">
        <v>277</v>
      </c>
    </row>
    <row r="595" spans="1:2" x14ac:dyDescent="0.25">
      <c r="A595" t="s">
        <v>810</v>
      </c>
      <c r="B595" t="s">
        <v>277</v>
      </c>
    </row>
    <row r="596" spans="1:2" x14ac:dyDescent="0.25">
      <c r="A596" t="s">
        <v>171</v>
      </c>
      <c r="B596" t="s">
        <v>277</v>
      </c>
    </row>
    <row r="597" spans="1:2" x14ac:dyDescent="0.25">
      <c r="A597" t="s">
        <v>156</v>
      </c>
      <c r="B597" t="s">
        <v>277</v>
      </c>
    </row>
    <row r="598" spans="1:2" x14ac:dyDescent="0.25">
      <c r="A598" t="s">
        <v>811</v>
      </c>
      <c r="B598" t="s">
        <v>277</v>
      </c>
    </row>
    <row r="599" spans="1:2" x14ac:dyDescent="0.25">
      <c r="A599" t="s">
        <v>166</v>
      </c>
      <c r="B599" t="s">
        <v>277</v>
      </c>
    </row>
    <row r="600" spans="1:2" x14ac:dyDescent="0.25">
      <c r="A600" t="s">
        <v>812</v>
      </c>
      <c r="B600" t="s">
        <v>277</v>
      </c>
    </row>
    <row r="601" spans="1:2" x14ac:dyDescent="0.25">
      <c r="A601" t="s">
        <v>163</v>
      </c>
      <c r="B601" t="s">
        <v>277</v>
      </c>
    </row>
    <row r="602" spans="1:2" x14ac:dyDescent="0.25">
      <c r="A602" t="s">
        <v>813</v>
      </c>
      <c r="B602" t="s">
        <v>277</v>
      </c>
    </row>
    <row r="603" spans="1:2" x14ac:dyDescent="0.25">
      <c r="A603" t="s">
        <v>194</v>
      </c>
      <c r="B603" t="s">
        <v>277</v>
      </c>
    </row>
    <row r="604" spans="1:2" x14ac:dyDescent="0.25">
      <c r="A604" t="s">
        <v>814</v>
      </c>
      <c r="B604" t="s">
        <v>277</v>
      </c>
    </row>
    <row r="605" spans="1:2" x14ac:dyDescent="0.25">
      <c r="A605" t="s">
        <v>184</v>
      </c>
      <c r="B605" t="s">
        <v>277</v>
      </c>
    </row>
    <row r="606" spans="1:2" x14ac:dyDescent="0.25">
      <c r="A606" t="s">
        <v>815</v>
      </c>
      <c r="B606" t="s">
        <v>277</v>
      </c>
    </row>
    <row r="607" spans="1:2" x14ac:dyDescent="0.25">
      <c r="A607" t="s">
        <v>153</v>
      </c>
      <c r="B607" t="s">
        <v>277</v>
      </c>
    </row>
    <row r="608" spans="1:2" x14ac:dyDescent="0.25">
      <c r="A608" t="s">
        <v>816</v>
      </c>
      <c r="B608" t="s">
        <v>277</v>
      </c>
    </row>
    <row r="609" spans="1:2" x14ac:dyDescent="0.25">
      <c r="A609" t="s">
        <v>817</v>
      </c>
      <c r="B609" t="s">
        <v>277</v>
      </c>
    </row>
    <row r="610" spans="1:2" x14ac:dyDescent="0.25">
      <c r="A610" t="s">
        <v>170</v>
      </c>
      <c r="B610" t="s">
        <v>277</v>
      </c>
    </row>
    <row r="611" spans="1:2" x14ac:dyDescent="0.25">
      <c r="A611" t="s">
        <v>178</v>
      </c>
      <c r="B611" t="s">
        <v>277</v>
      </c>
    </row>
    <row r="612" spans="1:2" x14ac:dyDescent="0.25">
      <c r="A612" t="s">
        <v>818</v>
      </c>
      <c r="B612" t="s">
        <v>277</v>
      </c>
    </row>
    <row r="613" spans="1:2" x14ac:dyDescent="0.25">
      <c r="A613" t="s">
        <v>819</v>
      </c>
      <c r="B613" t="s">
        <v>277</v>
      </c>
    </row>
    <row r="614" spans="1:2" x14ac:dyDescent="0.25">
      <c r="A614" t="s">
        <v>820</v>
      </c>
      <c r="B614" t="s">
        <v>277</v>
      </c>
    </row>
    <row r="615" spans="1:2" x14ac:dyDescent="0.25">
      <c r="A615" t="s">
        <v>148</v>
      </c>
      <c r="B615" t="s">
        <v>277</v>
      </c>
    </row>
    <row r="616" spans="1:2" x14ac:dyDescent="0.25">
      <c r="A616" t="s">
        <v>158</v>
      </c>
      <c r="B616" t="s">
        <v>277</v>
      </c>
    </row>
    <row r="617" spans="1:2" x14ac:dyDescent="0.25">
      <c r="A617" t="s">
        <v>821</v>
      </c>
      <c r="B617" t="s">
        <v>277</v>
      </c>
    </row>
    <row r="618" spans="1:2" x14ac:dyDescent="0.25">
      <c r="A618" t="s">
        <v>161</v>
      </c>
      <c r="B618" t="s">
        <v>277</v>
      </c>
    </row>
    <row r="619" spans="1:2" x14ac:dyDescent="0.25">
      <c r="A619" t="s">
        <v>822</v>
      </c>
      <c r="B619" t="s">
        <v>277</v>
      </c>
    </row>
    <row r="620" spans="1:2" x14ac:dyDescent="0.25">
      <c r="A620" t="s">
        <v>823</v>
      </c>
      <c r="B620" t="s">
        <v>277</v>
      </c>
    </row>
    <row r="621" spans="1:2" x14ac:dyDescent="0.25">
      <c r="A621" t="s">
        <v>824</v>
      </c>
      <c r="B621" t="s">
        <v>402</v>
      </c>
    </row>
    <row r="622" spans="1:2" x14ac:dyDescent="0.25">
      <c r="A622" t="s">
        <v>825</v>
      </c>
      <c r="B622" t="s">
        <v>277</v>
      </c>
    </row>
    <row r="623" spans="1:2" x14ac:dyDescent="0.25">
      <c r="A623" t="s">
        <v>826</v>
      </c>
      <c r="B623" t="s">
        <v>277</v>
      </c>
    </row>
    <row r="624" spans="1:2" x14ac:dyDescent="0.25">
      <c r="A624" t="s">
        <v>827</v>
      </c>
      <c r="B624" t="s">
        <v>277</v>
      </c>
    </row>
    <row r="625" spans="1:2" x14ac:dyDescent="0.25">
      <c r="A625" t="s">
        <v>828</v>
      </c>
      <c r="B625" t="s">
        <v>277</v>
      </c>
    </row>
    <row r="626" spans="1:2" x14ac:dyDescent="0.25">
      <c r="A626" t="s">
        <v>829</v>
      </c>
      <c r="B626" t="s">
        <v>277</v>
      </c>
    </row>
    <row r="627" spans="1:2" x14ac:dyDescent="0.25">
      <c r="A627" t="s">
        <v>830</v>
      </c>
      <c r="B627" t="s">
        <v>277</v>
      </c>
    </row>
    <row r="628" spans="1:2" x14ac:dyDescent="0.25">
      <c r="A628" t="s">
        <v>831</v>
      </c>
      <c r="B628" t="s">
        <v>277</v>
      </c>
    </row>
    <row r="629" spans="1:2" x14ac:dyDescent="0.25">
      <c r="A629" t="s">
        <v>832</v>
      </c>
      <c r="B629" t="s">
        <v>277</v>
      </c>
    </row>
    <row r="630" spans="1:2" x14ac:dyDescent="0.25">
      <c r="A630" t="s">
        <v>833</v>
      </c>
      <c r="B630" t="s">
        <v>277</v>
      </c>
    </row>
    <row r="631" spans="1:2" x14ac:dyDescent="0.25">
      <c r="A631" t="s">
        <v>834</v>
      </c>
      <c r="B631" t="s">
        <v>277</v>
      </c>
    </row>
    <row r="632" spans="1:2" x14ac:dyDescent="0.25">
      <c r="A632" t="s">
        <v>835</v>
      </c>
      <c r="B632" t="s">
        <v>277</v>
      </c>
    </row>
    <row r="633" spans="1:2" x14ac:dyDescent="0.25">
      <c r="A633" t="s">
        <v>836</v>
      </c>
      <c r="B633" t="s">
        <v>277</v>
      </c>
    </row>
    <row r="634" spans="1:2" x14ac:dyDescent="0.25">
      <c r="A634" t="s">
        <v>837</v>
      </c>
      <c r="B634" t="s">
        <v>277</v>
      </c>
    </row>
    <row r="635" spans="1:2" x14ac:dyDescent="0.25">
      <c r="A635" t="s">
        <v>838</v>
      </c>
      <c r="B635" t="s">
        <v>689</v>
      </c>
    </row>
    <row r="636" spans="1:2" x14ac:dyDescent="0.25">
      <c r="A636" t="s">
        <v>839</v>
      </c>
      <c r="B636" t="s">
        <v>689</v>
      </c>
    </row>
    <row r="637" spans="1:2" x14ac:dyDescent="0.25">
      <c r="A637" t="s">
        <v>840</v>
      </c>
      <c r="B637" t="s">
        <v>689</v>
      </c>
    </row>
    <row r="638" spans="1:2" x14ac:dyDescent="0.25">
      <c r="A638" t="s">
        <v>841</v>
      </c>
      <c r="B638" t="s">
        <v>277</v>
      </c>
    </row>
    <row r="639" spans="1:2" x14ac:dyDescent="0.25">
      <c r="A639" t="s">
        <v>842</v>
      </c>
      <c r="B639" t="s">
        <v>277</v>
      </c>
    </row>
    <row r="640" spans="1:2" x14ac:dyDescent="0.25">
      <c r="A640" t="s">
        <v>843</v>
      </c>
      <c r="B640" t="s">
        <v>277</v>
      </c>
    </row>
    <row r="641" spans="1:2" x14ac:dyDescent="0.25">
      <c r="A641" t="s">
        <v>844</v>
      </c>
      <c r="B641" t="s">
        <v>277</v>
      </c>
    </row>
    <row r="642" spans="1:2" x14ac:dyDescent="0.25">
      <c r="A642" t="s">
        <v>845</v>
      </c>
      <c r="B642" t="s">
        <v>277</v>
      </c>
    </row>
    <row r="643" spans="1:2" x14ac:dyDescent="0.25">
      <c r="A643" t="s">
        <v>846</v>
      </c>
      <c r="B643" t="s">
        <v>277</v>
      </c>
    </row>
    <row r="644" spans="1:2" x14ac:dyDescent="0.25">
      <c r="A644" t="s">
        <v>847</v>
      </c>
      <c r="B644" t="s">
        <v>277</v>
      </c>
    </row>
    <row r="645" spans="1:2" x14ac:dyDescent="0.25">
      <c r="A645" t="s">
        <v>848</v>
      </c>
      <c r="B645" t="s">
        <v>277</v>
      </c>
    </row>
    <row r="646" spans="1:2" x14ac:dyDescent="0.25">
      <c r="A646" t="s">
        <v>849</v>
      </c>
      <c r="B646" t="s">
        <v>277</v>
      </c>
    </row>
    <row r="647" spans="1:2" x14ac:dyDescent="0.25">
      <c r="A647" t="s">
        <v>850</v>
      </c>
      <c r="B647" t="s">
        <v>277</v>
      </c>
    </row>
    <row r="648" spans="1:2" x14ac:dyDescent="0.25">
      <c r="A648" t="s">
        <v>851</v>
      </c>
      <c r="B648" t="s">
        <v>277</v>
      </c>
    </row>
    <row r="649" spans="1:2" x14ac:dyDescent="0.25">
      <c r="A649" t="s">
        <v>852</v>
      </c>
      <c r="B649" t="s">
        <v>277</v>
      </c>
    </row>
    <row r="650" spans="1:2" x14ac:dyDescent="0.25">
      <c r="A650" t="s">
        <v>853</v>
      </c>
      <c r="B650" t="s">
        <v>277</v>
      </c>
    </row>
    <row r="651" spans="1:2" x14ac:dyDescent="0.25">
      <c r="A651" t="s">
        <v>146</v>
      </c>
      <c r="B651" t="s">
        <v>277</v>
      </c>
    </row>
    <row r="652" spans="1:2" x14ac:dyDescent="0.25">
      <c r="A652" t="s">
        <v>854</v>
      </c>
      <c r="B652" t="s">
        <v>277</v>
      </c>
    </row>
    <row r="653" spans="1:2" x14ac:dyDescent="0.25">
      <c r="A653" t="s">
        <v>855</v>
      </c>
      <c r="B653" t="s">
        <v>277</v>
      </c>
    </row>
    <row r="654" spans="1:2" x14ac:dyDescent="0.25">
      <c r="A654" t="s">
        <v>856</v>
      </c>
      <c r="B654" t="s">
        <v>689</v>
      </c>
    </row>
    <row r="655" spans="1:2" x14ac:dyDescent="0.25">
      <c r="A655" t="s">
        <v>857</v>
      </c>
      <c r="B655" t="s">
        <v>689</v>
      </c>
    </row>
    <row r="656" spans="1:2" x14ac:dyDescent="0.25">
      <c r="A656" t="s">
        <v>858</v>
      </c>
      <c r="B656" t="s">
        <v>689</v>
      </c>
    </row>
    <row r="657" spans="1:2" x14ac:dyDescent="0.25">
      <c r="A657" t="s">
        <v>859</v>
      </c>
      <c r="B657" t="s">
        <v>689</v>
      </c>
    </row>
    <row r="658" spans="1:2" x14ac:dyDescent="0.25">
      <c r="A658" t="s">
        <v>127</v>
      </c>
      <c r="B658" t="s">
        <v>512</v>
      </c>
    </row>
    <row r="659" spans="1:2" x14ac:dyDescent="0.25">
      <c r="A659" t="s">
        <v>860</v>
      </c>
      <c r="B659" t="s">
        <v>277</v>
      </c>
    </row>
    <row r="660" spans="1:2" x14ac:dyDescent="0.25">
      <c r="A660" t="s">
        <v>861</v>
      </c>
      <c r="B660" t="s">
        <v>277</v>
      </c>
    </row>
    <row r="661" spans="1:2" x14ac:dyDescent="0.25">
      <c r="A661" t="s">
        <v>862</v>
      </c>
      <c r="B661" t="s">
        <v>277</v>
      </c>
    </row>
    <row r="662" spans="1:2" x14ac:dyDescent="0.25">
      <c r="A662" t="s">
        <v>863</v>
      </c>
      <c r="B662" t="s">
        <v>277</v>
      </c>
    </row>
    <row r="663" spans="1:2" x14ac:dyDescent="0.25">
      <c r="A663" t="s">
        <v>864</v>
      </c>
      <c r="B663" t="s">
        <v>277</v>
      </c>
    </row>
    <row r="664" spans="1:2" x14ac:dyDescent="0.25">
      <c r="A664" t="s">
        <v>865</v>
      </c>
      <c r="B664" t="s">
        <v>277</v>
      </c>
    </row>
    <row r="665" spans="1:2" x14ac:dyDescent="0.25">
      <c r="A665" t="s">
        <v>866</v>
      </c>
      <c r="B665" t="s">
        <v>277</v>
      </c>
    </row>
    <row r="666" spans="1:2" x14ac:dyDescent="0.25">
      <c r="A666" t="s">
        <v>867</v>
      </c>
      <c r="B666" t="s">
        <v>277</v>
      </c>
    </row>
    <row r="667" spans="1:2" x14ac:dyDescent="0.25">
      <c r="A667" t="s">
        <v>868</v>
      </c>
      <c r="B667" t="s">
        <v>277</v>
      </c>
    </row>
    <row r="668" spans="1:2" x14ac:dyDescent="0.25">
      <c r="A668" t="s">
        <v>132</v>
      </c>
      <c r="B668" t="s">
        <v>277</v>
      </c>
    </row>
    <row r="669" spans="1:2" x14ac:dyDescent="0.25">
      <c r="A669" t="s">
        <v>869</v>
      </c>
      <c r="B669" t="s">
        <v>277</v>
      </c>
    </row>
    <row r="670" spans="1:2" x14ac:dyDescent="0.25">
      <c r="A670" t="s">
        <v>870</v>
      </c>
      <c r="B670" t="s">
        <v>689</v>
      </c>
    </row>
    <row r="671" spans="1:2" x14ac:dyDescent="0.25">
      <c r="A671" t="s">
        <v>232</v>
      </c>
      <c r="B671" t="s">
        <v>689</v>
      </c>
    </row>
    <row r="672" spans="1:2" x14ac:dyDescent="0.25">
      <c r="A672" t="s">
        <v>871</v>
      </c>
      <c r="B672" t="s">
        <v>689</v>
      </c>
    </row>
    <row r="673" spans="1:2" x14ac:dyDescent="0.25">
      <c r="A673" t="s">
        <v>196</v>
      </c>
      <c r="B673" t="s">
        <v>689</v>
      </c>
    </row>
    <row r="674" spans="1:2" x14ac:dyDescent="0.25">
      <c r="A674" t="s">
        <v>872</v>
      </c>
      <c r="B674" t="s">
        <v>689</v>
      </c>
    </row>
    <row r="675" spans="1:2" x14ac:dyDescent="0.25">
      <c r="A675" t="s">
        <v>873</v>
      </c>
      <c r="B675" t="s">
        <v>689</v>
      </c>
    </row>
    <row r="676" spans="1:2" x14ac:dyDescent="0.25">
      <c r="A676" t="s">
        <v>874</v>
      </c>
      <c r="B676" t="s">
        <v>689</v>
      </c>
    </row>
    <row r="677" spans="1:2" x14ac:dyDescent="0.25">
      <c r="A677" t="s">
        <v>875</v>
      </c>
      <c r="B677" t="s">
        <v>689</v>
      </c>
    </row>
    <row r="678" spans="1:2" x14ac:dyDescent="0.25">
      <c r="A678" t="s">
        <v>876</v>
      </c>
      <c r="B678" t="s">
        <v>689</v>
      </c>
    </row>
    <row r="679" spans="1:2" x14ac:dyDescent="0.25">
      <c r="A679" t="s">
        <v>877</v>
      </c>
      <c r="B679" t="s">
        <v>689</v>
      </c>
    </row>
    <row r="680" spans="1:2" x14ac:dyDescent="0.25">
      <c r="A680" t="s">
        <v>878</v>
      </c>
      <c r="B680" t="s">
        <v>689</v>
      </c>
    </row>
    <row r="681" spans="1:2" x14ac:dyDescent="0.25">
      <c r="A681" t="s">
        <v>879</v>
      </c>
      <c r="B681" t="s">
        <v>689</v>
      </c>
    </row>
    <row r="682" spans="1:2" x14ac:dyDescent="0.25">
      <c r="A682" t="s">
        <v>880</v>
      </c>
      <c r="B682" t="s">
        <v>689</v>
      </c>
    </row>
    <row r="683" spans="1:2" x14ac:dyDescent="0.25">
      <c r="A683" t="s">
        <v>881</v>
      </c>
      <c r="B683" t="s">
        <v>689</v>
      </c>
    </row>
    <row r="684" spans="1:2" x14ac:dyDescent="0.25">
      <c r="A684" t="s">
        <v>882</v>
      </c>
      <c r="B684" t="s">
        <v>689</v>
      </c>
    </row>
    <row r="685" spans="1:2" x14ac:dyDescent="0.25">
      <c r="A685" t="s">
        <v>883</v>
      </c>
      <c r="B685" t="s">
        <v>689</v>
      </c>
    </row>
    <row r="686" spans="1:2" x14ac:dyDescent="0.25">
      <c r="A686" t="s">
        <v>884</v>
      </c>
      <c r="B686" t="s">
        <v>689</v>
      </c>
    </row>
    <row r="687" spans="1:2" x14ac:dyDescent="0.25">
      <c r="A687" t="s">
        <v>885</v>
      </c>
      <c r="B687" t="s">
        <v>689</v>
      </c>
    </row>
    <row r="688" spans="1:2" x14ac:dyDescent="0.25">
      <c r="A688" t="s">
        <v>886</v>
      </c>
      <c r="B688" t="s">
        <v>689</v>
      </c>
    </row>
    <row r="689" spans="1:2" x14ac:dyDescent="0.25">
      <c r="A689" t="s">
        <v>887</v>
      </c>
      <c r="B689" t="s">
        <v>689</v>
      </c>
    </row>
    <row r="690" spans="1:2" x14ac:dyDescent="0.25">
      <c r="A690" t="s">
        <v>888</v>
      </c>
      <c r="B690" t="s">
        <v>689</v>
      </c>
    </row>
    <row r="691" spans="1:2" x14ac:dyDescent="0.25">
      <c r="A691" t="s">
        <v>889</v>
      </c>
      <c r="B691" t="s">
        <v>689</v>
      </c>
    </row>
    <row r="692" spans="1:2" x14ac:dyDescent="0.25">
      <c r="A692" t="s">
        <v>890</v>
      </c>
      <c r="B692" t="s">
        <v>689</v>
      </c>
    </row>
    <row r="693" spans="1:2" x14ac:dyDescent="0.25">
      <c r="A693" t="s">
        <v>206</v>
      </c>
      <c r="B693" t="s">
        <v>689</v>
      </c>
    </row>
    <row r="694" spans="1:2" x14ac:dyDescent="0.25">
      <c r="A694" t="s">
        <v>891</v>
      </c>
      <c r="B694" t="s">
        <v>689</v>
      </c>
    </row>
    <row r="695" spans="1:2" x14ac:dyDescent="0.25">
      <c r="A695" t="s">
        <v>892</v>
      </c>
      <c r="B695" t="s">
        <v>689</v>
      </c>
    </row>
    <row r="696" spans="1:2" x14ac:dyDescent="0.25">
      <c r="A696" t="s">
        <v>893</v>
      </c>
      <c r="B696" t="s">
        <v>689</v>
      </c>
    </row>
    <row r="697" spans="1:2" x14ac:dyDescent="0.25">
      <c r="A697" t="s">
        <v>894</v>
      </c>
      <c r="B697" t="s">
        <v>689</v>
      </c>
    </row>
    <row r="698" spans="1:2" x14ac:dyDescent="0.25">
      <c r="A698" t="s">
        <v>895</v>
      </c>
      <c r="B698" t="s">
        <v>689</v>
      </c>
    </row>
    <row r="699" spans="1:2" x14ac:dyDescent="0.25">
      <c r="A699" t="s">
        <v>896</v>
      </c>
      <c r="B699" t="s">
        <v>689</v>
      </c>
    </row>
    <row r="700" spans="1:2" x14ac:dyDescent="0.25">
      <c r="A700" t="s">
        <v>897</v>
      </c>
      <c r="B700" t="s">
        <v>689</v>
      </c>
    </row>
    <row r="701" spans="1:2" x14ac:dyDescent="0.25">
      <c r="A701" t="s">
        <v>898</v>
      </c>
      <c r="B701" t="s">
        <v>689</v>
      </c>
    </row>
    <row r="702" spans="1:2" x14ac:dyDescent="0.25">
      <c r="A702" t="s">
        <v>899</v>
      </c>
      <c r="B702" t="s">
        <v>689</v>
      </c>
    </row>
    <row r="703" spans="1:2" x14ac:dyDescent="0.25">
      <c r="A703" t="s">
        <v>900</v>
      </c>
      <c r="B703" t="s">
        <v>689</v>
      </c>
    </row>
    <row r="704" spans="1:2" x14ac:dyDescent="0.25">
      <c r="A704" t="s">
        <v>901</v>
      </c>
      <c r="B704" t="s">
        <v>689</v>
      </c>
    </row>
    <row r="705" spans="1:2" x14ac:dyDescent="0.25">
      <c r="A705" t="s">
        <v>902</v>
      </c>
      <c r="B705" t="s">
        <v>689</v>
      </c>
    </row>
    <row r="706" spans="1:2" x14ac:dyDescent="0.25">
      <c r="A706" t="s">
        <v>903</v>
      </c>
      <c r="B706" t="s">
        <v>689</v>
      </c>
    </row>
    <row r="707" spans="1:2" x14ac:dyDescent="0.25">
      <c r="A707" t="s">
        <v>904</v>
      </c>
      <c r="B707" t="s">
        <v>689</v>
      </c>
    </row>
    <row r="708" spans="1:2" x14ac:dyDescent="0.25">
      <c r="A708" t="s">
        <v>905</v>
      </c>
      <c r="B708" t="s">
        <v>689</v>
      </c>
    </row>
    <row r="709" spans="1:2" x14ac:dyDescent="0.25">
      <c r="A709" t="s">
        <v>906</v>
      </c>
      <c r="B709" t="s">
        <v>689</v>
      </c>
    </row>
    <row r="710" spans="1:2" x14ac:dyDescent="0.25">
      <c r="A710" t="s">
        <v>907</v>
      </c>
      <c r="B710" t="s">
        <v>689</v>
      </c>
    </row>
    <row r="711" spans="1:2" x14ac:dyDescent="0.25">
      <c r="A711" t="s">
        <v>908</v>
      </c>
      <c r="B711" t="s">
        <v>689</v>
      </c>
    </row>
    <row r="712" spans="1:2" x14ac:dyDescent="0.25">
      <c r="A712" t="s">
        <v>909</v>
      </c>
      <c r="B712" t="s">
        <v>689</v>
      </c>
    </row>
    <row r="713" spans="1:2" x14ac:dyDescent="0.25">
      <c r="A713" t="s">
        <v>910</v>
      </c>
      <c r="B713" t="s">
        <v>689</v>
      </c>
    </row>
    <row r="714" spans="1:2" x14ac:dyDescent="0.25">
      <c r="A714" t="s">
        <v>911</v>
      </c>
      <c r="B714" t="s">
        <v>689</v>
      </c>
    </row>
    <row r="715" spans="1:2" x14ac:dyDescent="0.25">
      <c r="A715" t="s">
        <v>912</v>
      </c>
      <c r="B715" t="s">
        <v>689</v>
      </c>
    </row>
    <row r="716" spans="1:2" x14ac:dyDescent="0.25">
      <c r="A716" t="s">
        <v>913</v>
      </c>
      <c r="B716" t="s">
        <v>689</v>
      </c>
    </row>
    <row r="717" spans="1:2" x14ac:dyDescent="0.25">
      <c r="A717" t="s">
        <v>914</v>
      </c>
      <c r="B717" t="s">
        <v>689</v>
      </c>
    </row>
    <row r="718" spans="1:2" x14ac:dyDescent="0.25">
      <c r="A718" t="s">
        <v>207</v>
      </c>
      <c r="B718" t="s">
        <v>689</v>
      </c>
    </row>
    <row r="719" spans="1:2" x14ac:dyDescent="0.25">
      <c r="A719" t="s">
        <v>915</v>
      </c>
      <c r="B719" t="s">
        <v>689</v>
      </c>
    </row>
    <row r="720" spans="1:2" x14ac:dyDescent="0.25">
      <c r="A720" t="s">
        <v>916</v>
      </c>
      <c r="B720" t="s">
        <v>689</v>
      </c>
    </row>
    <row r="721" spans="1:2" x14ac:dyDescent="0.25">
      <c r="A721" t="s">
        <v>917</v>
      </c>
      <c r="B721" t="s">
        <v>689</v>
      </c>
    </row>
    <row r="722" spans="1:2" x14ac:dyDescent="0.25">
      <c r="A722" t="s">
        <v>918</v>
      </c>
      <c r="B722" t="s">
        <v>689</v>
      </c>
    </row>
    <row r="723" spans="1:2" x14ac:dyDescent="0.25">
      <c r="A723" t="s">
        <v>919</v>
      </c>
      <c r="B723" t="s">
        <v>689</v>
      </c>
    </row>
    <row r="724" spans="1:2" x14ac:dyDescent="0.25">
      <c r="A724" t="s">
        <v>920</v>
      </c>
      <c r="B724" t="s">
        <v>689</v>
      </c>
    </row>
    <row r="725" spans="1:2" x14ac:dyDescent="0.25">
      <c r="A725" t="s">
        <v>921</v>
      </c>
      <c r="B725" t="s">
        <v>689</v>
      </c>
    </row>
    <row r="726" spans="1:2" x14ac:dyDescent="0.25">
      <c r="A726" t="s">
        <v>922</v>
      </c>
      <c r="B726" t="s">
        <v>689</v>
      </c>
    </row>
    <row r="727" spans="1:2" x14ac:dyDescent="0.25">
      <c r="A727" t="s">
        <v>923</v>
      </c>
      <c r="B727" t="s">
        <v>689</v>
      </c>
    </row>
    <row r="728" spans="1:2" x14ac:dyDescent="0.25">
      <c r="A728" t="s">
        <v>924</v>
      </c>
      <c r="B728" t="s">
        <v>689</v>
      </c>
    </row>
    <row r="729" spans="1:2" x14ac:dyDescent="0.25">
      <c r="A729" t="s">
        <v>925</v>
      </c>
      <c r="B729" t="s">
        <v>689</v>
      </c>
    </row>
    <row r="730" spans="1:2" x14ac:dyDescent="0.25">
      <c r="A730" t="s">
        <v>926</v>
      </c>
      <c r="B730" t="s">
        <v>689</v>
      </c>
    </row>
    <row r="731" spans="1:2" x14ac:dyDescent="0.25">
      <c r="A731" t="s">
        <v>927</v>
      </c>
      <c r="B731" t="s">
        <v>689</v>
      </c>
    </row>
    <row r="732" spans="1:2" x14ac:dyDescent="0.25">
      <c r="A732" t="s">
        <v>928</v>
      </c>
      <c r="B732" t="s">
        <v>689</v>
      </c>
    </row>
    <row r="733" spans="1:2" x14ac:dyDescent="0.25">
      <c r="A733" t="s">
        <v>929</v>
      </c>
      <c r="B733" t="s">
        <v>689</v>
      </c>
    </row>
    <row r="734" spans="1:2" x14ac:dyDescent="0.25">
      <c r="A734" t="s">
        <v>930</v>
      </c>
      <c r="B734" t="s">
        <v>689</v>
      </c>
    </row>
    <row r="735" spans="1:2" x14ac:dyDescent="0.25">
      <c r="A735" t="s">
        <v>204</v>
      </c>
      <c r="B735" t="s">
        <v>689</v>
      </c>
    </row>
    <row r="736" spans="1:2" x14ac:dyDescent="0.25">
      <c r="A736" t="s">
        <v>931</v>
      </c>
      <c r="B736" t="s">
        <v>689</v>
      </c>
    </row>
    <row r="737" spans="1:2" x14ac:dyDescent="0.25">
      <c r="A737" t="s">
        <v>932</v>
      </c>
      <c r="B737" t="s">
        <v>689</v>
      </c>
    </row>
    <row r="738" spans="1:2" x14ac:dyDescent="0.25">
      <c r="A738" t="s">
        <v>933</v>
      </c>
      <c r="B738" t="s">
        <v>689</v>
      </c>
    </row>
    <row r="739" spans="1:2" x14ac:dyDescent="0.25">
      <c r="A739" t="s">
        <v>934</v>
      </c>
      <c r="B739" t="s">
        <v>689</v>
      </c>
    </row>
    <row r="740" spans="1:2" x14ac:dyDescent="0.25">
      <c r="A740" t="s">
        <v>935</v>
      </c>
      <c r="B740" t="s">
        <v>689</v>
      </c>
    </row>
    <row r="741" spans="1:2" x14ac:dyDescent="0.25">
      <c r="A741" t="s">
        <v>936</v>
      </c>
      <c r="B741" t="s">
        <v>689</v>
      </c>
    </row>
    <row r="742" spans="1:2" x14ac:dyDescent="0.25">
      <c r="A742" t="s">
        <v>937</v>
      </c>
      <c r="B742" t="s">
        <v>689</v>
      </c>
    </row>
    <row r="743" spans="1:2" x14ac:dyDescent="0.25">
      <c r="A743" t="s">
        <v>938</v>
      </c>
      <c r="B743" t="s">
        <v>689</v>
      </c>
    </row>
    <row r="744" spans="1:2" x14ac:dyDescent="0.25">
      <c r="A744" t="s">
        <v>939</v>
      </c>
      <c r="B744" t="s">
        <v>689</v>
      </c>
    </row>
    <row r="745" spans="1:2" x14ac:dyDescent="0.25">
      <c r="A745" t="s">
        <v>940</v>
      </c>
      <c r="B745" t="s">
        <v>689</v>
      </c>
    </row>
    <row r="746" spans="1:2" x14ac:dyDescent="0.25">
      <c r="A746" t="s">
        <v>941</v>
      </c>
      <c r="B746" t="s">
        <v>689</v>
      </c>
    </row>
    <row r="747" spans="1:2" x14ac:dyDescent="0.25">
      <c r="A747" t="s">
        <v>942</v>
      </c>
      <c r="B747" t="s">
        <v>689</v>
      </c>
    </row>
    <row r="748" spans="1:2" x14ac:dyDescent="0.25">
      <c r="A748" t="s">
        <v>943</v>
      </c>
      <c r="B748" t="s">
        <v>689</v>
      </c>
    </row>
    <row r="749" spans="1:2" x14ac:dyDescent="0.25">
      <c r="A749" t="s">
        <v>944</v>
      </c>
      <c r="B749" t="s">
        <v>689</v>
      </c>
    </row>
    <row r="750" spans="1:2" x14ac:dyDescent="0.25">
      <c r="A750" t="s">
        <v>945</v>
      </c>
      <c r="B750" t="s">
        <v>689</v>
      </c>
    </row>
    <row r="751" spans="1:2" x14ac:dyDescent="0.25">
      <c r="A751" t="s">
        <v>946</v>
      </c>
      <c r="B751" t="s">
        <v>689</v>
      </c>
    </row>
    <row r="752" spans="1:2" x14ac:dyDescent="0.25">
      <c r="A752" t="s">
        <v>205</v>
      </c>
      <c r="B752" t="s">
        <v>689</v>
      </c>
    </row>
    <row r="753" spans="1:2" x14ac:dyDescent="0.25">
      <c r="A753" t="s">
        <v>947</v>
      </c>
      <c r="B753" t="s">
        <v>689</v>
      </c>
    </row>
    <row r="754" spans="1:2" x14ac:dyDescent="0.25">
      <c r="A754" t="s">
        <v>948</v>
      </c>
      <c r="B754" t="s">
        <v>689</v>
      </c>
    </row>
    <row r="755" spans="1:2" x14ac:dyDescent="0.25">
      <c r="A755" t="s">
        <v>949</v>
      </c>
      <c r="B755" t="s">
        <v>689</v>
      </c>
    </row>
    <row r="756" spans="1:2" x14ac:dyDescent="0.25">
      <c r="A756" t="s">
        <v>950</v>
      </c>
      <c r="B756" t="s">
        <v>689</v>
      </c>
    </row>
    <row r="757" spans="1:2" x14ac:dyDescent="0.25">
      <c r="A757" t="s">
        <v>951</v>
      </c>
      <c r="B757" t="s">
        <v>689</v>
      </c>
    </row>
    <row r="758" spans="1:2" x14ac:dyDescent="0.25">
      <c r="A758" t="s">
        <v>952</v>
      </c>
      <c r="B758" t="s">
        <v>689</v>
      </c>
    </row>
    <row r="759" spans="1:2" x14ac:dyDescent="0.25">
      <c r="A759" t="s">
        <v>953</v>
      </c>
      <c r="B759" t="s">
        <v>277</v>
      </c>
    </row>
    <row r="760" spans="1:2" x14ac:dyDescent="0.25">
      <c r="A760" t="s">
        <v>954</v>
      </c>
      <c r="B760" t="s">
        <v>493</v>
      </c>
    </row>
    <row r="761" spans="1:2" x14ac:dyDescent="0.25">
      <c r="A761" t="s">
        <v>157</v>
      </c>
      <c r="B761" t="s">
        <v>277</v>
      </c>
    </row>
    <row r="762" spans="1:2" x14ac:dyDescent="0.25">
      <c r="A762" t="s">
        <v>955</v>
      </c>
      <c r="B762" t="s">
        <v>277</v>
      </c>
    </row>
    <row r="763" spans="1:2" x14ac:dyDescent="0.25">
      <c r="A763" t="s">
        <v>150</v>
      </c>
      <c r="B763" t="s">
        <v>277</v>
      </c>
    </row>
    <row r="764" spans="1:2" x14ac:dyDescent="0.25">
      <c r="A764" t="s">
        <v>179</v>
      </c>
      <c r="B764" t="s">
        <v>277</v>
      </c>
    </row>
    <row r="765" spans="1:2" x14ac:dyDescent="0.25">
      <c r="A765" t="s">
        <v>225</v>
      </c>
      <c r="B765" t="s">
        <v>277</v>
      </c>
    </row>
    <row r="766" spans="1:2" x14ac:dyDescent="0.25">
      <c r="A766" t="s">
        <v>145</v>
      </c>
      <c r="B766" t="s">
        <v>277</v>
      </c>
    </row>
    <row r="767" spans="1:2" x14ac:dyDescent="0.25">
      <c r="A767" t="s">
        <v>956</v>
      </c>
      <c r="B767" t="s">
        <v>277</v>
      </c>
    </row>
    <row r="768" spans="1:2" x14ac:dyDescent="0.25">
      <c r="A768" t="s">
        <v>164</v>
      </c>
      <c r="B768" t="s">
        <v>277</v>
      </c>
    </row>
    <row r="769" spans="1:2" x14ac:dyDescent="0.25">
      <c r="A769" t="s">
        <v>167</v>
      </c>
      <c r="B769" t="s">
        <v>277</v>
      </c>
    </row>
    <row r="770" spans="1:2" x14ac:dyDescent="0.25">
      <c r="A770" t="s">
        <v>957</v>
      </c>
      <c r="B770" t="s">
        <v>277</v>
      </c>
    </row>
    <row r="771" spans="1:2" x14ac:dyDescent="0.25">
      <c r="A771" t="s">
        <v>958</v>
      </c>
      <c r="B771" t="s">
        <v>277</v>
      </c>
    </row>
    <row r="772" spans="1:2" x14ac:dyDescent="0.25">
      <c r="A772" t="s">
        <v>152</v>
      </c>
      <c r="B772" t="s">
        <v>277</v>
      </c>
    </row>
    <row r="773" spans="1:2" x14ac:dyDescent="0.25">
      <c r="A773" t="s">
        <v>959</v>
      </c>
      <c r="B773" t="s">
        <v>277</v>
      </c>
    </row>
    <row r="774" spans="1:2" x14ac:dyDescent="0.25">
      <c r="A774" t="s">
        <v>960</v>
      </c>
      <c r="B774" t="s">
        <v>277</v>
      </c>
    </row>
    <row r="775" spans="1:2" x14ac:dyDescent="0.25">
      <c r="A775" t="s">
        <v>961</v>
      </c>
      <c r="B775" t="s">
        <v>962</v>
      </c>
    </row>
    <row r="776" spans="1:2" x14ac:dyDescent="0.25">
      <c r="A776" t="s">
        <v>963</v>
      </c>
      <c r="B776" t="s">
        <v>277</v>
      </c>
    </row>
    <row r="777" spans="1:2" x14ac:dyDescent="0.25">
      <c r="A777" t="s">
        <v>964</v>
      </c>
      <c r="B777" t="s">
        <v>277</v>
      </c>
    </row>
    <row r="778" spans="1:2" x14ac:dyDescent="0.25">
      <c r="A778" t="s">
        <v>187</v>
      </c>
      <c r="B778" t="s">
        <v>277</v>
      </c>
    </row>
    <row r="779" spans="1:2" x14ac:dyDescent="0.25">
      <c r="A779" t="s">
        <v>215</v>
      </c>
      <c r="B779" t="s">
        <v>277</v>
      </c>
    </row>
    <row r="780" spans="1:2" x14ac:dyDescent="0.25">
      <c r="A780" t="s">
        <v>965</v>
      </c>
      <c r="B780" t="s">
        <v>689</v>
      </c>
    </row>
    <row r="781" spans="1:2" x14ac:dyDescent="0.25">
      <c r="A781" t="s">
        <v>966</v>
      </c>
      <c r="B781" t="s">
        <v>277</v>
      </c>
    </row>
    <row r="782" spans="1:2" x14ac:dyDescent="0.25">
      <c r="A782" t="s">
        <v>967</v>
      </c>
      <c r="B782" t="s">
        <v>277</v>
      </c>
    </row>
    <row r="783" spans="1:2" x14ac:dyDescent="0.25">
      <c r="A783" t="s">
        <v>968</v>
      </c>
      <c r="B783" t="s">
        <v>968</v>
      </c>
    </row>
    <row r="784" spans="1:2" x14ac:dyDescent="0.25">
      <c r="A784" t="s">
        <v>1664</v>
      </c>
      <c r="B784" t="s">
        <v>6458</v>
      </c>
    </row>
    <row r="785" spans="1:2" x14ac:dyDescent="0.25">
      <c r="A785" t="s">
        <v>173</v>
      </c>
      <c r="B785" t="s">
        <v>6458</v>
      </c>
    </row>
    <row r="786" spans="1:2" x14ac:dyDescent="0.25">
      <c r="A786" t="s">
        <v>971</v>
      </c>
      <c r="B786" t="s">
        <v>277</v>
      </c>
    </row>
    <row r="787" spans="1:2" x14ac:dyDescent="0.25">
      <c r="A787" t="s">
        <v>972</v>
      </c>
      <c r="B787" t="s">
        <v>277</v>
      </c>
    </row>
    <row r="788" spans="1:2" x14ac:dyDescent="0.25">
      <c r="A788" t="s">
        <v>973</v>
      </c>
      <c r="B788" t="s">
        <v>277</v>
      </c>
    </row>
    <row r="789" spans="1:2" x14ac:dyDescent="0.25">
      <c r="A789" t="s">
        <v>974</v>
      </c>
      <c r="B789" t="s">
        <v>277</v>
      </c>
    </row>
    <row r="790" spans="1:2" x14ac:dyDescent="0.25">
      <c r="A790" t="s">
        <v>975</v>
      </c>
      <c r="B790" t="s">
        <v>277</v>
      </c>
    </row>
    <row r="791" spans="1:2" x14ac:dyDescent="0.25">
      <c r="A791" t="s">
        <v>976</v>
      </c>
      <c r="B791" t="s">
        <v>277</v>
      </c>
    </row>
    <row r="792" spans="1:2" x14ac:dyDescent="0.25">
      <c r="A792" t="s">
        <v>977</v>
      </c>
      <c r="B792" t="s">
        <v>277</v>
      </c>
    </row>
    <row r="793" spans="1:2" x14ac:dyDescent="0.25">
      <c r="A793" t="s">
        <v>978</v>
      </c>
      <c r="B793" t="s">
        <v>277</v>
      </c>
    </row>
    <row r="794" spans="1:2" x14ac:dyDescent="0.25">
      <c r="A794" t="s">
        <v>979</v>
      </c>
      <c r="B794" t="s">
        <v>277</v>
      </c>
    </row>
    <row r="795" spans="1:2" x14ac:dyDescent="0.25">
      <c r="A795" t="s">
        <v>980</v>
      </c>
      <c r="B795" t="s">
        <v>277</v>
      </c>
    </row>
    <row r="796" spans="1:2" x14ac:dyDescent="0.25">
      <c r="A796" t="s">
        <v>981</v>
      </c>
      <c r="B796" t="s">
        <v>277</v>
      </c>
    </row>
    <row r="797" spans="1:2" x14ac:dyDescent="0.25">
      <c r="A797" t="s">
        <v>982</v>
      </c>
      <c r="B797" t="s">
        <v>277</v>
      </c>
    </row>
    <row r="798" spans="1:2" x14ac:dyDescent="0.25">
      <c r="A798" t="s">
        <v>983</v>
      </c>
      <c r="B798" t="s">
        <v>277</v>
      </c>
    </row>
    <row r="799" spans="1:2" x14ac:dyDescent="0.25">
      <c r="A799" t="s">
        <v>984</v>
      </c>
      <c r="B799" t="s">
        <v>277</v>
      </c>
    </row>
    <row r="800" spans="1:2" x14ac:dyDescent="0.25">
      <c r="A800" t="s">
        <v>985</v>
      </c>
      <c r="B800" t="s">
        <v>689</v>
      </c>
    </row>
    <row r="801" spans="1:2" x14ac:dyDescent="0.25">
      <c r="A801" t="s">
        <v>986</v>
      </c>
      <c r="B801" t="s">
        <v>689</v>
      </c>
    </row>
    <row r="802" spans="1:2" x14ac:dyDescent="0.25">
      <c r="A802" t="s">
        <v>987</v>
      </c>
      <c r="B802" t="s">
        <v>689</v>
      </c>
    </row>
    <row r="803" spans="1:2" x14ac:dyDescent="0.25">
      <c r="A803" t="s">
        <v>988</v>
      </c>
      <c r="B803" t="s">
        <v>689</v>
      </c>
    </row>
    <row r="804" spans="1:2" x14ac:dyDescent="0.25">
      <c r="A804" t="s">
        <v>989</v>
      </c>
      <c r="B804" t="s">
        <v>689</v>
      </c>
    </row>
    <row r="805" spans="1:2" x14ac:dyDescent="0.25">
      <c r="A805" t="s">
        <v>990</v>
      </c>
      <c r="B805" t="s">
        <v>689</v>
      </c>
    </row>
    <row r="806" spans="1:2" x14ac:dyDescent="0.25">
      <c r="A806" t="s">
        <v>991</v>
      </c>
      <c r="B806" t="s">
        <v>689</v>
      </c>
    </row>
    <row r="807" spans="1:2" x14ac:dyDescent="0.25">
      <c r="A807" t="s">
        <v>992</v>
      </c>
      <c r="B807" t="s">
        <v>689</v>
      </c>
    </row>
    <row r="808" spans="1:2" x14ac:dyDescent="0.25">
      <c r="A808" t="s">
        <v>993</v>
      </c>
      <c r="B808" t="s">
        <v>689</v>
      </c>
    </row>
    <row r="809" spans="1:2" x14ac:dyDescent="0.25">
      <c r="A809" t="s">
        <v>994</v>
      </c>
      <c r="B809" t="s">
        <v>689</v>
      </c>
    </row>
    <row r="810" spans="1:2" x14ac:dyDescent="0.25">
      <c r="A810" t="s">
        <v>995</v>
      </c>
      <c r="B810" t="s">
        <v>689</v>
      </c>
    </row>
    <row r="811" spans="1:2" x14ac:dyDescent="0.25">
      <c r="A811" t="s">
        <v>996</v>
      </c>
      <c r="B811" t="s">
        <v>689</v>
      </c>
    </row>
    <row r="812" spans="1:2" x14ac:dyDescent="0.25">
      <c r="A812" t="s">
        <v>997</v>
      </c>
      <c r="B812" t="s">
        <v>689</v>
      </c>
    </row>
    <row r="813" spans="1:2" x14ac:dyDescent="0.25">
      <c r="A813" t="s">
        <v>998</v>
      </c>
      <c r="B813" t="s">
        <v>689</v>
      </c>
    </row>
    <row r="814" spans="1:2" x14ac:dyDescent="0.25">
      <c r="A814" t="s">
        <v>999</v>
      </c>
      <c r="B814" t="s">
        <v>689</v>
      </c>
    </row>
    <row r="815" spans="1:2" x14ac:dyDescent="0.25">
      <c r="A815" t="s">
        <v>1000</v>
      </c>
      <c r="B815" t="s">
        <v>689</v>
      </c>
    </row>
    <row r="816" spans="1:2" x14ac:dyDescent="0.25">
      <c r="A816" t="s">
        <v>1001</v>
      </c>
      <c r="B816" t="s">
        <v>689</v>
      </c>
    </row>
    <row r="817" spans="1:2" x14ac:dyDescent="0.25">
      <c r="A817" t="s">
        <v>1002</v>
      </c>
      <c r="B817" t="s">
        <v>689</v>
      </c>
    </row>
    <row r="818" spans="1:2" x14ac:dyDescent="0.25">
      <c r="A818" t="s">
        <v>1003</v>
      </c>
      <c r="B818" t="s">
        <v>689</v>
      </c>
    </row>
    <row r="819" spans="1:2" x14ac:dyDescent="0.25">
      <c r="A819" t="s">
        <v>1004</v>
      </c>
      <c r="B819" t="s">
        <v>689</v>
      </c>
    </row>
    <row r="820" spans="1:2" x14ac:dyDescent="0.25">
      <c r="A820" t="s">
        <v>1005</v>
      </c>
      <c r="B820" t="s">
        <v>689</v>
      </c>
    </row>
    <row r="821" spans="1:2" x14ac:dyDescent="0.25">
      <c r="A821" t="s">
        <v>1006</v>
      </c>
      <c r="B821" t="s">
        <v>689</v>
      </c>
    </row>
    <row r="822" spans="1:2" x14ac:dyDescent="0.25">
      <c r="A822" t="s">
        <v>1007</v>
      </c>
      <c r="B822" t="s">
        <v>689</v>
      </c>
    </row>
    <row r="823" spans="1:2" x14ac:dyDescent="0.25">
      <c r="A823" t="s">
        <v>1008</v>
      </c>
      <c r="B823" t="s">
        <v>689</v>
      </c>
    </row>
    <row r="824" spans="1:2" x14ac:dyDescent="0.25">
      <c r="A824" t="s">
        <v>1009</v>
      </c>
      <c r="B824" t="s">
        <v>689</v>
      </c>
    </row>
    <row r="825" spans="1:2" x14ac:dyDescent="0.25">
      <c r="A825" t="s">
        <v>1010</v>
      </c>
      <c r="B825" t="s">
        <v>689</v>
      </c>
    </row>
    <row r="826" spans="1:2" x14ac:dyDescent="0.25">
      <c r="A826" t="s">
        <v>1011</v>
      </c>
      <c r="B826" t="s">
        <v>689</v>
      </c>
    </row>
    <row r="827" spans="1:2" x14ac:dyDescent="0.25">
      <c r="A827" t="s">
        <v>1012</v>
      </c>
      <c r="B827" t="s">
        <v>689</v>
      </c>
    </row>
    <row r="828" spans="1:2" x14ac:dyDescent="0.25">
      <c r="A828" t="s">
        <v>1013</v>
      </c>
      <c r="B828" t="s">
        <v>689</v>
      </c>
    </row>
    <row r="829" spans="1:2" x14ac:dyDescent="0.25">
      <c r="A829" t="s">
        <v>1014</v>
      </c>
      <c r="B829" t="s">
        <v>689</v>
      </c>
    </row>
    <row r="830" spans="1:2" x14ac:dyDescent="0.25">
      <c r="A830" t="s">
        <v>1015</v>
      </c>
      <c r="B830" t="s">
        <v>689</v>
      </c>
    </row>
    <row r="831" spans="1:2" x14ac:dyDescent="0.25">
      <c r="A831" t="s">
        <v>1016</v>
      </c>
      <c r="B831" t="s">
        <v>689</v>
      </c>
    </row>
    <row r="832" spans="1:2" x14ac:dyDescent="0.25">
      <c r="A832" t="s">
        <v>1017</v>
      </c>
      <c r="B832" t="s">
        <v>689</v>
      </c>
    </row>
    <row r="833" spans="1:2" x14ac:dyDescent="0.25">
      <c r="A833" t="s">
        <v>1018</v>
      </c>
      <c r="B833" t="s">
        <v>689</v>
      </c>
    </row>
    <row r="834" spans="1:2" x14ac:dyDescent="0.25">
      <c r="A834" t="s">
        <v>1019</v>
      </c>
      <c r="B834" t="s">
        <v>689</v>
      </c>
    </row>
    <row r="835" spans="1:2" x14ac:dyDescent="0.25">
      <c r="A835" t="s">
        <v>1020</v>
      </c>
      <c r="B835" t="s">
        <v>689</v>
      </c>
    </row>
    <row r="836" spans="1:2" x14ac:dyDescent="0.25">
      <c r="A836" t="s">
        <v>1021</v>
      </c>
      <c r="B836" t="s">
        <v>689</v>
      </c>
    </row>
    <row r="837" spans="1:2" x14ac:dyDescent="0.25">
      <c r="A837" t="s">
        <v>1022</v>
      </c>
      <c r="B837" t="s">
        <v>689</v>
      </c>
    </row>
    <row r="838" spans="1:2" x14ac:dyDescent="0.25">
      <c r="A838" t="s">
        <v>1023</v>
      </c>
      <c r="B838" t="s">
        <v>689</v>
      </c>
    </row>
    <row r="839" spans="1:2" x14ac:dyDescent="0.25">
      <c r="A839" t="s">
        <v>1024</v>
      </c>
      <c r="B839" t="s">
        <v>689</v>
      </c>
    </row>
    <row r="840" spans="1:2" x14ac:dyDescent="0.25">
      <c r="A840" t="s">
        <v>1025</v>
      </c>
      <c r="B840" t="s">
        <v>689</v>
      </c>
    </row>
    <row r="841" spans="1:2" x14ac:dyDescent="0.25">
      <c r="A841" t="s">
        <v>1026</v>
      </c>
      <c r="B841" t="s">
        <v>689</v>
      </c>
    </row>
    <row r="842" spans="1:2" x14ac:dyDescent="0.25">
      <c r="A842" t="s">
        <v>1027</v>
      </c>
      <c r="B842" t="s">
        <v>689</v>
      </c>
    </row>
    <row r="843" spans="1:2" x14ac:dyDescent="0.25">
      <c r="A843" t="s">
        <v>1028</v>
      </c>
      <c r="B843" t="s">
        <v>689</v>
      </c>
    </row>
    <row r="844" spans="1:2" x14ac:dyDescent="0.25">
      <c r="A844" t="s">
        <v>1029</v>
      </c>
      <c r="B844" t="s">
        <v>689</v>
      </c>
    </row>
    <row r="845" spans="1:2" x14ac:dyDescent="0.25">
      <c r="A845" t="s">
        <v>1030</v>
      </c>
      <c r="B845" t="s">
        <v>689</v>
      </c>
    </row>
    <row r="846" spans="1:2" x14ac:dyDescent="0.25">
      <c r="A846" t="s">
        <v>1031</v>
      </c>
      <c r="B846" t="s">
        <v>689</v>
      </c>
    </row>
    <row r="847" spans="1:2" x14ac:dyDescent="0.25">
      <c r="A847" t="s">
        <v>1032</v>
      </c>
      <c r="B847" t="s">
        <v>689</v>
      </c>
    </row>
    <row r="848" spans="1:2" x14ac:dyDescent="0.25">
      <c r="A848" t="s">
        <v>1033</v>
      </c>
      <c r="B848" t="s">
        <v>689</v>
      </c>
    </row>
    <row r="849" spans="1:2" x14ac:dyDescent="0.25">
      <c r="A849" t="s">
        <v>1034</v>
      </c>
      <c r="B849" t="s">
        <v>689</v>
      </c>
    </row>
    <row r="850" spans="1:2" x14ac:dyDescent="0.25">
      <c r="A850" t="s">
        <v>1035</v>
      </c>
      <c r="B850" t="s">
        <v>689</v>
      </c>
    </row>
    <row r="851" spans="1:2" x14ac:dyDescent="0.25">
      <c r="A851" t="s">
        <v>1036</v>
      </c>
      <c r="B851" t="s">
        <v>689</v>
      </c>
    </row>
    <row r="852" spans="1:2" x14ac:dyDescent="0.25">
      <c r="A852" t="s">
        <v>1037</v>
      </c>
      <c r="B852" t="s">
        <v>689</v>
      </c>
    </row>
    <row r="853" spans="1:2" x14ac:dyDescent="0.25">
      <c r="A853" t="s">
        <v>1038</v>
      </c>
      <c r="B853" t="s">
        <v>689</v>
      </c>
    </row>
    <row r="854" spans="1:2" x14ac:dyDescent="0.25">
      <c r="A854" t="s">
        <v>1039</v>
      </c>
      <c r="B854" t="s">
        <v>689</v>
      </c>
    </row>
    <row r="855" spans="1:2" x14ac:dyDescent="0.25">
      <c r="A855" t="s">
        <v>1040</v>
      </c>
      <c r="B855" t="s">
        <v>689</v>
      </c>
    </row>
    <row r="856" spans="1:2" x14ac:dyDescent="0.25">
      <c r="A856" t="s">
        <v>1041</v>
      </c>
      <c r="B856" t="s">
        <v>689</v>
      </c>
    </row>
    <row r="857" spans="1:2" x14ac:dyDescent="0.25">
      <c r="A857" t="s">
        <v>1042</v>
      </c>
      <c r="B857" t="s">
        <v>689</v>
      </c>
    </row>
    <row r="858" spans="1:2" x14ac:dyDescent="0.25">
      <c r="A858" t="s">
        <v>1043</v>
      </c>
      <c r="B858" t="s">
        <v>689</v>
      </c>
    </row>
    <row r="859" spans="1:2" x14ac:dyDescent="0.25">
      <c r="A859" t="s">
        <v>1044</v>
      </c>
      <c r="B859" t="s">
        <v>689</v>
      </c>
    </row>
    <row r="860" spans="1:2" x14ac:dyDescent="0.25">
      <c r="A860" t="s">
        <v>1045</v>
      </c>
      <c r="B860" t="s">
        <v>689</v>
      </c>
    </row>
    <row r="861" spans="1:2" x14ac:dyDescent="0.25">
      <c r="A861" t="s">
        <v>1046</v>
      </c>
      <c r="B861" t="s">
        <v>689</v>
      </c>
    </row>
    <row r="862" spans="1:2" x14ac:dyDescent="0.25">
      <c r="A862" t="s">
        <v>1047</v>
      </c>
      <c r="B862" t="s">
        <v>689</v>
      </c>
    </row>
    <row r="863" spans="1:2" x14ac:dyDescent="0.25">
      <c r="A863" t="s">
        <v>1048</v>
      </c>
      <c r="B863" t="s">
        <v>689</v>
      </c>
    </row>
    <row r="864" spans="1:2" x14ac:dyDescent="0.25">
      <c r="A864" t="s">
        <v>1049</v>
      </c>
      <c r="B864" t="s">
        <v>689</v>
      </c>
    </row>
    <row r="865" spans="1:2" x14ac:dyDescent="0.25">
      <c r="A865" t="s">
        <v>1050</v>
      </c>
      <c r="B865" t="s">
        <v>689</v>
      </c>
    </row>
    <row r="866" spans="1:2" x14ac:dyDescent="0.25">
      <c r="A866" t="s">
        <v>1051</v>
      </c>
      <c r="B866" t="s">
        <v>689</v>
      </c>
    </row>
    <row r="867" spans="1:2" x14ac:dyDescent="0.25">
      <c r="A867" t="s">
        <v>1052</v>
      </c>
      <c r="B867" t="s">
        <v>689</v>
      </c>
    </row>
    <row r="868" spans="1:2" x14ac:dyDescent="0.25">
      <c r="A868" t="s">
        <v>1053</v>
      </c>
      <c r="B868" t="s">
        <v>689</v>
      </c>
    </row>
    <row r="869" spans="1:2" x14ac:dyDescent="0.25">
      <c r="A869" t="s">
        <v>1054</v>
      </c>
      <c r="B869" t="s">
        <v>689</v>
      </c>
    </row>
    <row r="870" spans="1:2" x14ac:dyDescent="0.25">
      <c r="A870" t="s">
        <v>1055</v>
      </c>
      <c r="B870" t="s">
        <v>689</v>
      </c>
    </row>
    <row r="871" spans="1:2" x14ac:dyDescent="0.25">
      <c r="A871" t="s">
        <v>1056</v>
      </c>
      <c r="B871" t="s">
        <v>689</v>
      </c>
    </row>
    <row r="872" spans="1:2" x14ac:dyDescent="0.25">
      <c r="A872" t="s">
        <v>1057</v>
      </c>
      <c r="B872" t="s">
        <v>689</v>
      </c>
    </row>
    <row r="873" spans="1:2" x14ac:dyDescent="0.25">
      <c r="A873" t="s">
        <v>1058</v>
      </c>
      <c r="B873" t="s">
        <v>689</v>
      </c>
    </row>
    <row r="874" spans="1:2" x14ac:dyDescent="0.25">
      <c r="A874" t="s">
        <v>1059</v>
      </c>
      <c r="B874" t="s">
        <v>689</v>
      </c>
    </row>
    <row r="875" spans="1:2" x14ac:dyDescent="0.25">
      <c r="A875" t="s">
        <v>1060</v>
      </c>
      <c r="B875" t="s">
        <v>689</v>
      </c>
    </row>
    <row r="876" spans="1:2" x14ac:dyDescent="0.25">
      <c r="A876" t="s">
        <v>1061</v>
      </c>
      <c r="B876" t="s">
        <v>689</v>
      </c>
    </row>
    <row r="877" spans="1:2" x14ac:dyDescent="0.25">
      <c r="A877" t="s">
        <v>1062</v>
      </c>
      <c r="B877" t="s">
        <v>455</v>
      </c>
    </row>
    <row r="878" spans="1:2" x14ac:dyDescent="0.25">
      <c r="A878" t="s">
        <v>969</v>
      </c>
      <c r="B878" t="s">
        <v>6458</v>
      </c>
    </row>
    <row r="879" spans="1:2" x14ac:dyDescent="0.25">
      <c r="A879" t="s">
        <v>1063</v>
      </c>
      <c r="B879" t="s">
        <v>455</v>
      </c>
    </row>
    <row r="880" spans="1:2" x14ac:dyDescent="0.25">
      <c r="A880" t="s">
        <v>1064</v>
      </c>
      <c r="B880" t="s">
        <v>277</v>
      </c>
    </row>
    <row r="881" spans="1:2" x14ac:dyDescent="0.25">
      <c r="A881" t="s">
        <v>265</v>
      </c>
      <c r="B881" t="s">
        <v>6458</v>
      </c>
    </row>
    <row r="882" spans="1:2" x14ac:dyDescent="0.25">
      <c r="A882" t="s">
        <v>1066</v>
      </c>
      <c r="B882" t="s">
        <v>277</v>
      </c>
    </row>
    <row r="883" spans="1:2" x14ac:dyDescent="0.25">
      <c r="A883" t="s">
        <v>1067</v>
      </c>
      <c r="B883" t="s">
        <v>277</v>
      </c>
    </row>
    <row r="884" spans="1:2" x14ac:dyDescent="0.25">
      <c r="A884" t="s">
        <v>1068</v>
      </c>
      <c r="B884" t="s">
        <v>277</v>
      </c>
    </row>
    <row r="885" spans="1:2" x14ac:dyDescent="0.25">
      <c r="A885" t="s">
        <v>1069</v>
      </c>
      <c r="B885" t="s">
        <v>277</v>
      </c>
    </row>
    <row r="886" spans="1:2" x14ac:dyDescent="0.25">
      <c r="A886" t="s">
        <v>1070</v>
      </c>
      <c r="B886" t="s">
        <v>277</v>
      </c>
    </row>
    <row r="887" spans="1:2" x14ac:dyDescent="0.25">
      <c r="A887" t="s">
        <v>1071</v>
      </c>
      <c r="B887" t="s">
        <v>277</v>
      </c>
    </row>
    <row r="888" spans="1:2" x14ac:dyDescent="0.25">
      <c r="A888" t="s">
        <v>1072</v>
      </c>
      <c r="B888" t="s">
        <v>277</v>
      </c>
    </row>
    <row r="889" spans="1:2" x14ac:dyDescent="0.25">
      <c r="A889" t="s">
        <v>1073</v>
      </c>
      <c r="B889" t="s">
        <v>277</v>
      </c>
    </row>
    <row r="890" spans="1:2" x14ac:dyDescent="0.25">
      <c r="A890" t="s">
        <v>1074</v>
      </c>
      <c r="B890" t="s">
        <v>277</v>
      </c>
    </row>
    <row r="891" spans="1:2" x14ac:dyDescent="0.25">
      <c r="A891" t="s">
        <v>144</v>
      </c>
      <c r="B891" t="s">
        <v>277</v>
      </c>
    </row>
    <row r="892" spans="1:2" x14ac:dyDescent="0.25">
      <c r="A892" t="s">
        <v>1075</v>
      </c>
      <c r="B892" t="s">
        <v>455</v>
      </c>
    </row>
    <row r="893" spans="1:2" x14ac:dyDescent="0.25">
      <c r="A893" t="s">
        <v>1076</v>
      </c>
      <c r="B893" t="s">
        <v>455</v>
      </c>
    </row>
    <row r="894" spans="1:2" x14ac:dyDescent="0.25">
      <c r="A894" t="s">
        <v>1077</v>
      </c>
      <c r="B894" t="s">
        <v>512</v>
      </c>
    </row>
    <row r="895" spans="1:2" x14ac:dyDescent="0.25">
      <c r="A895" t="s">
        <v>1078</v>
      </c>
      <c r="B895" t="s">
        <v>277</v>
      </c>
    </row>
    <row r="896" spans="1:2" x14ac:dyDescent="0.25">
      <c r="A896" t="s">
        <v>1079</v>
      </c>
      <c r="B896" t="s">
        <v>277</v>
      </c>
    </row>
    <row r="897" spans="1:2" x14ac:dyDescent="0.25">
      <c r="A897" t="s">
        <v>1080</v>
      </c>
      <c r="B897" t="s">
        <v>277</v>
      </c>
    </row>
    <row r="898" spans="1:2" x14ac:dyDescent="0.25">
      <c r="A898" t="s">
        <v>1081</v>
      </c>
      <c r="B898" t="s">
        <v>277</v>
      </c>
    </row>
    <row r="899" spans="1:2" x14ac:dyDescent="0.25">
      <c r="A899" t="s">
        <v>1082</v>
      </c>
      <c r="B899" t="s">
        <v>277</v>
      </c>
    </row>
    <row r="900" spans="1:2" x14ac:dyDescent="0.25">
      <c r="A900" t="s">
        <v>1083</v>
      </c>
      <c r="B900" t="s">
        <v>277</v>
      </c>
    </row>
    <row r="901" spans="1:2" x14ac:dyDescent="0.25">
      <c r="A901" t="s">
        <v>1084</v>
      </c>
      <c r="B901" t="s">
        <v>277</v>
      </c>
    </row>
    <row r="902" spans="1:2" x14ac:dyDescent="0.25">
      <c r="A902" t="s">
        <v>1085</v>
      </c>
      <c r="B902" t="s">
        <v>277</v>
      </c>
    </row>
    <row r="903" spans="1:2" x14ac:dyDescent="0.25">
      <c r="A903" t="s">
        <v>1086</v>
      </c>
      <c r="B903" t="s">
        <v>277</v>
      </c>
    </row>
    <row r="904" spans="1:2" x14ac:dyDescent="0.25">
      <c r="A904" t="s">
        <v>1087</v>
      </c>
      <c r="B904" t="s">
        <v>277</v>
      </c>
    </row>
    <row r="905" spans="1:2" x14ac:dyDescent="0.25">
      <c r="A905" t="s">
        <v>1088</v>
      </c>
      <c r="B905" t="s">
        <v>277</v>
      </c>
    </row>
    <row r="906" spans="1:2" x14ac:dyDescent="0.25">
      <c r="A906" t="s">
        <v>1089</v>
      </c>
      <c r="B906" t="s">
        <v>277</v>
      </c>
    </row>
    <row r="907" spans="1:2" x14ac:dyDescent="0.25">
      <c r="A907" t="s">
        <v>1090</v>
      </c>
      <c r="B907" t="s">
        <v>277</v>
      </c>
    </row>
    <row r="908" spans="1:2" x14ac:dyDescent="0.25">
      <c r="A908" t="s">
        <v>1091</v>
      </c>
      <c r="B908" t="s">
        <v>277</v>
      </c>
    </row>
    <row r="909" spans="1:2" x14ac:dyDescent="0.25">
      <c r="A909" t="s">
        <v>211</v>
      </c>
      <c r="B909" t="s">
        <v>277</v>
      </c>
    </row>
    <row r="910" spans="1:2" x14ac:dyDescent="0.25">
      <c r="A910" t="s">
        <v>1092</v>
      </c>
      <c r="B910" t="s">
        <v>277</v>
      </c>
    </row>
    <row r="911" spans="1:2" x14ac:dyDescent="0.25">
      <c r="A911" t="s">
        <v>1093</v>
      </c>
      <c r="B911" t="s">
        <v>277</v>
      </c>
    </row>
    <row r="912" spans="1:2" x14ac:dyDescent="0.25">
      <c r="A912" t="s">
        <v>1094</v>
      </c>
      <c r="B912" t="s">
        <v>277</v>
      </c>
    </row>
    <row r="913" spans="1:2" x14ac:dyDescent="0.25">
      <c r="A913" t="s">
        <v>1095</v>
      </c>
      <c r="B913" t="s">
        <v>277</v>
      </c>
    </row>
    <row r="914" spans="1:2" x14ac:dyDescent="0.25">
      <c r="A914" t="s">
        <v>1096</v>
      </c>
      <c r="B914" t="s">
        <v>277</v>
      </c>
    </row>
    <row r="915" spans="1:2" x14ac:dyDescent="0.25">
      <c r="A915" t="s">
        <v>1097</v>
      </c>
      <c r="B915" t="s">
        <v>512</v>
      </c>
    </row>
    <row r="916" spans="1:2" x14ac:dyDescent="0.25">
      <c r="A916" t="s">
        <v>1098</v>
      </c>
      <c r="B916" t="s">
        <v>277</v>
      </c>
    </row>
    <row r="917" spans="1:2" x14ac:dyDescent="0.25">
      <c r="A917" t="s">
        <v>1099</v>
      </c>
      <c r="B917" t="s">
        <v>277</v>
      </c>
    </row>
    <row r="918" spans="1:2" x14ac:dyDescent="0.25">
      <c r="A918" t="s">
        <v>1100</v>
      </c>
      <c r="B918" t="s">
        <v>455</v>
      </c>
    </row>
    <row r="919" spans="1:2" x14ac:dyDescent="0.25">
      <c r="A919" t="s">
        <v>1101</v>
      </c>
      <c r="B919" t="s">
        <v>277</v>
      </c>
    </row>
    <row r="920" spans="1:2" x14ac:dyDescent="0.25">
      <c r="A920" t="s">
        <v>1102</v>
      </c>
      <c r="B920" t="s">
        <v>277</v>
      </c>
    </row>
    <row r="921" spans="1:2" x14ac:dyDescent="0.25">
      <c r="A921" t="s">
        <v>1103</v>
      </c>
      <c r="B921" t="s">
        <v>277</v>
      </c>
    </row>
    <row r="922" spans="1:2" x14ac:dyDescent="0.25">
      <c r="A922" t="s">
        <v>1104</v>
      </c>
      <c r="B922" t="s">
        <v>277</v>
      </c>
    </row>
    <row r="923" spans="1:2" x14ac:dyDescent="0.25">
      <c r="A923" t="s">
        <v>1105</v>
      </c>
      <c r="B923" t="s">
        <v>277</v>
      </c>
    </row>
    <row r="924" spans="1:2" x14ac:dyDescent="0.25">
      <c r="A924" t="s">
        <v>1106</v>
      </c>
      <c r="B924" t="s">
        <v>277</v>
      </c>
    </row>
    <row r="925" spans="1:2" x14ac:dyDescent="0.25">
      <c r="A925" t="s">
        <v>1107</v>
      </c>
      <c r="B925" t="s">
        <v>277</v>
      </c>
    </row>
    <row r="926" spans="1:2" x14ac:dyDescent="0.25">
      <c r="A926" t="s">
        <v>1108</v>
      </c>
      <c r="B926" t="s">
        <v>277</v>
      </c>
    </row>
    <row r="927" spans="1:2" x14ac:dyDescent="0.25">
      <c r="A927" t="s">
        <v>1109</v>
      </c>
      <c r="B927" t="s">
        <v>277</v>
      </c>
    </row>
    <row r="928" spans="1:2" x14ac:dyDescent="0.25">
      <c r="A928" t="s">
        <v>1110</v>
      </c>
      <c r="B928" t="s">
        <v>277</v>
      </c>
    </row>
    <row r="929" spans="1:2" x14ac:dyDescent="0.25">
      <c r="A929" t="s">
        <v>1111</v>
      </c>
      <c r="B929" t="s">
        <v>277</v>
      </c>
    </row>
    <row r="930" spans="1:2" x14ac:dyDescent="0.25">
      <c r="A930" t="s">
        <v>1112</v>
      </c>
      <c r="B930" t="s">
        <v>277</v>
      </c>
    </row>
    <row r="931" spans="1:2" x14ac:dyDescent="0.25">
      <c r="A931" t="s">
        <v>1113</v>
      </c>
      <c r="B931" t="s">
        <v>277</v>
      </c>
    </row>
    <row r="932" spans="1:2" x14ac:dyDescent="0.25">
      <c r="A932" t="s">
        <v>1114</v>
      </c>
      <c r="B932" t="s">
        <v>277</v>
      </c>
    </row>
    <row r="933" spans="1:2" x14ac:dyDescent="0.25">
      <c r="A933" t="s">
        <v>1115</v>
      </c>
      <c r="B933" t="s">
        <v>277</v>
      </c>
    </row>
    <row r="934" spans="1:2" x14ac:dyDescent="0.25">
      <c r="A934" t="s">
        <v>1116</v>
      </c>
      <c r="B934" t="s">
        <v>277</v>
      </c>
    </row>
    <row r="935" spans="1:2" x14ac:dyDescent="0.25">
      <c r="A935" t="s">
        <v>1117</v>
      </c>
      <c r="B935" t="s">
        <v>277</v>
      </c>
    </row>
    <row r="936" spans="1:2" x14ac:dyDescent="0.25">
      <c r="A936" t="s">
        <v>1118</v>
      </c>
      <c r="B936" t="s">
        <v>277</v>
      </c>
    </row>
    <row r="937" spans="1:2" x14ac:dyDescent="0.25">
      <c r="A937" t="s">
        <v>1119</v>
      </c>
      <c r="B937" t="s">
        <v>277</v>
      </c>
    </row>
    <row r="938" spans="1:2" x14ac:dyDescent="0.25">
      <c r="A938" t="s">
        <v>1120</v>
      </c>
      <c r="B938" t="s">
        <v>277</v>
      </c>
    </row>
    <row r="939" spans="1:2" x14ac:dyDescent="0.25">
      <c r="A939" t="s">
        <v>1121</v>
      </c>
      <c r="B939" t="s">
        <v>277</v>
      </c>
    </row>
    <row r="940" spans="1:2" x14ac:dyDescent="0.25">
      <c r="A940" t="s">
        <v>1122</v>
      </c>
      <c r="B940" t="s">
        <v>277</v>
      </c>
    </row>
    <row r="941" spans="1:2" x14ac:dyDescent="0.25">
      <c r="A941" t="s">
        <v>1123</v>
      </c>
      <c r="B941" t="s">
        <v>277</v>
      </c>
    </row>
    <row r="942" spans="1:2" x14ac:dyDescent="0.25">
      <c r="A942" t="s">
        <v>1124</v>
      </c>
      <c r="B942" t="s">
        <v>277</v>
      </c>
    </row>
    <row r="943" spans="1:2" x14ac:dyDescent="0.25">
      <c r="A943" t="s">
        <v>1125</v>
      </c>
      <c r="B943" t="s">
        <v>277</v>
      </c>
    </row>
    <row r="944" spans="1:2" x14ac:dyDescent="0.25">
      <c r="A944" t="s">
        <v>1126</v>
      </c>
      <c r="B944" t="s">
        <v>277</v>
      </c>
    </row>
    <row r="945" spans="1:2" x14ac:dyDescent="0.25">
      <c r="A945" t="s">
        <v>1127</v>
      </c>
      <c r="B945" t="s">
        <v>277</v>
      </c>
    </row>
    <row r="946" spans="1:2" x14ac:dyDescent="0.25">
      <c r="A946" t="s">
        <v>1128</v>
      </c>
      <c r="B946" t="s">
        <v>277</v>
      </c>
    </row>
    <row r="947" spans="1:2" x14ac:dyDescent="0.25">
      <c r="A947" t="s">
        <v>1129</v>
      </c>
      <c r="B947" t="s">
        <v>277</v>
      </c>
    </row>
    <row r="948" spans="1:2" x14ac:dyDescent="0.25">
      <c r="A948" t="s">
        <v>1130</v>
      </c>
      <c r="B948" t="s">
        <v>277</v>
      </c>
    </row>
    <row r="949" spans="1:2" x14ac:dyDescent="0.25">
      <c r="A949" t="s">
        <v>1131</v>
      </c>
      <c r="B949" t="s">
        <v>277</v>
      </c>
    </row>
    <row r="950" spans="1:2" x14ac:dyDescent="0.25">
      <c r="A950" t="s">
        <v>1132</v>
      </c>
      <c r="B950" t="s">
        <v>277</v>
      </c>
    </row>
    <row r="951" spans="1:2" x14ac:dyDescent="0.25">
      <c r="A951" t="s">
        <v>1133</v>
      </c>
      <c r="B951" t="s">
        <v>277</v>
      </c>
    </row>
    <row r="952" spans="1:2" x14ac:dyDescent="0.25">
      <c r="A952" t="s">
        <v>1134</v>
      </c>
      <c r="B952" t="s">
        <v>277</v>
      </c>
    </row>
    <row r="953" spans="1:2" x14ac:dyDescent="0.25">
      <c r="A953" t="s">
        <v>1135</v>
      </c>
      <c r="B953" t="s">
        <v>277</v>
      </c>
    </row>
    <row r="954" spans="1:2" x14ac:dyDescent="0.25">
      <c r="A954" t="s">
        <v>1136</v>
      </c>
      <c r="B954" t="s">
        <v>277</v>
      </c>
    </row>
    <row r="955" spans="1:2" x14ac:dyDescent="0.25">
      <c r="A955" t="s">
        <v>1137</v>
      </c>
      <c r="B955" t="s">
        <v>1138</v>
      </c>
    </row>
    <row r="956" spans="1:2" x14ac:dyDescent="0.25">
      <c r="A956" t="s">
        <v>1139</v>
      </c>
      <c r="B956" t="s">
        <v>277</v>
      </c>
    </row>
    <row r="957" spans="1:2" x14ac:dyDescent="0.25">
      <c r="A957" t="s">
        <v>1140</v>
      </c>
      <c r="B957" t="s">
        <v>277</v>
      </c>
    </row>
    <row r="958" spans="1:2" x14ac:dyDescent="0.25">
      <c r="A958" t="s">
        <v>1141</v>
      </c>
      <c r="B958" t="s">
        <v>277</v>
      </c>
    </row>
    <row r="959" spans="1:2" x14ac:dyDescent="0.25">
      <c r="A959" t="s">
        <v>1142</v>
      </c>
      <c r="B959" t="s">
        <v>277</v>
      </c>
    </row>
    <row r="960" spans="1:2" x14ac:dyDescent="0.25">
      <c r="A960" t="s">
        <v>1143</v>
      </c>
      <c r="B960" t="s">
        <v>277</v>
      </c>
    </row>
    <row r="961" spans="1:2" x14ac:dyDescent="0.25">
      <c r="A961" t="s">
        <v>1144</v>
      </c>
      <c r="B961" t="s">
        <v>277</v>
      </c>
    </row>
    <row r="962" spans="1:2" x14ac:dyDescent="0.25">
      <c r="A962" t="s">
        <v>1145</v>
      </c>
      <c r="B962" t="s">
        <v>277</v>
      </c>
    </row>
    <row r="963" spans="1:2" x14ac:dyDescent="0.25">
      <c r="A963" t="s">
        <v>1146</v>
      </c>
      <c r="B963" t="s">
        <v>277</v>
      </c>
    </row>
    <row r="964" spans="1:2" x14ac:dyDescent="0.25">
      <c r="A964" t="s">
        <v>1147</v>
      </c>
      <c r="B964" t="s">
        <v>277</v>
      </c>
    </row>
    <row r="965" spans="1:2" x14ac:dyDescent="0.25">
      <c r="A965" t="s">
        <v>1148</v>
      </c>
      <c r="B965" t="s">
        <v>277</v>
      </c>
    </row>
    <row r="966" spans="1:2" x14ac:dyDescent="0.25">
      <c r="A966" t="s">
        <v>1149</v>
      </c>
      <c r="B966" t="s">
        <v>277</v>
      </c>
    </row>
    <row r="967" spans="1:2" x14ac:dyDescent="0.25">
      <c r="A967" t="s">
        <v>1150</v>
      </c>
      <c r="B967" t="s">
        <v>277</v>
      </c>
    </row>
    <row r="968" spans="1:2" x14ac:dyDescent="0.25">
      <c r="A968" t="s">
        <v>1151</v>
      </c>
      <c r="B968" t="s">
        <v>277</v>
      </c>
    </row>
    <row r="969" spans="1:2" x14ac:dyDescent="0.25">
      <c r="A969" t="s">
        <v>1152</v>
      </c>
      <c r="B969" t="s">
        <v>277</v>
      </c>
    </row>
    <row r="970" spans="1:2" x14ac:dyDescent="0.25">
      <c r="A970" t="s">
        <v>1153</v>
      </c>
      <c r="B970" t="s">
        <v>277</v>
      </c>
    </row>
    <row r="971" spans="1:2" x14ac:dyDescent="0.25">
      <c r="A971" t="s">
        <v>1154</v>
      </c>
      <c r="B971" t="s">
        <v>277</v>
      </c>
    </row>
    <row r="972" spans="1:2" x14ac:dyDescent="0.25">
      <c r="A972" t="s">
        <v>1155</v>
      </c>
      <c r="B972" t="s">
        <v>689</v>
      </c>
    </row>
    <row r="973" spans="1:2" x14ac:dyDescent="0.25">
      <c r="A973" t="s">
        <v>1156</v>
      </c>
      <c r="B973" t="s">
        <v>689</v>
      </c>
    </row>
    <row r="974" spans="1:2" x14ac:dyDescent="0.25">
      <c r="A974" t="s">
        <v>1157</v>
      </c>
      <c r="B974" t="s">
        <v>277</v>
      </c>
    </row>
    <row r="975" spans="1:2" x14ac:dyDescent="0.25">
      <c r="A975" t="s">
        <v>296</v>
      </c>
      <c r="B975" t="s">
        <v>6458</v>
      </c>
    </row>
    <row r="976" spans="1:2" x14ac:dyDescent="0.25">
      <c r="A976" t="s">
        <v>297</v>
      </c>
      <c r="B976" t="s">
        <v>6458</v>
      </c>
    </row>
    <row r="977" spans="1:2" x14ac:dyDescent="0.25">
      <c r="A977" t="s">
        <v>1160</v>
      </c>
      <c r="B977" t="s">
        <v>277</v>
      </c>
    </row>
    <row r="978" spans="1:2" x14ac:dyDescent="0.25">
      <c r="A978" t="s">
        <v>1161</v>
      </c>
      <c r="B978" t="s">
        <v>277</v>
      </c>
    </row>
    <row r="979" spans="1:2" x14ac:dyDescent="0.25">
      <c r="A979" t="s">
        <v>1162</v>
      </c>
      <c r="B979" t="s">
        <v>277</v>
      </c>
    </row>
    <row r="980" spans="1:2" x14ac:dyDescent="0.25">
      <c r="A980" t="s">
        <v>1163</v>
      </c>
      <c r="B980" t="s">
        <v>277</v>
      </c>
    </row>
    <row r="981" spans="1:2" x14ac:dyDescent="0.25">
      <c r="A981" t="s">
        <v>1164</v>
      </c>
      <c r="B981" t="s">
        <v>277</v>
      </c>
    </row>
    <row r="982" spans="1:2" x14ac:dyDescent="0.25">
      <c r="A982" t="s">
        <v>1165</v>
      </c>
      <c r="B982" t="s">
        <v>277</v>
      </c>
    </row>
    <row r="983" spans="1:2" x14ac:dyDescent="0.25">
      <c r="A983" t="s">
        <v>1166</v>
      </c>
      <c r="B983" t="s">
        <v>277</v>
      </c>
    </row>
    <row r="984" spans="1:2" x14ac:dyDescent="0.25">
      <c r="A984" t="s">
        <v>1167</v>
      </c>
      <c r="B984" t="s">
        <v>277</v>
      </c>
    </row>
    <row r="985" spans="1:2" x14ac:dyDescent="0.25">
      <c r="A985" t="s">
        <v>1168</v>
      </c>
      <c r="B985" t="s">
        <v>277</v>
      </c>
    </row>
    <row r="986" spans="1:2" x14ac:dyDescent="0.25">
      <c r="A986" t="s">
        <v>1169</v>
      </c>
      <c r="B986" t="s">
        <v>277</v>
      </c>
    </row>
    <row r="987" spans="1:2" x14ac:dyDescent="0.25">
      <c r="A987" t="s">
        <v>1170</v>
      </c>
      <c r="B987" t="s">
        <v>277</v>
      </c>
    </row>
    <row r="988" spans="1:2" x14ac:dyDescent="0.25">
      <c r="A988" t="s">
        <v>1171</v>
      </c>
      <c r="B988" t="s">
        <v>689</v>
      </c>
    </row>
    <row r="989" spans="1:2" x14ac:dyDescent="0.25">
      <c r="A989" t="s">
        <v>1172</v>
      </c>
      <c r="B989" t="s">
        <v>277</v>
      </c>
    </row>
    <row r="990" spans="1:2" x14ac:dyDescent="0.25">
      <c r="A990" t="s">
        <v>1173</v>
      </c>
      <c r="B990" t="s">
        <v>277</v>
      </c>
    </row>
    <row r="991" spans="1:2" x14ac:dyDescent="0.25">
      <c r="A991" t="s">
        <v>1174</v>
      </c>
      <c r="B991" t="s">
        <v>277</v>
      </c>
    </row>
    <row r="992" spans="1:2" x14ac:dyDescent="0.25">
      <c r="A992" t="s">
        <v>1175</v>
      </c>
      <c r="B992" t="s">
        <v>277</v>
      </c>
    </row>
    <row r="993" spans="1:2" x14ac:dyDescent="0.25">
      <c r="A993" t="s">
        <v>1176</v>
      </c>
      <c r="B993" t="s">
        <v>277</v>
      </c>
    </row>
    <row r="994" spans="1:2" x14ac:dyDescent="0.25">
      <c r="A994" t="s">
        <v>1177</v>
      </c>
      <c r="B994" t="s">
        <v>1178</v>
      </c>
    </row>
    <row r="995" spans="1:2" x14ac:dyDescent="0.25">
      <c r="A995" t="s">
        <v>1179</v>
      </c>
      <c r="B995" t="s">
        <v>277</v>
      </c>
    </row>
    <row r="996" spans="1:2" x14ac:dyDescent="0.25">
      <c r="A996" t="s">
        <v>1180</v>
      </c>
      <c r="B996" t="s">
        <v>277</v>
      </c>
    </row>
    <row r="997" spans="1:2" x14ac:dyDescent="0.25">
      <c r="A997" t="s">
        <v>1181</v>
      </c>
      <c r="B997" t="s">
        <v>277</v>
      </c>
    </row>
    <row r="998" spans="1:2" x14ac:dyDescent="0.25">
      <c r="A998" t="s">
        <v>1182</v>
      </c>
      <c r="B998" t="s">
        <v>277</v>
      </c>
    </row>
    <row r="999" spans="1:2" x14ac:dyDescent="0.25">
      <c r="A999" t="s">
        <v>1183</v>
      </c>
      <c r="B999" t="s">
        <v>277</v>
      </c>
    </row>
    <row r="1000" spans="1:2" x14ac:dyDescent="0.25">
      <c r="A1000" t="s">
        <v>1184</v>
      </c>
      <c r="B1000" t="s">
        <v>277</v>
      </c>
    </row>
    <row r="1001" spans="1:2" x14ac:dyDescent="0.25">
      <c r="A1001" t="s">
        <v>1185</v>
      </c>
      <c r="B1001" t="s">
        <v>277</v>
      </c>
    </row>
    <row r="1002" spans="1:2" x14ac:dyDescent="0.25">
      <c r="A1002" t="s">
        <v>1186</v>
      </c>
      <c r="B1002" t="s">
        <v>277</v>
      </c>
    </row>
    <row r="1003" spans="1:2" x14ac:dyDescent="0.25">
      <c r="A1003" t="s">
        <v>1187</v>
      </c>
      <c r="B1003" t="s">
        <v>277</v>
      </c>
    </row>
    <row r="1004" spans="1:2" x14ac:dyDescent="0.25">
      <c r="A1004" t="s">
        <v>1188</v>
      </c>
      <c r="B1004" t="s">
        <v>277</v>
      </c>
    </row>
    <row r="1005" spans="1:2" x14ac:dyDescent="0.25">
      <c r="A1005" t="s">
        <v>1189</v>
      </c>
      <c r="B1005" t="s">
        <v>277</v>
      </c>
    </row>
    <row r="1006" spans="1:2" x14ac:dyDescent="0.25">
      <c r="A1006" t="s">
        <v>1190</v>
      </c>
      <c r="B1006" t="s">
        <v>277</v>
      </c>
    </row>
    <row r="1007" spans="1:2" x14ac:dyDescent="0.25">
      <c r="A1007" t="s">
        <v>1191</v>
      </c>
      <c r="B1007" t="s">
        <v>277</v>
      </c>
    </row>
    <row r="1008" spans="1:2" x14ac:dyDescent="0.25">
      <c r="A1008" t="s">
        <v>1192</v>
      </c>
      <c r="B1008" t="s">
        <v>277</v>
      </c>
    </row>
    <row r="1009" spans="1:2" x14ac:dyDescent="0.25">
      <c r="A1009" t="s">
        <v>1193</v>
      </c>
      <c r="B1009" t="s">
        <v>277</v>
      </c>
    </row>
    <row r="1010" spans="1:2" x14ac:dyDescent="0.25">
      <c r="A1010" t="s">
        <v>1194</v>
      </c>
      <c r="B1010" t="s">
        <v>277</v>
      </c>
    </row>
    <row r="1011" spans="1:2" x14ac:dyDescent="0.25">
      <c r="A1011" t="s">
        <v>1195</v>
      </c>
      <c r="B1011" t="s">
        <v>277</v>
      </c>
    </row>
    <row r="1012" spans="1:2" x14ac:dyDescent="0.25">
      <c r="A1012" t="s">
        <v>1196</v>
      </c>
      <c r="B1012" t="s">
        <v>689</v>
      </c>
    </row>
    <row r="1013" spans="1:2" x14ac:dyDescent="0.25">
      <c r="A1013" t="s">
        <v>1197</v>
      </c>
      <c r="B1013" t="s">
        <v>277</v>
      </c>
    </row>
    <row r="1014" spans="1:2" x14ac:dyDescent="0.25">
      <c r="A1014" t="s">
        <v>1198</v>
      </c>
      <c r="B1014" t="s">
        <v>549</v>
      </c>
    </row>
    <row r="1015" spans="1:2" x14ac:dyDescent="0.25">
      <c r="A1015" t="s">
        <v>1199</v>
      </c>
      <c r="B1015" t="s">
        <v>277</v>
      </c>
    </row>
    <row r="1016" spans="1:2" x14ac:dyDescent="0.25">
      <c r="A1016" t="s">
        <v>1200</v>
      </c>
      <c r="B1016" t="s">
        <v>1138</v>
      </c>
    </row>
    <row r="1017" spans="1:2" x14ac:dyDescent="0.25">
      <c r="A1017" t="s">
        <v>1201</v>
      </c>
      <c r="B1017" t="s">
        <v>277</v>
      </c>
    </row>
    <row r="1018" spans="1:2" x14ac:dyDescent="0.25">
      <c r="A1018" t="s">
        <v>1202</v>
      </c>
      <c r="B1018" t="s">
        <v>1178</v>
      </c>
    </row>
    <row r="1019" spans="1:2" x14ac:dyDescent="0.25">
      <c r="A1019" t="s">
        <v>1203</v>
      </c>
      <c r="B1019" t="s">
        <v>358</v>
      </c>
    </row>
    <row r="1020" spans="1:2" x14ac:dyDescent="0.25">
      <c r="A1020" t="s">
        <v>1204</v>
      </c>
      <c r="B1020" t="s">
        <v>277</v>
      </c>
    </row>
    <row r="1021" spans="1:2" x14ac:dyDescent="0.25">
      <c r="A1021" t="s">
        <v>1205</v>
      </c>
      <c r="B1021" t="s">
        <v>277</v>
      </c>
    </row>
    <row r="1022" spans="1:2" x14ac:dyDescent="0.25">
      <c r="A1022" t="s">
        <v>1206</v>
      </c>
      <c r="B1022" t="s">
        <v>277</v>
      </c>
    </row>
    <row r="1023" spans="1:2" x14ac:dyDescent="0.25">
      <c r="A1023" t="s">
        <v>1207</v>
      </c>
      <c r="B1023" t="s">
        <v>277</v>
      </c>
    </row>
    <row r="1024" spans="1:2" x14ac:dyDescent="0.25">
      <c r="A1024" t="s">
        <v>1208</v>
      </c>
      <c r="B1024" t="s">
        <v>277</v>
      </c>
    </row>
    <row r="1025" spans="1:2" x14ac:dyDescent="0.25">
      <c r="A1025" t="s">
        <v>1209</v>
      </c>
      <c r="B1025" t="s">
        <v>689</v>
      </c>
    </row>
    <row r="1026" spans="1:2" x14ac:dyDescent="0.25">
      <c r="A1026" t="s">
        <v>1210</v>
      </c>
      <c r="B1026" t="s">
        <v>689</v>
      </c>
    </row>
    <row r="1027" spans="1:2" x14ac:dyDescent="0.25">
      <c r="A1027" t="s">
        <v>1211</v>
      </c>
      <c r="B1027" t="s">
        <v>689</v>
      </c>
    </row>
    <row r="1028" spans="1:2" x14ac:dyDescent="0.25">
      <c r="A1028" t="s">
        <v>1212</v>
      </c>
      <c r="B1028" t="s">
        <v>689</v>
      </c>
    </row>
    <row r="1029" spans="1:2" x14ac:dyDescent="0.25">
      <c r="A1029" t="s">
        <v>1213</v>
      </c>
      <c r="B1029" t="s">
        <v>689</v>
      </c>
    </row>
    <row r="1030" spans="1:2" x14ac:dyDescent="0.25">
      <c r="A1030" t="s">
        <v>1214</v>
      </c>
      <c r="B1030" t="s">
        <v>689</v>
      </c>
    </row>
    <row r="1031" spans="1:2" x14ac:dyDescent="0.25">
      <c r="A1031" t="s">
        <v>1215</v>
      </c>
      <c r="B1031" t="s">
        <v>689</v>
      </c>
    </row>
    <row r="1032" spans="1:2" x14ac:dyDescent="0.25">
      <c r="A1032" t="s">
        <v>1216</v>
      </c>
      <c r="B1032" t="s">
        <v>689</v>
      </c>
    </row>
    <row r="1033" spans="1:2" x14ac:dyDescent="0.25">
      <c r="A1033" t="s">
        <v>1217</v>
      </c>
      <c r="B1033" t="s">
        <v>689</v>
      </c>
    </row>
    <row r="1034" spans="1:2" x14ac:dyDescent="0.25">
      <c r="A1034" t="s">
        <v>1218</v>
      </c>
      <c r="B1034" t="s">
        <v>689</v>
      </c>
    </row>
    <row r="1035" spans="1:2" x14ac:dyDescent="0.25">
      <c r="A1035" t="s">
        <v>1219</v>
      </c>
      <c r="B1035" t="s">
        <v>689</v>
      </c>
    </row>
    <row r="1036" spans="1:2" x14ac:dyDescent="0.25">
      <c r="A1036" t="s">
        <v>1220</v>
      </c>
      <c r="B1036" t="s">
        <v>689</v>
      </c>
    </row>
    <row r="1037" spans="1:2" x14ac:dyDescent="0.25">
      <c r="A1037" t="s">
        <v>1221</v>
      </c>
      <c r="B1037" t="s">
        <v>689</v>
      </c>
    </row>
    <row r="1038" spans="1:2" x14ac:dyDescent="0.25">
      <c r="A1038" t="s">
        <v>1222</v>
      </c>
      <c r="B1038" t="s">
        <v>689</v>
      </c>
    </row>
    <row r="1039" spans="1:2" x14ac:dyDescent="0.25">
      <c r="A1039" t="s">
        <v>1223</v>
      </c>
      <c r="B1039" t="s">
        <v>689</v>
      </c>
    </row>
    <row r="1040" spans="1:2" x14ac:dyDescent="0.25">
      <c r="A1040" t="s">
        <v>1224</v>
      </c>
      <c r="B1040" t="s">
        <v>689</v>
      </c>
    </row>
    <row r="1041" spans="1:2" x14ac:dyDescent="0.25">
      <c r="A1041" t="s">
        <v>1225</v>
      </c>
      <c r="B1041" t="s">
        <v>689</v>
      </c>
    </row>
    <row r="1042" spans="1:2" x14ac:dyDescent="0.25">
      <c r="A1042" t="s">
        <v>1226</v>
      </c>
      <c r="B1042" t="s">
        <v>689</v>
      </c>
    </row>
    <row r="1043" spans="1:2" x14ac:dyDescent="0.25">
      <c r="A1043" t="s">
        <v>1227</v>
      </c>
      <c r="B1043" t="s">
        <v>689</v>
      </c>
    </row>
    <row r="1044" spans="1:2" x14ac:dyDescent="0.25">
      <c r="A1044" t="s">
        <v>1228</v>
      </c>
      <c r="B1044" t="s">
        <v>689</v>
      </c>
    </row>
    <row r="1045" spans="1:2" x14ac:dyDescent="0.25">
      <c r="A1045" t="s">
        <v>1229</v>
      </c>
      <c r="B1045" t="s">
        <v>689</v>
      </c>
    </row>
    <row r="1046" spans="1:2" x14ac:dyDescent="0.25">
      <c r="A1046" t="s">
        <v>1230</v>
      </c>
      <c r="B1046" t="s">
        <v>689</v>
      </c>
    </row>
    <row r="1047" spans="1:2" x14ac:dyDescent="0.25">
      <c r="A1047" t="s">
        <v>1231</v>
      </c>
      <c r="B1047" t="s">
        <v>689</v>
      </c>
    </row>
    <row r="1048" spans="1:2" x14ac:dyDescent="0.25">
      <c r="A1048" t="s">
        <v>1232</v>
      </c>
      <c r="B1048" t="s">
        <v>689</v>
      </c>
    </row>
    <row r="1049" spans="1:2" x14ac:dyDescent="0.25">
      <c r="A1049" t="s">
        <v>1233</v>
      </c>
      <c r="B1049" t="s">
        <v>689</v>
      </c>
    </row>
    <row r="1050" spans="1:2" x14ac:dyDescent="0.25">
      <c r="A1050" t="s">
        <v>1234</v>
      </c>
      <c r="B1050" t="s">
        <v>689</v>
      </c>
    </row>
    <row r="1051" spans="1:2" x14ac:dyDescent="0.25">
      <c r="A1051" t="s">
        <v>1235</v>
      </c>
      <c r="B1051" t="s">
        <v>689</v>
      </c>
    </row>
    <row r="1052" spans="1:2" x14ac:dyDescent="0.25">
      <c r="A1052" t="s">
        <v>1236</v>
      </c>
      <c r="B1052" t="s">
        <v>689</v>
      </c>
    </row>
    <row r="1053" spans="1:2" x14ac:dyDescent="0.25">
      <c r="A1053" t="s">
        <v>1237</v>
      </c>
      <c r="B1053" t="s">
        <v>689</v>
      </c>
    </row>
    <row r="1054" spans="1:2" x14ac:dyDescent="0.25">
      <c r="A1054" t="s">
        <v>1238</v>
      </c>
      <c r="B1054" t="s">
        <v>689</v>
      </c>
    </row>
    <row r="1055" spans="1:2" x14ac:dyDescent="0.25">
      <c r="A1055" t="s">
        <v>1239</v>
      </c>
      <c r="B1055" t="s">
        <v>689</v>
      </c>
    </row>
    <row r="1056" spans="1:2" x14ac:dyDescent="0.25">
      <c r="A1056" t="s">
        <v>1240</v>
      </c>
      <c r="B1056" t="s">
        <v>689</v>
      </c>
    </row>
    <row r="1057" spans="1:2" x14ac:dyDescent="0.25">
      <c r="A1057" t="s">
        <v>1241</v>
      </c>
      <c r="B1057" t="s">
        <v>689</v>
      </c>
    </row>
    <row r="1058" spans="1:2" x14ac:dyDescent="0.25">
      <c r="A1058" t="s">
        <v>1242</v>
      </c>
      <c r="B1058" t="s">
        <v>689</v>
      </c>
    </row>
    <row r="1059" spans="1:2" x14ac:dyDescent="0.25">
      <c r="A1059" t="s">
        <v>1243</v>
      </c>
      <c r="B1059" t="s">
        <v>689</v>
      </c>
    </row>
    <row r="1060" spans="1:2" x14ac:dyDescent="0.25">
      <c r="A1060" t="s">
        <v>1244</v>
      </c>
      <c r="B1060" t="s">
        <v>689</v>
      </c>
    </row>
    <row r="1061" spans="1:2" x14ac:dyDescent="0.25">
      <c r="A1061" t="s">
        <v>1245</v>
      </c>
      <c r="B1061" t="s">
        <v>689</v>
      </c>
    </row>
    <row r="1062" spans="1:2" x14ac:dyDescent="0.25">
      <c r="A1062" t="s">
        <v>1246</v>
      </c>
      <c r="B1062" t="s">
        <v>689</v>
      </c>
    </row>
    <row r="1063" spans="1:2" x14ac:dyDescent="0.25">
      <c r="A1063" t="s">
        <v>1247</v>
      </c>
      <c r="B1063" t="s">
        <v>689</v>
      </c>
    </row>
    <row r="1064" spans="1:2" x14ac:dyDescent="0.25">
      <c r="A1064" t="s">
        <v>1248</v>
      </c>
      <c r="B1064" t="s">
        <v>689</v>
      </c>
    </row>
    <row r="1065" spans="1:2" x14ac:dyDescent="0.25">
      <c r="A1065" t="s">
        <v>1249</v>
      </c>
      <c r="B1065" t="s">
        <v>689</v>
      </c>
    </row>
    <row r="1066" spans="1:2" x14ac:dyDescent="0.25">
      <c r="A1066" t="s">
        <v>1250</v>
      </c>
      <c r="B1066" t="s">
        <v>689</v>
      </c>
    </row>
    <row r="1067" spans="1:2" x14ac:dyDescent="0.25">
      <c r="A1067" t="s">
        <v>1251</v>
      </c>
      <c r="B1067" t="s">
        <v>689</v>
      </c>
    </row>
    <row r="1068" spans="1:2" x14ac:dyDescent="0.25">
      <c r="A1068" t="s">
        <v>1252</v>
      </c>
      <c r="B1068" t="s">
        <v>689</v>
      </c>
    </row>
    <row r="1069" spans="1:2" x14ac:dyDescent="0.25">
      <c r="A1069" t="s">
        <v>1253</v>
      </c>
      <c r="B1069" t="s">
        <v>689</v>
      </c>
    </row>
    <row r="1070" spans="1:2" x14ac:dyDescent="0.25">
      <c r="A1070" t="s">
        <v>1254</v>
      </c>
      <c r="B1070" t="s">
        <v>689</v>
      </c>
    </row>
    <row r="1071" spans="1:2" x14ac:dyDescent="0.25">
      <c r="A1071" t="s">
        <v>1255</v>
      </c>
      <c r="B1071" t="s">
        <v>689</v>
      </c>
    </row>
    <row r="1072" spans="1:2" x14ac:dyDescent="0.25">
      <c r="A1072" t="s">
        <v>1256</v>
      </c>
      <c r="B1072" t="s">
        <v>689</v>
      </c>
    </row>
    <row r="1073" spans="1:2" x14ac:dyDescent="0.25">
      <c r="A1073" t="s">
        <v>1257</v>
      </c>
      <c r="B1073" t="s">
        <v>689</v>
      </c>
    </row>
    <row r="1074" spans="1:2" x14ac:dyDescent="0.25">
      <c r="A1074" t="s">
        <v>1258</v>
      </c>
      <c r="B1074" t="s">
        <v>689</v>
      </c>
    </row>
    <row r="1075" spans="1:2" x14ac:dyDescent="0.25">
      <c r="A1075" t="s">
        <v>1259</v>
      </c>
      <c r="B1075" t="s">
        <v>689</v>
      </c>
    </row>
    <row r="1076" spans="1:2" x14ac:dyDescent="0.25">
      <c r="A1076" t="s">
        <v>1260</v>
      </c>
      <c r="B1076" t="s">
        <v>689</v>
      </c>
    </row>
    <row r="1077" spans="1:2" x14ac:dyDescent="0.25">
      <c r="A1077" t="s">
        <v>1261</v>
      </c>
      <c r="B1077" t="s">
        <v>689</v>
      </c>
    </row>
    <row r="1078" spans="1:2" x14ac:dyDescent="0.25">
      <c r="A1078" t="s">
        <v>1262</v>
      </c>
      <c r="B1078" t="s">
        <v>689</v>
      </c>
    </row>
    <row r="1079" spans="1:2" x14ac:dyDescent="0.25">
      <c r="A1079" t="s">
        <v>1263</v>
      </c>
      <c r="B1079" t="s">
        <v>689</v>
      </c>
    </row>
    <row r="1080" spans="1:2" x14ac:dyDescent="0.25">
      <c r="A1080" t="s">
        <v>1264</v>
      </c>
      <c r="B1080" t="s">
        <v>689</v>
      </c>
    </row>
    <row r="1081" spans="1:2" x14ac:dyDescent="0.25">
      <c r="A1081" t="s">
        <v>1265</v>
      </c>
      <c r="B1081" t="s">
        <v>689</v>
      </c>
    </row>
    <row r="1082" spans="1:2" x14ac:dyDescent="0.25">
      <c r="A1082" t="s">
        <v>1266</v>
      </c>
      <c r="B1082" t="s">
        <v>689</v>
      </c>
    </row>
    <row r="1083" spans="1:2" x14ac:dyDescent="0.25">
      <c r="A1083" t="s">
        <v>1267</v>
      </c>
      <c r="B1083" t="s">
        <v>689</v>
      </c>
    </row>
    <row r="1084" spans="1:2" x14ac:dyDescent="0.25">
      <c r="A1084" t="s">
        <v>1268</v>
      </c>
      <c r="B1084" t="s">
        <v>689</v>
      </c>
    </row>
    <row r="1085" spans="1:2" x14ac:dyDescent="0.25">
      <c r="A1085" t="s">
        <v>1269</v>
      </c>
      <c r="B1085" t="s">
        <v>689</v>
      </c>
    </row>
    <row r="1086" spans="1:2" x14ac:dyDescent="0.25">
      <c r="A1086" t="s">
        <v>1270</v>
      </c>
      <c r="B1086" t="s">
        <v>689</v>
      </c>
    </row>
    <row r="1087" spans="1:2" x14ac:dyDescent="0.25">
      <c r="A1087" t="s">
        <v>1271</v>
      </c>
      <c r="B1087" t="s">
        <v>689</v>
      </c>
    </row>
    <row r="1088" spans="1:2" x14ac:dyDescent="0.25">
      <c r="A1088" t="s">
        <v>1272</v>
      </c>
      <c r="B1088" t="s">
        <v>689</v>
      </c>
    </row>
    <row r="1089" spans="1:2" x14ac:dyDescent="0.25">
      <c r="A1089" t="s">
        <v>1273</v>
      </c>
      <c r="B1089" t="s">
        <v>689</v>
      </c>
    </row>
    <row r="1090" spans="1:2" x14ac:dyDescent="0.25">
      <c r="A1090" t="s">
        <v>1274</v>
      </c>
      <c r="B1090" t="s">
        <v>689</v>
      </c>
    </row>
    <row r="1091" spans="1:2" x14ac:dyDescent="0.25">
      <c r="A1091" t="s">
        <v>1275</v>
      </c>
      <c r="B1091" t="s">
        <v>689</v>
      </c>
    </row>
    <row r="1092" spans="1:2" x14ac:dyDescent="0.25">
      <c r="A1092" t="s">
        <v>1276</v>
      </c>
      <c r="B1092" t="s">
        <v>689</v>
      </c>
    </row>
    <row r="1093" spans="1:2" x14ac:dyDescent="0.25">
      <c r="A1093" t="s">
        <v>1277</v>
      </c>
      <c r="B1093" t="s">
        <v>689</v>
      </c>
    </row>
    <row r="1094" spans="1:2" x14ac:dyDescent="0.25">
      <c r="A1094" t="s">
        <v>1278</v>
      </c>
      <c r="B1094" t="s">
        <v>689</v>
      </c>
    </row>
    <row r="1095" spans="1:2" x14ac:dyDescent="0.25">
      <c r="A1095" t="s">
        <v>1279</v>
      </c>
      <c r="B1095" t="s">
        <v>689</v>
      </c>
    </row>
    <row r="1096" spans="1:2" x14ac:dyDescent="0.25">
      <c r="A1096" t="s">
        <v>1280</v>
      </c>
      <c r="B1096" t="s">
        <v>689</v>
      </c>
    </row>
    <row r="1097" spans="1:2" x14ac:dyDescent="0.25">
      <c r="A1097" t="s">
        <v>1281</v>
      </c>
      <c r="B1097" t="s">
        <v>689</v>
      </c>
    </row>
    <row r="1098" spans="1:2" x14ac:dyDescent="0.25">
      <c r="A1098" t="s">
        <v>1282</v>
      </c>
      <c r="B1098" t="s">
        <v>689</v>
      </c>
    </row>
    <row r="1099" spans="1:2" x14ac:dyDescent="0.25">
      <c r="A1099" t="s">
        <v>1283</v>
      </c>
      <c r="B1099" t="s">
        <v>689</v>
      </c>
    </row>
    <row r="1100" spans="1:2" x14ac:dyDescent="0.25">
      <c r="A1100" t="s">
        <v>1284</v>
      </c>
      <c r="B1100" t="s">
        <v>689</v>
      </c>
    </row>
    <row r="1101" spans="1:2" x14ac:dyDescent="0.25">
      <c r="A1101" t="s">
        <v>1285</v>
      </c>
      <c r="B1101" t="s">
        <v>689</v>
      </c>
    </row>
    <row r="1102" spans="1:2" x14ac:dyDescent="0.25">
      <c r="A1102" t="s">
        <v>1286</v>
      </c>
      <c r="B1102" t="s">
        <v>689</v>
      </c>
    </row>
    <row r="1103" spans="1:2" x14ac:dyDescent="0.25">
      <c r="A1103" t="s">
        <v>1287</v>
      </c>
      <c r="B1103" t="s">
        <v>689</v>
      </c>
    </row>
    <row r="1104" spans="1:2" x14ac:dyDescent="0.25">
      <c r="A1104" t="s">
        <v>1288</v>
      </c>
      <c r="B1104" t="s">
        <v>689</v>
      </c>
    </row>
    <row r="1105" spans="1:2" x14ac:dyDescent="0.25">
      <c r="A1105" t="s">
        <v>1289</v>
      </c>
      <c r="B1105" t="s">
        <v>689</v>
      </c>
    </row>
    <row r="1106" spans="1:2" x14ac:dyDescent="0.25">
      <c r="A1106" t="s">
        <v>1290</v>
      </c>
      <c r="B1106" t="s">
        <v>689</v>
      </c>
    </row>
    <row r="1107" spans="1:2" x14ac:dyDescent="0.25">
      <c r="A1107" t="s">
        <v>1291</v>
      </c>
      <c r="B1107" t="s">
        <v>689</v>
      </c>
    </row>
    <row r="1108" spans="1:2" x14ac:dyDescent="0.25">
      <c r="A1108" t="s">
        <v>1292</v>
      </c>
      <c r="B1108" t="s">
        <v>689</v>
      </c>
    </row>
    <row r="1109" spans="1:2" x14ac:dyDescent="0.25">
      <c r="A1109" t="s">
        <v>1293</v>
      </c>
      <c r="B1109" t="s">
        <v>689</v>
      </c>
    </row>
    <row r="1110" spans="1:2" x14ac:dyDescent="0.25">
      <c r="A1110" t="s">
        <v>1294</v>
      </c>
      <c r="B1110" t="s">
        <v>689</v>
      </c>
    </row>
    <row r="1111" spans="1:2" x14ac:dyDescent="0.25">
      <c r="A1111" t="s">
        <v>1295</v>
      </c>
      <c r="B1111" t="s">
        <v>689</v>
      </c>
    </row>
    <row r="1112" spans="1:2" x14ac:dyDescent="0.25">
      <c r="A1112" t="s">
        <v>1296</v>
      </c>
      <c r="B1112" t="s">
        <v>689</v>
      </c>
    </row>
    <row r="1113" spans="1:2" x14ac:dyDescent="0.25">
      <c r="A1113" t="s">
        <v>1297</v>
      </c>
      <c r="B1113" t="s">
        <v>689</v>
      </c>
    </row>
    <row r="1114" spans="1:2" x14ac:dyDescent="0.25">
      <c r="A1114" t="s">
        <v>1298</v>
      </c>
      <c r="B1114" t="s">
        <v>689</v>
      </c>
    </row>
    <row r="1115" spans="1:2" x14ac:dyDescent="0.25">
      <c r="A1115" t="s">
        <v>1299</v>
      </c>
      <c r="B1115" t="s">
        <v>689</v>
      </c>
    </row>
    <row r="1116" spans="1:2" x14ac:dyDescent="0.25">
      <c r="A1116" t="s">
        <v>1300</v>
      </c>
      <c r="B1116" t="s">
        <v>689</v>
      </c>
    </row>
    <row r="1117" spans="1:2" x14ac:dyDescent="0.25">
      <c r="A1117" t="s">
        <v>1301</v>
      </c>
      <c r="B1117" t="s">
        <v>689</v>
      </c>
    </row>
    <row r="1118" spans="1:2" x14ac:dyDescent="0.25">
      <c r="A1118" t="s">
        <v>1302</v>
      </c>
      <c r="B1118" t="s">
        <v>689</v>
      </c>
    </row>
    <row r="1119" spans="1:2" x14ac:dyDescent="0.25">
      <c r="A1119" t="s">
        <v>1303</v>
      </c>
      <c r="B1119" t="s">
        <v>689</v>
      </c>
    </row>
    <row r="1120" spans="1:2" x14ac:dyDescent="0.25">
      <c r="A1120" t="s">
        <v>1304</v>
      </c>
      <c r="B1120" t="s">
        <v>689</v>
      </c>
    </row>
    <row r="1121" spans="1:2" x14ac:dyDescent="0.25">
      <c r="A1121" t="s">
        <v>1305</v>
      </c>
      <c r="B1121" t="s">
        <v>689</v>
      </c>
    </row>
    <row r="1122" spans="1:2" x14ac:dyDescent="0.25">
      <c r="A1122" t="s">
        <v>1306</v>
      </c>
      <c r="B1122" t="s">
        <v>689</v>
      </c>
    </row>
    <row r="1123" spans="1:2" x14ac:dyDescent="0.25">
      <c r="A1123" t="s">
        <v>1307</v>
      </c>
      <c r="B1123" t="s">
        <v>689</v>
      </c>
    </row>
    <row r="1124" spans="1:2" x14ac:dyDescent="0.25">
      <c r="A1124" t="s">
        <v>1308</v>
      </c>
      <c r="B1124" t="s">
        <v>689</v>
      </c>
    </row>
    <row r="1125" spans="1:2" x14ac:dyDescent="0.25">
      <c r="A1125" t="s">
        <v>1309</v>
      </c>
      <c r="B1125" t="s">
        <v>689</v>
      </c>
    </row>
    <row r="1126" spans="1:2" x14ac:dyDescent="0.25">
      <c r="A1126" t="s">
        <v>1310</v>
      </c>
      <c r="B1126" t="s">
        <v>689</v>
      </c>
    </row>
    <row r="1127" spans="1:2" x14ac:dyDescent="0.25">
      <c r="A1127" t="s">
        <v>1311</v>
      </c>
      <c r="B1127" t="s">
        <v>689</v>
      </c>
    </row>
    <row r="1128" spans="1:2" x14ac:dyDescent="0.25">
      <c r="A1128" t="s">
        <v>1312</v>
      </c>
      <c r="B1128" t="s">
        <v>689</v>
      </c>
    </row>
    <row r="1129" spans="1:2" x14ac:dyDescent="0.25">
      <c r="A1129" t="s">
        <v>1313</v>
      </c>
      <c r="B1129" t="s">
        <v>689</v>
      </c>
    </row>
    <row r="1130" spans="1:2" x14ac:dyDescent="0.25">
      <c r="A1130" t="s">
        <v>1314</v>
      </c>
      <c r="B1130" t="s">
        <v>689</v>
      </c>
    </row>
    <row r="1131" spans="1:2" x14ac:dyDescent="0.25">
      <c r="A1131" t="s">
        <v>1315</v>
      </c>
      <c r="B1131" t="s">
        <v>689</v>
      </c>
    </row>
    <row r="1132" spans="1:2" x14ac:dyDescent="0.25">
      <c r="A1132" t="s">
        <v>1316</v>
      </c>
      <c r="B1132" t="s">
        <v>689</v>
      </c>
    </row>
    <row r="1133" spans="1:2" x14ac:dyDescent="0.25">
      <c r="A1133" t="s">
        <v>1317</v>
      </c>
      <c r="B1133" t="s">
        <v>689</v>
      </c>
    </row>
    <row r="1134" spans="1:2" x14ac:dyDescent="0.25">
      <c r="A1134" t="s">
        <v>1318</v>
      </c>
      <c r="B1134" t="s">
        <v>689</v>
      </c>
    </row>
    <row r="1135" spans="1:2" x14ac:dyDescent="0.25">
      <c r="A1135" t="s">
        <v>1319</v>
      </c>
      <c r="B1135" t="s">
        <v>689</v>
      </c>
    </row>
    <row r="1136" spans="1:2" x14ac:dyDescent="0.25">
      <c r="A1136" t="s">
        <v>1320</v>
      </c>
      <c r="B1136" t="s">
        <v>689</v>
      </c>
    </row>
    <row r="1137" spans="1:2" x14ac:dyDescent="0.25">
      <c r="A1137" t="s">
        <v>1321</v>
      </c>
      <c r="B1137" t="s">
        <v>689</v>
      </c>
    </row>
    <row r="1138" spans="1:2" x14ac:dyDescent="0.25">
      <c r="A1138" t="s">
        <v>1322</v>
      </c>
      <c r="B1138" t="s">
        <v>689</v>
      </c>
    </row>
    <row r="1139" spans="1:2" x14ac:dyDescent="0.25">
      <c r="A1139" t="s">
        <v>1323</v>
      </c>
      <c r="B1139" t="s">
        <v>689</v>
      </c>
    </row>
    <row r="1140" spans="1:2" x14ac:dyDescent="0.25">
      <c r="A1140" t="s">
        <v>1324</v>
      </c>
      <c r="B1140" t="s">
        <v>689</v>
      </c>
    </row>
    <row r="1141" spans="1:2" x14ac:dyDescent="0.25">
      <c r="A1141" t="s">
        <v>1325</v>
      </c>
      <c r="B1141" t="s">
        <v>689</v>
      </c>
    </row>
    <row r="1142" spans="1:2" x14ac:dyDescent="0.25">
      <c r="A1142" t="s">
        <v>1326</v>
      </c>
      <c r="B1142" t="s">
        <v>689</v>
      </c>
    </row>
    <row r="1143" spans="1:2" x14ac:dyDescent="0.25">
      <c r="A1143" t="s">
        <v>1327</v>
      </c>
      <c r="B1143" t="s">
        <v>689</v>
      </c>
    </row>
    <row r="1144" spans="1:2" x14ac:dyDescent="0.25">
      <c r="A1144" t="s">
        <v>1328</v>
      </c>
      <c r="B1144" t="s">
        <v>689</v>
      </c>
    </row>
    <row r="1145" spans="1:2" x14ac:dyDescent="0.25">
      <c r="A1145" t="s">
        <v>1329</v>
      </c>
      <c r="B1145" t="s">
        <v>689</v>
      </c>
    </row>
    <row r="1146" spans="1:2" x14ac:dyDescent="0.25">
      <c r="A1146" t="s">
        <v>1330</v>
      </c>
      <c r="B1146" t="s">
        <v>689</v>
      </c>
    </row>
    <row r="1147" spans="1:2" x14ac:dyDescent="0.25">
      <c r="A1147" t="s">
        <v>1331</v>
      </c>
      <c r="B1147" t="s">
        <v>689</v>
      </c>
    </row>
    <row r="1148" spans="1:2" x14ac:dyDescent="0.25">
      <c r="A1148" t="s">
        <v>1332</v>
      </c>
      <c r="B1148" t="s">
        <v>689</v>
      </c>
    </row>
    <row r="1149" spans="1:2" x14ac:dyDescent="0.25">
      <c r="A1149" t="s">
        <v>1333</v>
      </c>
      <c r="B1149" t="s">
        <v>689</v>
      </c>
    </row>
    <row r="1150" spans="1:2" x14ac:dyDescent="0.25">
      <c r="A1150" t="s">
        <v>1334</v>
      </c>
      <c r="B1150" t="s">
        <v>689</v>
      </c>
    </row>
    <row r="1151" spans="1:2" x14ac:dyDescent="0.25">
      <c r="A1151" t="s">
        <v>1335</v>
      </c>
      <c r="B1151" t="s">
        <v>689</v>
      </c>
    </row>
    <row r="1152" spans="1:2" x14ac:dyDescent="0.25">
      <c r="A1152" t="s">
        <v>1336</v>
      </c>
      <c r="B1152" t="s">
        <v>689</v>
      </c>
    </row>
    <row r="1153" spans="1:2" x14ac:dyDescent="0.25">
      <c r="A1153" t="s">
        <v>1337</v>
      </c>
      <c r="B1153" t="s">
        <v>689</v>
      </c>
    </row>
    <row r="1154" spans="1:2" x14ac:dyDescent="0.25">
      <c r="A1154" t="s">
        <v>1338</v>
      </c>
      <c r="B1154" t="s">
        <v>689</v>
      </c>
    </row>
    <row r="1155" spans="1:2" x14ac:dyDescent="0.25">
      <c r="A1155" t="s">
        <v>1339</v>
      </c>
      <c r="B1155" t="s">
        <v>689</v>
      </c>
    </row>
    <row r="1156" spans="1:2" x14ac:dyDescent="0.25">
      <c r="A1156" t="s">
        <v>1340</v>
      </c>
      <c r="B1156" t="s">
        <v>689</v>
      </c>
    </row>
    <row r="1157" spans="1:2" x14ac:dyDescent="0.25">
      <c r="A1157" t="s">
        <v>1341</v>
      </c>
      <c r="B1157" t="s">
        <v>689</v>
      </c>
    </row>
    <row r="1158" spans="1:2" x14ac:dyDescent="0.25">
      <c r="A1158" t="s">
        <v>1342</v>
      </c>
      <c r="B1158" t="s">
        <v>689</v>
      </c>
    </row>
    <row r="1159" spans="1:2" x14ac:dyDescent="0.25">
      <c r="A1159" t="s">
        <v>1343</v>
      </c>
      <c r="B1159" t="s">
        <v>689</v>
      </c>
    </row>
    <row r="1160" spans="1:2" x14ac:dyDescent="0.25">
      <c r="A1160" t="s">
        <v>1344</v>
      </c>
      <c r="B1160" t="s">
        <v>689</v>
      </c>
    </row>
    <row r="1161" spans="1:2" x14ac:dyDescent="0.25">
      <c r="A1161" t="s">
        <v>1345</v>
      </c>
      <c r="B1161" t="s">
        <v>689</v>
      </c>
    </row>
    <row r="1162" spans="1:2" x14ac:dyDescent="0.25">
      <c r="A1162" t="s">
        <v>1346</v>
      </c>
      <c r="B1162" t="s">
        <v>689</v>
      </c>
    </row>
    <row r="1163" spans="1:2" x14ac:dyDescent="0.25">
      <c r="A1163" t="s">
        <v>1347</v>
      </c>
      <c r="B1163" t="s">
        <v>689</v>
      </c>
    </row>
    <row r="1164" spans="1:2" x14ac:dyDescent="0.25">
      <c r="A1164" t="s">
        <v>1348</v>
      </c>
      <c r="B1164" t="s">
        <v>689</v>
      </c>
    </row>
    <row r="1165" spans="1:2" x14ac:dyDescent="0.25">
      <c r="A1165" t="s">
        <v>1349</v>
      </c>
      <c r="B1165" t="s">
        <v>689</v>
      </c>
    </row>
    <row r="1166" spans="1:2" x14ac:dyDescent="0.25">
      <c r="A1166" t="s">
        <v>1350</v>
      </c>
      <c r="B1166" t="s">
        <v>689</v>
      </c>
    </row>
    <row r="1167" spans="1:2" x14ac:dyDescent="0.25">
      <c r="A1167" t="s">
        <v>1351</v>
      </c>
      <c r="B1167" t="s">
        <v>689</v>
      </c>
    </row>
    <row r="1168" spans="1:2" x14ac:dyDescent="0.25">
      <c r="A1168" t="s">
        <v>1352</v>
      </c>
      <c r="B1168" t="s">
        <v>689</v>
      </c>
    </row>
    <row r="1169" spans="1:2" x14ac:dyDescent="0.25">
      <c r="A1169" t="s">
        <v>1353</v>
      </c>
      <c r="B1169" t="s">
        <v>689</v>
      </c>
    </row>
    <row r="1170" spans="1:2" x14ac:dyDescent="0.25">
      <c r="A1170" t="s">
        <v>1354</v>
      </c>
      <c r="B1170" t="s">
        <v>689</v>
      </c>
    </row>
    <row r="1171" spans="1:2" x14ac:dyDescent="0.25">
      <c r="A1171" t="s">
        <v>1355</v>
      </c>
      <c r="B1171" t="s">
        <v>689</v>
      </c>
    </row>
    <row r="1172" spans="1:2" x14ac:dyDescent="0.25">
      <c r="A1172" t="s">
        <v>1356</v>
      </c>
      <c r="B1172" t="s">
        <v>689</v>
      </c>
    </row>
    <row r="1173" spans="1:2" x14ac:dyDescent="0.25">
      <c r="A1173" t="s">
        <v>1357</v>
      </c>
      <c r="B1173" t="s">
        <v>689</v>
      </c>
    </row>
    <row r="1174" spans="1:2" x14ac:dyDescent="0.25">
      <c r="A1174" t="s">
        <v>1358</v>
      </c>
      <c r="B1174" t="s">
        <v>689</v>
      </c>
    </row>
    <row r="1175" spans="1:2" x14ac:dyDescent="0.25">
      <c r="A1175" t="s">
        <v>1359</v>
      </c>
      <c r="B1175" t="s">
        <v>689</v>
      </c>
    </row>
    <row r="1176" spans="1:2" x14ac:dyDescent="0.25">
      <c r="A1176" t="s">
        <v>1360</v>
      </c>
      <c r="B1176" t="s">
        <v>689</v>
      </c>
    </row>
    <row r="1177" spans="1:2" x14ac:dyDescent="0.25">
      <c r="A1177" t="s">
        <v>1361</v>
      </c>
      <c r="B1177" t="s">
        <v>689</v>
      </c>
    </row>
    <row r="1178" spans="1:2" x14ac:dyDescent="0.25">
      <c r="A1178" t="s">
        <v>1362</v>
      </c>
      <c r="B1178" t="s">
        <v>689</v>
      </c>
    </row>
    <row r="1179" spans="1:2" x14ac:dyDescent="0.25">
      <c r="A1179" t="s">
        <v>1363</v>
      </c>
      <c r="B1179" t="s">
        <v>689</v>
      </c>
    </row>
    <row r="1180" spans="1:2" x14ac:dyDescent="0.25">
      <c r="A1180" t="s">
        <v>1364</v>
      </c>
      <c r="B1180" t="s">
        <v>689</v>
      </c>
    </row>
    <row r="1181" spans="1:2" x14ac:dyDescent="0.25">
      <c r="A1181" t="s">
        <v>1365</v>
      </c>
      <c r="B1181" t="s">
        <v>689</v>
      </c>
    </row>
    <row r="1182" spans="1:2" x14ac:dyDescent="0.25">
      <c r="A1182" t="s">
        <v>1366</v>
      </c>
      <c r="B1182" t="s">
        <v>689</v>
      </c>
    </row>
    <row r="1183" spans="1:2" x14ac:dyDescent="0.25">
      <c r="A1183" t="s">
        <v>1367</v>
      </c>
      <c r="B1183" t="s">
        <v>689</v>
      </c>
    </row>
    <row r="1184" spans="1:2" x14ac:dyDescent="0.25">
      <c r="A1184" t="s">
        <v>1368</v>
      </c>
      <c r="B1184" t="s">
        <v>689</v>
      </c>
    </row>
    <row r="1185" spans="1:2" x14ac:dyDescent="0.25">
      <c r="A1185" t="s">
        <v>1369</v>
      </c>
      <c r="B1185" t="s">
        <v>689</v>
      </c>
    </row>
    <row r="1186" spans="1:2" x14ac:dyDescent="0.25">
      <c r="A1186" t="s">
        <v>1370</v>
      </c>
      <c r="B1186" t="s">
        <v>689</v>
      </c>
    </row>
    <row r="1187" spans="1:2" x14ac:dyDescent="0.25">
      <c r="A1187" t="s">
        <v>1371</v>
      </c>
      <c r="B1187" t="s">
        <v>689</v>
      </c>
    </row>
    <row r="1188" spans="1:2" x14ac:dyDescent="0.25">
      <c r="A1188" t="s">
        <v>1372</v>
      </c>
      <c r="B1188" t="s">
        <v>689</v>
      </c>
    </row>
    <row r="1189" spans="1:2" x14ac:dyDescent="0.25">
      <c r="A1189" t="s">
        <v>1373</v>
      </c>
      <c r="B1189" t="s">
        <v>689</v>
      </c>
    </row>
    <row r="1190" spans="1:2" x14ac:dyDescent="0.25">
      <c r="A1190" t="s">
        <v>1374</v>
      </c>
      <c r="B1190" t="s">
        <v>689</v>
      </c>
    </row>
    <row r="1191" spans="1:2" x14ac:dyDescent="0.25">
      <c r="A1191" t="s">
        <v>1375</v>
      </c>
      <c r="B1191" t="s">
        <v>689</v>
      </c>
    </row>
    <row r="1192" spans="1:2" x14ac:dyDescent="0.25">
      <c r="A1192" t="s">
        <v>1376</v>
      </c>
      <c r="B1192" t="s">
        <v>689</v>
      </c>
    </row>
    <row r="1193" spans="1:2" x14ac:dyDescent="0.25">
      <c r="A1193" t="s">
        <v>1377</v>
      </c>
      <c r="B1193" t="s">
        <v>689</v>
      </c>
    </row>
    <row r="1194" spans="1:2" x14ac:dyDescent="0.25">
      <c r="A1194" t="s">
        <v>1378</v>
      </c>
      <c r="B1194" t="s">
        <v>689</v>
      </c>
    </row>
    <row r="1195" spans="1:2" x14ac:dyDescent="0.25">
      <c r="A1195" t="s">
        <v>1379</v>
      </c>
      <c r="B1195" t="s">
        <v>689</v>
      </c>
    </row>
    <row r="1196" spans="1:2" x14ac:dyDescent="0.25">
      <c r="A1196" t="s">
        <v>1380</v>
      </c>
      <c r="B1196" t="s">
        <v>689</v>
      </c>
    </row>
    <row r="1197" spans="1:2" x14ac:dyDescent="0.25">
      <c r="A1197" t="s">
        <v>1381</v>
      </c>
      <c r="B1197" t="s">
        <v>689</v>
      </c>
    </row>
    <row r="1198" spans="1:2" x14ac:dyDescent="0.25">
      <c r="A1198" t="s">
        <v>1382</v>
      </c>
      <c r="B1198" t="s">
        <v>689</v>
      </c>
    </row>
    <row r="1199" spans="1:2" x14ac:dyDescent="0.25">
      <c r="A1199" t="s">
        <v>1383</v>
      </c>
      <c r="B1199" t="s">
        <v>689</v>
      </c>
    </row>
    <row r="1200" spans="1:2" x14ac:dyDescent="0.25">
      <c r="A1200" t="s">
        <v>1384</v>
      </c>
      <c r="B1200" t="s">
        <v>689</v>
      </c>
    </row>
    <row r="1201" spans="1:2" x14ac:dyDescent="0.25">
      <c r="A1201" t="s">
        <v>1385</v>
      </c>
      <c r="B1201" t="s">
        <v>689</v>
      </c>
    </row>
    <row r="1202" spans="1:2" x14ac:dyDescent="0.25">
      <c r="A1202" t="s">
        <v>1386</v>
      </c>
      <c r="B1202" t="s">
        <v>689</v>
      </c>
    </row>
    <row r="1203" spans="1:2" x14ac:dyDescent="0.25">
      <c r="A1203" t="s">
        <v>1387</v>
      </c>
      <c r="B1203" t="s">
        <v>689</v>
      </c>
    </row>
    <row r="1204" spans="1:2" x14ac:dyDescent="0.25">
      <c r="A1204" t="s">
        <v>1388</v>
      </c>
      <c r="B1204" t="s">
        <v>689</v>
      </c>
    </row>
    <row r="1205" spans="1:2" x14ac:dyDescent="0.25">
      <c r="A1205" t="s">
        <v>1389</v>
      </c>
      <c r="B1205" t="s">
        <v>689</v>
      </c>
    </row>
    <row r="1206" spans="1:2" x14ac:dyDescent="0.25">
      <c r="A1206" t="s">
        <v>1390</v>
      </c>
      <c r="B1206" t="s">
        <v>689</v>
      </c>
    </row>
    <row r="1207" spans="1:2" x14ac:dyDescent="0.25">
      <c r="A1207" t="s">
        <v>1391</v>
      </c>
      <c r="B1207" t="s">
        <v>689</v>
      </c>
    </row>
    <row r="1208" spans="1:2" x14ac:dyDescent="0.25">
      <c r="A1208" t="s">
        <v>1392</v>
      </c>
      <c r="B1208" t="s">
        <v>689</v>
      </c>
    </row>
    <row r="1209" spans="1:2" x14ac:dyDescent="0.25">
      <c r="A1209" t="s">
        <v>1393</v>
      </c>
      <c r="B1209" t="s">
        <v>689</v>
      </c>
    </row>
    <row r="1210" spans="1:2" x14ac:dyDescent="0.25">
      <c r="A1210" t="s">
        <v>1394</v>
      </c>
      <c r="B1210" t="s">
        <v>689</v>
      </c>
    </row>
    <row r="1211" spans="1:2" x14ac:dyDescent="0.25">
      <c r="A1211" t="s">
        <v>1395</v>
      </c>
      <c r="B1211" t="s">
        <v>689</v>
      </c>
    </row>
    <row r="1212" spans="1:2" x14ac:dyDescent="0.25">
      <c r="A1212" t="s">
        <v>1396</v>
      </c>
      <c r="B1212" t="s">
        <v>689</v>
      </c>
    </row>
    <row r="1213" spans="1:2" x14ac:dyDescent="0.25">
      <c r="A1213" t="s">
        <v>1397</v>
      </c>
      <c r="B1213" t="s">
        <v>689</v>
      </c>
    </row>
    <row r="1214" spans="1:2" x14ac:dyDescent="0.25">
      <c r="A1214" t="s">
        <v>1398</v>
      </c>
      <c r="B1214" t="s">
        <v>689</v>
      </c>
    </row>
    <row r="1215" spans="1:2" x14ac:dyDescent="0.25">
      <c r="A1215" t="s">
        <v>1399</v>
      </c>
      <c r="B1215" t="s">
        <v>689</v>
      </c>
    </row>
    <row r="1216" spans="1:2" x14ac:dyDescent="0.25">
      <c r="A1216" t="s">
        <v>1400</v>
      </c>
      <c r="B1216" t="s">
        <v>689</v>
      </c>
    </row>
    <row r="1217" spans="1:2" x14ac:dyDescent="0.25">
      <c r="A1217" t="s">
        <v>1401</v>
      </c>
      <c r="B1217" t="s">
        <v>689</v>
      </c>
    </row>
    <row r="1218" spans="1:2" x14ac:dyDescent="0.25">
      <c r="A1218" t="s">
        <v>1402</v>
      </c>
      <c r="B1218" t="s">
        <v>689</v>
      </c>
    </row>
    <row r="1219" spans="1:2" x14ac:dyDescent="0.25">
      <c r="A1219" t="s">
        <v>1403</v>
      </c>
      <c r="B1219" t="s">
        <v>689</v>
      </c>
    </row>
    <row r="1220" spans="1:2" x14ac:dyDescent="0.25">
      <c r="A1220" t="s">
        <v>1404</v>
      </c>
      <c r="B1220" t="s">
        <v>689</v>
      </c>
    </row>
    <row r="1221" spans="1:2" x14ac:dyDescent="0.25">
      <c r="A1221" t="s">
        <v>1405</v>
      </c>
      <c r="B1221" t="s">
        <v>689</v>
      </c>
    </row>
    <row r="1222" spans="1:2" x14ac:dyDescent="0.25">
      <c r="A1222" t="s">
        <v>1406</v>
      </c>
      <c r="B1222" t="s">
        <v>689</v>
      </c>
    </row>
    <row r="1223" spans="1:2" x14ac:dyDescent="0.25">
      <c r="A1223" t="s">
        <v>1407</v>
      </c>
      <c r="B1223" t="s">
        <v>689</v>
      </c>
    </row>
    <row r="1224" spans="1:2" x14ac:dyDescent="0.25">
      <c r="A1224" t="s">
        <v>1408</v>
      </c>
      <c r="B1224" t="s">
        <v>689</v>
      </c>
    </row>
    <row r="1225" spans="1:2" x14ac:dyDescent="0.25">
      <c r="A1225" t="s">
        <v>1409</v>
      </c>
      <c r="B1225" t="s">
        <v>689</v>
      </c>
    </row>
    <row r="1226" spans="1:2" x14ac:dyDescent="0.25">
      <c r="A1226" t="s">
        <v>1410</v>
      </c>
      <c r="B1226" t="s">
        <v>689</v>
      </c>
    </row>
    <row r="1227" spans="1:2" x14ac:dyDescent="0.25">
      <c r="A1227" t="s">
        <v>1411</v>
      </c>
      <c r="B1227" t="s">
        <v>689</v>
      </c>
    </row>
    <row r="1228" spans="1:2" x14ac:dyDescent="0.25">
      <c r="A1228" t="s">
        <v>1412</v>
      </c>
      <c r="B1228" t="s">
        <v>689</v>
      </c>
    </row>
    <row r="1229" spans="1:2" x14ac:dyDescent="0.25">
      <c r="A1229" t="s">
        <v>1413</v>
      </c>
      <c r="B1229" t="s">
        <v>689</v>
      </c>
    </row>
    <row r="1230" spans="1:2" x14ac:dyDescent="0.25">
      <c r="A1230" t="s">
        <v>1414</v>
      </c>
      <c r="B1230" t="s">
        <v>689</v>
      </c>
    </row>
    <row r="1231" spans="1:2" x14ac:dyDescent="0.25">
      <c r="A1231" t="s">
        <v>1415</v>
      </c>
      <c r="B1231" t="s">
        <v>689</v>
      </c>
    </row>
    <row r="1232" spans="1:2" x14ac:dyDescent="0.25">
      <c r="A1232" t="s">
        <v>1416</v>
      </c>
      <c r="B1232" t="s">
        <v>689</v>
      </c>
    </row>
    <row r="1233" spans="1:2" x14ac:dyDescent="0.25">
      <c r="A1233" t="s">
        <v>1417</v>
      </c>
      <c r="B1233" t="s">
        <v>689</v>
      </c>
    </row>
    <row r="1234" spans="1:2" x14ac:dyDescent="0.25">
      <c r="A1234" t="s">
        <v>1418</v>
      </c>
      <c r="B1234" t="s">
        <v>689</v>
      </c>
    </row>
    <row r="1235" spans="1:2" x14ac:dyDescent="0.25">
      <c r="A1235" t="s">
        <v>1419</v>
      </c>
      <c r="B1235" t="s">
        <v>689</v>
      </c>
    </row>
    <row r="1236" spans="1:2" x14ac:dyDescent="0.25">
      <c r="A1236" t="s">
        <v>1420</v>
      </c>
      <c r="B1236" t="s">
        <v>689</v>
      </c>
    </row>
    <row r="1237" spans="1:2" x14ac:dyDescent="0.25">
      <c r="A1237" t="s">
        <v>1421</v>
      </c>
      <c r="B1237" t="s">
        <v>689</v>
      </c>
    </row>
    <row r="1238" spans="1:2" x14ac:dyDescent="0.25">
      <c r="A1238" t="s">
        <v>1422</v>
      </c>
      <c r="B1238" t="s">
        <v>689</v>
      </c>
    </row>
    <row r="1239" spans="1:2" x14ac:dyDescent="0.25">
      <c r="A1239" t="s">
        <v>1423</v>
      </c>
      <c r="B1239" t="s">
        <v>689</v>
      </c>
    </row>
    <row r="1240" spans="1:2" x14ac:dyDescent="0.25">
      <c r="A1240" t="s">
        <v>1424</v>
      </c>
      <c r="B1240" t="s">
        <v>689</v>
      </c>
    </row>
    <row r="1241" spans="1:2" x14ac:dyDescent="0.25">
      <c r="A1241" t="s">
        <v>1425</v>
      </c>
      <c r="B1241" t="s">
        <v>689</v>
      </c>
    </row>
    <row r="1242" spans="1:2" x14ac:dyDescent="0.25">
      <c r="A1242" t="s">
        <v>1426</v>
      </c>
      <c r="B1242" t="s">
        <v>689</v>
      </c>
    </row>
    <row r="1243" spans="1:2" x14ac:dyDescent="0.25">
      <c r="A1243" t="s">
        <v>1427</v>
      </c>
      <c r="B1243" t="s">
        <v>689</v>
      </c>
    </row>
    <row r="1244" spans="1:2" x14ac:dyDescent="0.25">
      <c r="A1244" t="s">
        <v>1428</v>
      </c>
      <c r="B1244" t="s">
        <v>689</v>
      </c>
    </row>
    <row r="1245" spans="1:2" x14ac:dyDescent="0.25">
      <c r="A1245" t="s">
        <v>1429</v>
      </c>
      <c r="B1245" t="s">
        <v>689</v>
      </c>
    </row>
    <row r="1246" spans="1:2" x14ac:dyDescent="0.25">
      <c r="A1246" t="s">
        <v>1430</v>
      </c>
      <c r="B1246" t="s">
        <v>689</v>
      </c>
    </row>
    <row r="1247" spans="1:2" x14ac:dyDescent="0.25">
      <c r="A1247" t="s">
        <v>1431</v>
      </c>
      <c r="B1247" t="s">
        <v>689</v>
      </c>
    </row>
    <row r="1248" spans="1:2" x14ac:dyDescent="0.25">
      <c r="A1248" t="s">
        <v>1432</v>
      </c>
      <c r="B1248" t="s">
        <v>689</v>
      </c>
    </row>
    <row r="1249" spans="1:2" x14ac:dyDescent="0.25">
      <c r="A1249" t="s">
        <v>1433</v>
      </c>
      <c r="B1249" t="s">
        <v>689</v>
      </c>
    </row>
    <row r="1250" spans="1:2" x14ac:dyDescent="0.25">
      <c r="A1250" t="s">
        <v>1434</v>
      </c>
      <c r="B1250" t="s">
        <v>689</v>
      </c>
    </row>
    <row r="1251" spans="1:2" x14ac:dyDescent="0.25">
      <c r="A1251" t="s">
        <v>1435</v>
      </c>
      <c r="B1251" t="s">
        <v>689</v>
      </c>
    </row>
    <row r="1252" spans="1:2" x14ac:dyDescent="0.25">
      <c r="A1252" t="s">
        <v>1436</v>
      </c>
      <c r="B1252" t="s">
        <v>689</v>
      </c>
    </row>
    <row r="1253" spans="1:2" x14ac:dyDescent="0.25">
      <c r="A1253" t="s">
        <v>1437</v>
      </c>
      <c r="B1253" t="s">
        <v>689</v>
      </c>
    </row>
    <row r="1254" spans="1:2" x14ac:dyDescent="0.25">
      <c r="A1254" t="s">
        <v>1438</v>
      </c>
      <c r="B1254" t="s">
        <v>689</v>
      </c>
    </row>
    <row r="1255" spans="1:2" x14ac:dyDescent="0.25">
      <c r="A1255" t="s">
        <v>1439</v>
      </c>
      <c r="B1255" t="s">
        <v>689</v>
      </c>
    </row>
    <row r="1256" spans="1:2" x14ac:dyDescent="0.25">
      <c r="A1256" t="s">
        <v>1440</v>
      </c>
      <c r="B1256" t="s">
        <v>689</v>
      </c>
    </row>
    <row r="1257" spans="1:2" x14ac:dyDescent="0.25">
      <c r="A1257" t="s">
        <v>1441</v>
      </c>
      <c r="B1257" t="s">
        <v>689</v>
      </c>
    </row>
    <row r="1258" spans="1:2" x14ac:dyDescent="0.25">
      <c r="A1258" t="s">
        <v>1442</v>
      </c>
      <c r="B1258" t="s">
        <v>689</v>
      </c>
    </row>
    <row r="1259" spans="1:2" x14ac:dyDescent="0.25">
      <c r="A1259" t="s">
        <v>1443</v>
      </c>
      <c r="B1259" t="s">
        <v>689</v>
      </c>
    </row>
    <row r="1260" spans="1:2" x14ac:dyDescent="0.25">
      <c r="A1260" t="s">
        <v>1444</v>
      </c>
      <c r="B1260" t="s">
        <v>689</v>
      </c>
    </row>
    <row r="1261" spans="1:2" x14ac:dyDescent="0.25">
      <c r="A1261" t="s">
        <v>1445</v>
      </c>
      <c r="B1261" t="s">
        <v>689</v>
      </c>
    </row>
    <row r="1262" spans="1:2" x14ac:dyDescent="0.25">
      <c r="A1262" t="s">
        <v>1446</v>
      </c>
      <c r="B1262" t="s">
        <v>689</v>
      </c>
    </row>
    <row r="1263" spans="1:2" x14ac:dyDescent="0.25">
      <c r="A1263" t="s">
        <v>1447</v>
      </c>
      <c r="B1263" t="s">
        <v>689</v>
      </c>
    </row>
    <row r="1264" spans="1:2" x14ac:dyDescent="0.25">
      <c r="A1264" t="s">
        <v>1448</v>
      </c>
      <c r="B1264" t="s">
        <v>689</v>
      </c>
    </row>
    <row r="1265" spans="1:2" x14ac:dyDescent="0.25">
      <c r="A1265" t="s">
        <v>1449</v>
      </c>
      <c r="B1265" t="s">
        <v>689</v>
      </c>
    </row>
    <row r="1266" spans="1:2" x14ac:dyDescent="0.25">
      <c r="A1266" t="s">
        <v>1450</v>
      </c>
      <c r="B1266" t="s">
        <v>689</v>
      </c>
    </row>
    <row r="1267" spans="1:2" x14ac:dyDescent="0.25">
      <c r="A1267" t="s">
        <v>1451</v>
      </c>
      <c r="B1267" t="s">
        <v>689</v>
      </c>
    </row>
    <row r="1268" spans="1:2" x14ac:dyDescent="0.25">
      <c r="A1268" t="s">
        <v>1452</v>
      </c>
      <c r="B1268" t="s">
        <v>689</v>
      </c>
    </row>
    <row r="1269" spans="1:2" x14ac:dyDescent="0.25">
      <c r="A1269" t="s">
        <v>1453</v>
      </c>
      <c r="B1269" t="s">
        <v>689</v>
      </c>
    </row>
    <row r="1270" spans="1:2" x14ac:dyDescent="0.25">
      <c r="A1270" t="s">
        <v>1454</v>
      </c>
      <c r="B1270" t="s">
        <v>689</v>
      </c>
    </row>
    <row r="1271" spans="1:2" x14ac:dyDescent="0.25">
      <c r="A1271" t="s">
        <v>1455</v>
      </c>
      <c r="B1271" t="s">
        <v>689</v>
      </c>
    </row>
    <row r="1272" spans="1:2" x14ac:dyDescent="0.25">
      <c r="A1272" t="s">
        <v>1456</v>
      </c>
      <c r="B1272" t="s">
        <v>689</v>
      </c>
    </row>
    <row r="1273" spans="1:2" x14ac:dyDescent="0.25">
      <c r="A1273" t="s">
        <v>1457</v>
      </c>
      <c r="B1273" t="s">
        <v>689</v>
      </c>
    </row>
    <row r="1274" spans="1:2" x14ac:dyDescent="0.25">
      <c r="A1274" t="s">
        <v>1458</v>
      </c>
      <c r="B1274" t="s">
        <v>689</v>
      </c>
    </row>
    <row r="1275" spans="1:2" x14ac:dyDescent="0.25">
      <c r="A1275" t="s">
        <v>1459</v>
      </c>
      <c r="B1275" t="s">
        <v>689</v>
      </c>
    </row>
    <row r="1276" spans="1:2" x14ac:dyDescent="0.25">
      <c r="A1276" t="s">
        <v>1460</v>
      </c>
      <c r="B1276" t="s">
        <v>689</v>
      </c>
    </row>
    <row r="1277" spans="1:2" x14ac:dyDescent="0.25">
      <c r="A1277" t="s">
        <v>1461</v>
      </c>
      <c r="B1277" t="s">
        <v>689</v>
      </c>
    </row>
    <row r="1278" spans="1:2" x14ac:dyDescent="0.25">
      <c r="A1278" t="s">
        <v>1462</v>
      </c>
      <c r="B1278" t="s">
        <v>689</v>
      </c>
    </row>
    <row r="1279" spans="1:2" x14ac:dyDescent="0.25">
      <c r="A1279" t="s">
        <v>1463</v>
      </c>
      <c r="B1279" t="s">
        <v>689</v>
      </c>
    </row>
    <row r="1280" spans="1:2" x14ac:dyDescent="0.25">
      <c r="A1280" t="s">
        <v>1464</v>
      </c>
      <c r="B1280" t="s">
        <v>689</v>
      </c>
    </row>
    <row r="1281" spans="1:2" x14ac:dyDescent="0.25">
      <c r="A1281" t="s">
        <v>1465</v>
      </c>
      <c r="B1281" t="s">
        <v>689</v>
      </c>
    </row>
    <row r="1282" spans="1:2" x14ac:dyDescent="0.25">
      <c r="A1282" t="s">
        <v>1466</v>
      </c>
      <c r="B1282" t="s">
        <v>689</v>
      </c>
    </row>
    <row r="1283" spans="1:2" x14ac:dyDescent="0.25">
      <c r="A1283" t="s">
        <v>1467</v>
      </c>
      <c r="B1283" t="s">
        <v>689</v>
      </c>
    </row>
    <row r="1284" spans="1:2" x14ac:dyDescent="0.25">
      <c r="A1284" t="s">
        <v>1468</v>
      </c>
      <c r="B1284" t="s">
        <v>689</v>
      </c>
    </row>
    <row r="1285" spans="1:2" x14ac:dyDescent="0.25">
      <c r="A1285" t="s">
        <v>1469</v>
      </c>
      <c r="B1285" t="s">
        <v>689</v>
      </c>
    </row>
    <row r="1286" spans="1:2" x14ac:dyDescent="0.25">
      <c r="A1286" t="s">
        <v>1470</v>
      </c>
      <c r="B1286" t="s">
        <v>689</v>
      </c>
    </row>
    <row r="1287" spans="1:2" x14ac:dyDescent="0.25">
      <c r="A1287" t="s">
        <v>1471</v>
      </c>
      <c r="B1287" t="s">
        <v>689</v>
      </c>
    </row>
    <row r="1288" spans="1:2" x14ac:dyDescent="0.25">
      <c r="A1288" t="s">
        <v>1472</v>
      </c>
      <c r="B1288" t="s">
        <v>689</v>
      </c>
    </row>
    <row r="1289" spans="1:2" x14ac:dyDescent="0.25">
      <c r="A1289" t="s">
        <v>1473</v>
      </c>
      <c r="B1289" t="s">
        <v>689</v>
      </c>
    </row>
    <row r="1290" spans="1:2" x14ac:dyDescent="0.25">
      <c r="A1290" t="s">
        <v>1474</v>
      </c>
      <c r="B1290" t="s">
        <v>689</v>
      </c>
    </row>
    <row r="1291" spans="1:2" x14ac:dyDescent="0.25">
      <c r="A1291" t="s">
        <v>1475</v>
      </c>
      <c r="B1291" t="s">
        <v>689</v>
      </c>
    </row>
    <row r="1292" spans="1:2" x14ac:dyDescent="0.25">
      <c r="A1292" t="s">
        <v>1476</v>
      </c>
      <c r="B1292" t="s">
        <v>689</v>
      </c>
    </row>
    <row r="1293" spans="1:2" x14ac:dyDescent="0.25">
      <c r="A1293" t="s">
        <v>1477</v>
      </c>
      <c r="B1293" t="s">
        <v>689</v>
      </c>
    </row>
    <row r="1294" spans="1:2" x14ac:dyDescent="0.25">
      <c r="A1294" t="s">
        <v>1478</v>
      </c>
      <c r="B1294" t="s">
        <v>689</v>
      </c>
    </row>
    <row r="1295" spans="1:2" x14ac:dyDescent="0.25">
      <c r="A1295" t="s">
        <v>1479</v>
      </c>
      <c r="B1295" t="s">
        <v>689</v>
      </c>
    </row>
    <row r="1296" spans="1:2" x14ac:dyDescent="0.25">
      <c r="A1296" t="s">
        <v>1480</v>
      </c>
      <c r="B1296" t="s">
        <v>689</v>
      </c>
    </row>
    <row r="1297" spans="1:2" x14ac:dyDescent="0.25">
      <c r="A1297" t="s">
        <v>1481</v>
      </c>
      <c r="B1297" t="s">
        <v>689</v>
      </c>
    </row>
    <row r="1298" spans="1:2" x14ac:dyDescent="0.25">
      <c r="A1298" t="s">
        <v>1482</v>
      </c>
      <c r="B1298" t="s">
        <v>689</v>
      </c>
    </row>
    <row r="1299" spans="1:2" x14ac:dyDescent="0.25">
      <c r="A1299" t="s">
        <v>1483</v>
      </c>
      <c r="B1299" t="s">
        <v>689</v>
      </c>
    </row>
    <row r="1300" spans="1:2" x14ac:dyDescent="0.25">
      <c r="A1300" t="s">
        <v>1484</v>
      </c>
      <c r="B1300" t="s">
        <v>689</v>
      </c>
    </row>
    <row r="1301" spans="1:2" x14ac:dyDescent="0.25">
      <c r="A1301" t="s">
        <v>1485</v>
      </c>
      <c r="B1301" t="s">
        <v>689</v>
      </c>
    </row>
    <row r="1302" spans="1:2" x14ac:dyDescent="0.25">
      <c r="A1302" t="s">
        <v>1486</v>
      </c>
      <c r="B1302" t="s">
        <v>689</v>
      </c>
    </row>
    <row r="1303" spans="1:2" x14ac:dyDescent="0.25">
      <c r="A1303" t="s">
        <v>1487</v>
      </c>
      <c r="B1303" t="s">
        <v>689</v>
      </c>
    </row>
    <row r="1304" spans="1:2" x14ac:dyDescent="0.25">
      <c r="A1304" t="s">
        <v>1488</v>
      </c>
      <c r="B1304" t="s">
        <v>689</v>
      </c>
    </row>
    <row r="1305" spans="1:2" x14ac:dyDescent="0.25">
      <c r="A1305" t="s">
        <v>1489</v>
      </c>
      <c r="B1305" t="s">
        <v>689</v>
      </c>
    </row>
    <row r="1306" spans="1:2" x14ac:dyDescent="0.25">
      <c r="A1306" t="s">
        <v>1490</v>
      </c>
      <c r="B1306" t="s">
        <v>689</v>
      </c>
    </row>
    <row r="1307" spans="1:2" x14ac:dyDescent="0.25">
      <c r="A1307" t="s">
        <v>1491</v>
      </c>
      <c r="B1307" t="s">
        <v>689</v>
      </c>
    </row>
    <row r="1308" spans="1:2" x14ac:dyDescent="0.25">
      <c r="A1308" t="s">
        <v>1492</v>
      </c>
      <c r="B1308" t="s">
        <v>689</v>
      </c>
    </row>
    <row r="1309" spans="1:2" x14ac:dyDescent="0.25">
      <c r="A1309" t="s">
        <v>1493</v>
      </c>
      <c r="B1309" t="s">
        <v>689</v>
      </c>
    </row>
    <row r="1310" spans="1:2" x14ac:dyDescent="0.25">
      <c r="A1310" t="s">
        <v>1494</v>
      </c>
      <c r="B1310" t="s">
        <v>689</v>
      </c>
    </row>
    <row r="1311" spans="1:2" x14ac:dyDescent="0.25">
      <c r="A1311" t="s">
        <v>1495</v>
      </c>
      <c r="B1311" t="s">
        <v>689</v>
      </c>
    </row>
    <row r="1312" spans="1:2" x14ac:dyDescent="0.25">
      <c r="A1312" t="s">
        <v>1496</v>
      </c>
      <c r="B1312" t="s">
        <v>689</v>
      </c>
    </row>
    <row r="1313" spans="1:2" x14ac:dyDescent="0.25">
      <c r="A1313" t="s">
        <v>1497</v>
      </c>
      <c r="B1313" t="s">
        <v>689</v>
      </c>
    </row>
    <row r="1314" spans="1:2" x14ac:dyDescent="0.25">
      <c r="A1314" t="s">
        <v>1498</v>
      </c>
      <c r="B1314" t="s">
        <v>689</v>
      </c>
    </row>
    <row r="1315" spans="1:2" x14ac:dyDescent="0.25">
      <c r="A1315" t="s">
        <v>1499</v>
      </c>
      <c r="B1315" t="s">
        <v>689</v>
      </c>
    </row>
    <row r="1316" spans="1:2" x14ac:dyDescent="0.25">
      <c r="A1316" t="s">
        <v>1500</v>
      </c>
      <c r="B1316" t="s">
        <v>689</v>
      </c>
    </row>
    <row r="1317" spans="1:2" x14ac:dyDescent="0.25">
      <c r="A1317" t="s">
        <v>1501</v>
      </c>
      <c r="B1317" t="s">
        <v>689</v>
      </c>
    </row>
    <row r="1318" spans="1:2" x14ac:dyDescent="0.25">
      <c r="A1318" t="s">
        <v>1502</v>
      </c>
      <c r="B1318" t="s">
        <v>689</v>
      </c>
    </row>
    <row r="1319" spans="1:2" x14ac:dyDescent="0.25">
      <c r="A1319" t="s">
        <v>1503</v>
      </c>
      <c r="B1319" t="s">
        <v>689</v>
      </c>
    </row>
    <row r="1320" spans="1:2" x14ac:dyDescent="0.25">
      <c r="A1320" t="s">
        <v>1504</v>
      </c>
      <c r="B1320" t="s">
        <v>689</v>
      </c>
    </row>
    <row r="1321" spans="1:2" x14ac:dyDescent="0.25">
      <c r="A1321" t="s">
        <v>1505</v>
      </c>
      <c r="B1321" t="s">
        <v>689</v>
      </c>
    </row>
    <row r="1322" spans="1:2" x14ac:dyDescent="0.25">
      <c r="A1322" t="s">
        <v>1506</v>
      </c>
      <c r="B1322" t="s">
        <v>689</v>
      </c>
    </row>
    <row r="1323" spans="1:2" x14ac:dyDescent="0.25">
      <c r="A1323" t="s">
        <v>1507</v>
      </c>
      <c r="B1323" t="s">
        <v>689</v>
      </c>
    </row>
    <row r="1324" spans="1:2" x14ac:dyDescent="0.25">
      <c r="A1324" t="s">
        <v>1508</v>
      </c>
      <c r="B1324" t="s">
        <v>689</v>
      </c>
    </row>
    <row r="1325" spans="1:2" x14ac:dyDescent="0.25">
      <c r="A1325" t="s">
        <v>1509</v>
      </c>
      <c r="B1325" t="s">
        <v>689</v>
      </c>
    </row>
    <row r="1326" spans="1:2" x14ac:dyDescent="0.25">
      <c r="A1326" t="s">
        <v>1510</v>
      </c>
      <c r="B1326" t="s">
        <v>689</v>
      </c>
    </row>
    <row r="1327" spans="1:2" x14ac:dyDescent="0.25">
      <c r="A1327" t="s">
        <v>1511</v>
      </c>
      <c r="B1327" t="s">
        <v>689</v>
      </c>
    </row>
    <row r="1328" spans="1:2" x14ac:dyDescent="0.25">
      <c r="A1328" t="s">
        <v>1512</v>
      </c>
      <c r="B1328" t="s">
        <v>689</v>
      </c>
    </row>
    <row r="1329" spans="1:2" x14ac:dyDescent="0.25">
      <c r="A1329" t="s">
        <v>1513</v>
      </c>
      <c r="B1329" t="s">
        <v>689</v>
      </c>
    </row>
    <row r="1330" spans="1:2" x14ac:dyDescent="0.25">
      <c r="A1330" t="s">
        <v>1514</v>
      </c>
      <c r="B1330" t="s">
        <v>689</v>
      </c>
    </row>
    <row r="1331" spans="1:2" x14ac:dyDescent="0.25">
      <c r="A1331" t="s">
        <v>1515</v>
      </c>
      <c r="B1331" t="s">
        <v>689</v>
      </c>
    </row>
    <row r="1332" spans="1:2" x14ac:dyDescent="0.25">
      <c r="A1332" t="s">
        <v>1516</v>
      </c>
      <c r="B1332" t="s">
        <v>689</v>
      </c>
    </row>
    <row r="1333" spans="1:2" x14ac:dyDescent="0.25">
      <c r="A1333" t="s">
        <v>1517</v>
      </c>
      <c r="B1333" t="s">
        <v>689</v>
      </c>
    </row>
    <row r="1334" spans="1:2" x14ac:dyDescent="0.25">
      <c r="A1334" t="s">
        <v>1518</v>
      </c>
      <c r="B1334" t="s">
        <v>689</v>
      </c>
    </row>
    <row r="1335" spans="1:2" x14ac:dyDescent="0.25">
      <c r="A1335" t="s">
        <v>1519</v>
      </c>
      <c r="B1335" t="s">
        <v>689</v>
      </c>
    </row>
    <row r="1336" spans="1:2" x14ac:dyDescent="0.25">
      <c r="A1336" t="s">
        <v>1520</v>
      </c>
      <c r="B1336" t="s">
        <v>689</v>
      </c>
    </row>
    <row r="1337" spans="1:2" x14ac:dyDescent="0.25">
      <c r="A1337" t="s">
        <v>1521</v>
      </c>
      <c r="B1337" t="s">
        <v>689</v>
      </c>
    </row>
    <row r="1338" spans="1:2" x14ac:dyDescent="0.25">
      <c r="A1338" t="s">
        <v>1522</v>
      </c>
      <c r="B1338" t="s">
        <v>689</v>
      </c>
    </row>
    <row r="1339" spans="1:2" x14ac:dyDescent="0.25">
      <c r="A1339" t="s">
        <v>1523</v>
      </c>
      <c r="B1339" t="s">
        <v>689</v>
      </c>
    </row>
    <row r="1340" spans="1:2" x14ac:dyDescent="0.25">
      <c r="A1340" t="s">
        <v>1524</v>
      </c>
      <c r="B1340" t="s">
        <v>689</v>
      </c>
    </row>
    <row r="1341" spans="1:2" x14ac:dyDescent="0.25">
      <c r="A1341" t="s">
        <v>1525</v>
      </c>
      <c r="B1341" t="s">
        <v>689</v>
      </c>
    </row>
    <row r="1342" spans="1:2" x14ac:dyDescent="0.25">
      <c r="A1342" t="s">
        <v>1526</v>
      </c>
      <c r="B1342" t="s">
        <v>689</v>
      </c>
    </row>
    <row r="1343" spans="1:2" x14ac:dyDescent="0.25">
      <c r="A1343" t="s">
        <v>1527</v>
      </c>
      <c r="B1343" t="s">
        <v>689</v>
      </c>
    </row>
    <row r="1344" spans="1:2" x14ac:dyDescent="0.25">
      <c r="A1344" t="s">
        <v>1528</v>
      </c>
      <c r="B1344" t="s">
        <v>689</v>
      </c>
    </row>
    <row r="1345" spans="1:2" x14ac:dyDescent="0.25">
      <c r="A1345" t="s">
        <v>1529</v>
      </c>
      <c r="B1345" t="s">
        <v>689</v>
      </c>
    </row>
    <row r="1346" spans="1:2" x14ac:dyDescent="0.25">
      <c r="A1346" t="s">
        <v>1530</v>
      </c>
      <c r="B1346" t="s">
        <v>689</v>
      </c>
    </row>
    <row r="1347" spans="1:2" x14ac:dyDescent="0.25">
      <c r="A1347" t="s">
        <v>1531</v>
      </c>
      <c r="B1347" t="s">
        <v>689</v>
      </c>
    </row>
    <row r="1348" spans="1:2" x14ac:dyDescent="0.25">
      <c r="A1348" t="s">
        <v>1532</v>
      </c>
      <c r="B1348" t="s">
        <v>689</v>
      </c>
    </row>
    <row r="1349" spans="1:2" x14ac:dyDescent="0.25">
      <c r="A1349" t="s">
        <v>1533</v>
      </c>
      <c r="B1349" t="s">
        <v>689</v>
      </c>
    </row>
    <row r="1350" spans="1:2" x14ac:dyDescent="0.25">
      <c r="A1350" t="s">
        <v>1534</v>
      </c>
      <c r="B1350" t="s">
        <v>689</v>
      </c>
    </row>
    <row r="1351" spans="1:2" x14ac:dyDescent="0.25">
      <c r="A1351" t="s">
        <v>1535</v>
      </c>
      <c r="B1351" t="s">
        <v>689</v>
      </c>
    </row>
    <row r="1352" spans="1:2" x14ac:dyDescent="0.25">
      <c r="A1352" t="s">
        <v>1536</v>
      </c>
      <c r="B1352" t="s">
        <v>689</v>
      </c>
    </row>
    <row r="1353" spans="1:2" x14ac:dyDescent="0.25">
      <c r="A1353" t="s">
        <v>1537</v>
      </c>
      <c r="B1353" t="s">
        <v>689</v>
      </c>
    </row>
    <row r="1354" spans="1:2" x14ac:dyDescent="0.25">
      <c r="A1354" t="s">
        <v>1538</v>
      </c>
      <c r="B1354" t="s">
        <v>689</v>
      </c>
    </row>
    <row r="1355" spans="1:2" x14ac:dyDescent="0.25">
      <c r="A1355" t="s">
        <v>1539</v>
      </c>
      <c r="B1355" t="s">
        <v>689</v>
      </c>
    </row>
    <row r="1356" spans="1:2" x14ac:dyDescent="0.25">
      <c r="A1356" t="s">
        <v>1540</v>
      </c>
      <c r="B1356" t="s">
        <v>689</v>
      </c>
    </row>
    <row r="1357" spans="1:2" x14ac:dyDescent="0.25">
      <c r="A1357" t="s">
        <v>1541</v>
      </c>
      <c r="B1357" t="s">
        <v>689</v>
      </c>
    </row>
    <row r="1358" spans="1:2" x14ac:dyDescent="0.25">
      <c r="A1358" t="s">
        <v>1542</v>
      </c>
      <c r="B1358" t="s">
        <v>689</v>
      </c>
    </row>
    <row r="1359" spans="1:2" x14ac:dyDescent="0.25">
      <c r="A1359" t="s">
        <v>1543</v>
      </c>
      <c r="B1359" t="s">
        <v>689</v>
      </c>
    </row>
    <row r="1360" spans="1:2" x14ac:dyDescent="0.25">
      <c r="A1360" t="s">
        <v>1544</v>
      </c>
      <c r="B1360" t="s">
        <v>689</v>
      </c>
    </row>
    <row r="1361" spans="1:2" x14ac:dyDescent="0.25">
      <c r="A1361" t="s">
        <v>1545</v>
      </c>
      <c r="B1361" t="s">
        <v>689</v>
      </c>
    </row>
    <row r="1362" spans="1:2" x14ac:dyDescent="0.25">
      <c r="A1362" t="s">
        <v>1546</v>
      </c>
      <c r="B1362" t="s">
        <v>689</v>
      </c>
    </row>
    <row r="1363" spans="1:2" x14ac:dyDescent="0.25">
      <c r="A1363" t="s">
        <v>1547</v>
      </c>
      <c r="B1363" t="s">
        <v>689</v>
      </c>
    </row>
    <row r="1364" spans="1:2" x14ac:dyDescent="0.25">
      <c r="A1364" t="s">
        <v>1548</v>
      </c>
      <c r="B1364" t="s">
        <v>689</v>
      </c>
    </row>
    <row r="1365" spans="1:2" x14ac:dyDescent="0.25">
      <c r="A1365" t="s">
        <v>1549</v>
      </c>
      <c r="B1365" t="s">
        <v>689</v>
      </c>
    </row>
    <row r="1366" spans="1:2" x14ac:dyDescent="0.25">
      <c r="A1366" t="s">
        <v>1550</v>
      </c>
      <c r="B1366" t="s">
        <v>689</v>
      </c>
    </row>
    <row r="1367" spans="1:2" x14ac:dyDescent="0.25">
      <c r="A1367" t="s">
        <v>1551</v>
      </c>
      <c r="B1367" t="s">
        <v>277</v>
      </c>
    </row>
    <row r="1368" spans="1:2" x14ac:dyDescent="0.25">
      <c r="A1368" t="s">
        <v>1552</v>
      </c>
      <c r="B1368" t="s">
        <v>277</v>
      </c>
    </row>
    <row r="1369" spans="1:2" x14ac:dyDescent="0.25">
      <c r="A1369" t="s">
        <v>1553</v>
      </c>
      <c r="B1369" t="s">
        <v>277</v>
      </c>
    </row>
    <row r="1370" spans="1:2" x14ac:dyDescent="0.25">
      <c r="A1370" t="s">
        <v>1554</v>
      </c>
      <c r="B1370" t="s">
        <v>277</v>
      </c>
    </row>
    <row r="1371" spans="1:2" x14ac:dyDescent="0.25">
      <c r="A1371" t="s">
        <v>1555</v>
      </c>
      <c r="B1371" t="s">
        <v>277</v>
      </c>
    </row>
    <row r="1372" spans="1:2" x14ac:dyDescent="0.25">
      <c r="A1372" t="s">
        <v>1556</v>
      </c>
      <c r="B1372" t="s">
        <v>277</v>
      </c>
    </row>
    <row r="1373" spans="1:2" x14ac:dyDescent="0.25">
      <c r="A1373" t="s">
        <v>1557</v>
      </c>
      <c r="B1373" t="s">
        <v>277</v>
      </c>
    </row>
    <row r="1374" spans="1:2" x14ac:dyDescent="0.25">
      <c r="A1374" t="s">
        <v>1558</v>
      </c>
      <c r="B1374" t="s">
        <v>277</v>
      </c>
    </row>
    <row r="1375" spans="1:2" x14ac:dyDescent="0.25">
      <c r="A1375" t="s">
        <v>1559</v>
      </c>
      <c r="B1375" t="s">
        <v>277</v>
      </c>
    </row>
    <row r="1376" spans="1:2" x14ac:dyDescent="0.25">
      <c r="A1376" t="s">
        <v>1560</v>
      </c>
      <c r="B1376" t="s">
        <v>493</v>
      </c>
    </row>
    <row r="1377" spans="1:2" x14ac:dyDescent="0.25">
      <c r="A1377" t="s">
        <v>1561</v>
      </c>
      <c r="B1377" t="s">
        <v>277</v>
      </c>
    </row>
    <row r="1378" spans="1:2" x14ac:dyDescent="0.25">
      <c r="A1378" t="s">
        <v>1562</v>
      </c>
      <c r="B1378" t="s">
        <v>277</v>
      </c>
    </row>
    <row r="1379" spans="1:2" x14ac:dyDescent="0.25">
      <c r="A1379" t="s">
        <v>1563</v>
      </c>
      <c r="B1379" t="s">
        <v>623</v>
      </c>
    </row>
    <row r="1380" spans="1:2" x14ac:dyDescent="0.25">
      <c r="A1380" t="s">
        <v>1564</v>
      </c>
      <c r="B1380" t="s">
        <v>277</v>
      </c>
    </row>
    <row r="1381" spans="1:2" x14ac:dyDescent="0.25">
      <c r="A1381" t="s">
        <v>1565</v>
      </c>
      <c r="B1381" t="s">
        <v>277</v>
      </c>
    </row>
    <row r="1382" spans="1:2" x14ac:dyDescent="0.25">
      <c r="A1382" t="s">
        <v>1566</v>
      </c>
      <c r="B1382" t="s">
        <v>277</v>
      </c>
    </row>
    <row r="1383" spans="1:2" x14ac:dyDescent="0.25">
      <c r="A1383" t="s">
        <v>1567</v>
      </c>
      <c r="B1383" t="s">
        <v>277</v>
      </c>
    </row>
    <row r="1384" spans="1:2" x14ac:dyDescent="0.25">
      <c r="A1384" t="s">
        <v>1568</v>
      </c>
      <c r="B1384" t="s">
        <v>277</v>
      </c>
    </row>
    <row r="1385" spans="1:2" x14ac:dyDescent="0.25">
      <c r="A1385" t="s">
        <v>1569</v>
      </c>
      <c r="B1385" t="s">
        <v>277</v>
      </c>
    </row>
    <row r="1386" spans="1:2" x14ac:dyDescent="0.25">
      <c r="A1386" t="s">
        <v>1570</v>
      </c>
      <c r="B1386" t="s">
        <v>277</v>
      </c>
    </row>
    <row r="1387" spans="1:2" x14ac:dyDescent="0.25">
      <c r="A1387" t="s">
        <v>1571</v>
      </c>
      <c r="B1387" t="s">
        <v>277</v>
      </c>
    </row>
    <row r="1388" spans="1:2" x14ac:dyDescent="0.25">
      <c r="A1388" t="s">
        <v>1572</v>
      </c>
      <c r="B1388" t="s">
        <v>277</v>
      </c>
    </row>
    <row r="1389" spans="1:2" x14ac:dyDescent="0.25">
      <c r="A1389" t="s">
        <v>1573</v>
      </c>
      <c r="B1389" t="s">
        <v>277</v>
      </c>
    </row>
    <row r="1390" spans="1:2" x14ac:dyDescent="0.25">
      <c r="A1390" t="s">
        <v>1574</v>
      </c>
      <c r="B1390" t="s">
        <v>277</v>
      </c>
    </row>
    <row r="1391" spans="1:2" x14ac:dyDescent="0.25">
      <c r="A1391" t="s">
        <v>1575</v>
      </c>
      <c r="B1391" t="s">
        <v>689</v>
      </c>
    </row>
    <row r="1392" spans="1:2" x14ac:dyDescent="0.25">
      <c r="A1392" t="s">
        <v>1576</v>
      </c>
      <c r="B1392" t="s">
        <v>277</v>
      </c>
    </row>
    <row r="1393" spans="1:2" x14ac:dyDescent="0.25">
      <c r="A1393" t="s">
        <v>1577</v>
      </c>
      <c r="B1393" t="s">
        <v>277</v>
      </c>
    </row>
    <row r="1394" spans="1:2" x14ac:dyDescent="0.25">
      <c r="A1394" t="s">
        <v>1578</v>
      </c>
      <c r="B1394" t="s">
        <v>277</v>
      </c>
    </row>
    <row r="1395" spans="1:2" x14ac:dyDescent="0.25">
      <c r="A1395" t="s">
        <v>1579</v>
      </c>
      <c r="B1395" t="s">
        <v>277</v>
      </c>
    </row>
    <row r="1396" spans="1:2" x14ac:dyDescent="0.25">
      <c r="A1396" t="s">
        <v>1580</v>
      </c>
      <c r="B1396" t="s">
        <v>277</v>
      </c>
    </row>
    <row r="1397" spans="1:2" x14ac:dyDescent="0.25">
      <c r="A1397" t="s">
        <v>1581</v>
      </c>
      <c r="B1397" t="s">
        <v>277</v>
      </c>
    </row>
    <row r="1398" spans="1:2" x14ac:dyDescent="0.25">
      <c r="A1398" t="s">
        <v>1582</v>
      </c>
      <c r="B1398" t="s">
        <v>277</v>
      </c>
    </row>
    <row r="1399" spans="1:2" x14ac:dyDescent="0.25">
      <c r="A1399" t="s">
        <v>1583</v>
      </c>
      <c r="B1399" t="s">
        <v>277</v>
      </c>
    </row>
    <row r="1400" spans="1:2" x14ac:dyDescent="0.25">
      <c r="A1400" t="s">
        <v>1584</v>
      </c>
      <c r="B1400" t="s">
        <v>277</v>
      </c>
    </row>
    <row r="1401" spans="1:2" x14ac:dyDescent="0.25">
      <c r="A1401" t="s">
        <v>1585</v>
      </c>
      <c r="B1401" t="s">
        <v>277</v>
      </c>
    </row>
    <row r="1402" spans="1:2" x14ac:dyDescent="0.25">
      <c r="A1402" t="s">
        <v>1586</v>
      </c>
      <c r="B1402" t="s">
        <v>277</v>
      </c>
    </row>
    <row r="1403" spans="1:2" x14ac:dyDescent="0.25">
      <c r="A1403" t="s">
        <v>1587</v>
      </c>
      <c r="B1403" t="s">
        <v>277</v>
      </c>
    </row>
    <row r="1404" spans="1:2" x14ac:dyDescent="0.25">
      <c r="A1404" t="s">
        <v>1588</v>
      </c>
      <c r="B1404" t="s">
        <v>277</v>
      </c>
    </row>
    <row r="1405" spans="1:2" x14ac:dyDescent="0.25">
      <c r="A1405" t="s">
        <v>1589</v>
      </c>
      <c r="B1405" t="s">
        <v>277</v>
      </c>
    </row>
    <row r="1406" spans="1:2" x14ac:dyDescent="0.25">
      <c r="A1406" t="s">
        <v>1590</v>
      </c>
      <c r="B1406" t="s">
        <v>277</v>
      </c>
    </row>
    <row r="1407" spans="1:2" x14ac:dyDescent="0.25">
      <c r="A1407" t="s">
        <v>1591</v>
      </c>
      <c r="B1407" t="s">
        <v>277</v>
      </c>
    </row>
    <row r="1408" spans="1:2" x14ac:dyDescent="0.25">
      <c r="A1408" t="s">
        <v>1592</v>
      </c>
      <c r="B1408" t="s">
        <v>277</v>
      </c>
    </row>
    <row r="1409" spans="1:2" x14ac:dyDescent="0.25">
      <c r="A1409" t="s">
        <v>1593</v>
      </c>
      <c r="B1409" t="s">
        <v>277</v>
      </c>
    </row>
    <row r="1410" spans="1:2" x14ac:dyDescent="0.25">
      <c r="A1410" t="s">
        <v>1594</v>
      </c>
      <c r="B1410" t="s">
        <v>277</v>
      </c>
    </row>
    <row r="1411" spans="1:2" x14ac:dyDescent="0.25">
      <c r="A1411" t="s">
        <v>1595</v>
      </c>
      <c r="B1411" t="s">
        <v>689</v>
      </c>
    </row>
    <row r="1412" spans="1:2" x14ac:dyDescent="0.25">
      <c r="A1412" t="s">
        <v>1596</v>
      </c>
      <c r="B1412" t="s">
        <v>689</v>
      </c>
    </row>
    <row r="1413" spans="1:2" x14ac:dyDescent="0.25">
      <c r="A1413" t="s">
        <v>1597</v>
      </c>
      <c r="B1413" t="s">
        <v>689</v>
      </c>
    </row>
    <row r="1414" spans="1:2" x14ac:dyDescent="0.25">
      <c r="A1414" t="s">
        <v>1598</v>
      </c>
      <c r="B1414" t="s">
        <v>277</v>
      </c>
    </row>
    <row r="1415" spans="1:2" x14ac:dyDescent="0.25">
      <c r="A1415" t="s">
        <v>1599</v>
      </c>
      <c r="B1415" t="s">
        <v>277</v>
      </c>
    </row>
    <row r="1416" spans="1:2" x14ac:dyDescent="0.25">
      <c r="A1416" t="s">
        <v>1600</v>
      </c>
      <c r="B1416" t="s">
        <v>293</v>
      </c>
    </row>
    <row r="1417" spans="1:2" x14ac:dyDescent="0.25">
      <c r="A1417" t="s">
        <v>1601</v>
      </c>
      <c r="B1417" t="s">
        <v>277</v>
      </c>
    </row>
    <row r="1418" spans="1:2" x14ac:dyDescent="0.25">
      <c r="A1418" t="s">
        <v>1602</v>
      </c>
      <c r="B1418" t="s">
        <v>277</v>
      </c>
    </row>
    <row r="1419" spans="1:2" x14ac:dyDescent="0.25">
      <c r="A1419" t="s">
        <v>1603</v>
      </c>
      <c r="B1419" t="s">
        <v>277</v>
      </c>
    </row>
    <row r="1420" spans="1:2" x14ac:dyDescent="0.25">
      <c r="A1420" t="s">
        <v>1604</v>
      </c>
      <c r="B1420" t="s">
        <v>277</v>
      </c>
    </row>
    <row r="1421" spans="1:2" x14ac:dyDescent="0.25">
      <c r="A1421" t="s">
        <v>1605</v>
      </c>
      <c r="B1421" t="s">
        <v>277</v>
      </c>
    </row>
    <row r="1422" spans="1:2" x14ac:dyDescent="0.25">
      <c r="A1422" t="s">
        <v>1606</v>
      </c>
      <c r="B1422" t="s">
        <v>277</v>
      </c>
    </row>
    <row r="1423" spans="1:2" x14ac:dyDescent="0.25">
      <c r="A1423" t="s">
        <v>1607</v>
      </c>
      <c r="B1423" t="s">
        <v>277</v>
      </c>
    </row>
    <row r="1424" spans="1:2" x14ac:dyDescent="0.25">
      <c r="A1424" t="s">
        <v>1608</v>
      </c>
      <c r="B1424" t="s">
        <v>277</v>
      </c>
    </row>
    <row r="1425" spans="1:2" x14ac:dyDescent="0.25">
      <c r="A1425" t="s">
        <v>1609</v>
      </c>
      <c r="B1425" t="s">
        <v>277</v>
      </c>
    </row>
    <row r="1426" spans="1:2" x14ac:dyDescent="0.25">
      <c r="A1426" t="s">
        <v>185</v>
      </c>
      <c r="B1426" t="s">
        <v>277</v>
      </c>
    </row>
    <row r="1427" spans="1:2" x14ac:dyDescent="0.25">
      <c r="A1427" t="s">
        <v>1610</v>
      </c>
      <c r="B1427" t="s">
        <v>277</v>
      </c>
    </row>
    <row r="1428" spans="1:2" x14ac:dyDescent="0.25">
      <c r="A1428" t="s">
        <v>1611</v>
      </c>
      <c r="B1428" t="s">
        <v>277</v>
      </c>
    </row>
    <row r="1429" spans="1:2" x14ac:dyDescent="0.25">
      <c r="A1429" t="s">
        <v>1612</v>
      </c>
      <c r="B1429" t="s">
        <v>277</v>
      </c>
    </row>
    <row r="1430" spans="1:2" x14ac:dyDescent="0.25">
      <c r="A1430" t="s">
        <v>1613</v>
      </c>
      <c r="B1430" t="s">
        <v>277</v>
      </c>
    </row>
    <row r="1431" spans="1:2" x14ac:dyDescent="0.25">
      <c r="A1431" t="s">
        <v>1614</v>
      </c>
      <c r="B1431" t="s">
        <v>277</v>
      </c>
    </row>
    <row r="1432" spans="1:2" x14ac:dyDescent="0.25">
      <c r="A1432" t="s">
        <v>1615</v>
      </c>
      <c r="B1432" t="s">
        <v>277</v>
      </c>
    </row>
    <row r="1433" spans="1:2" x14ac:dyDescent="0.25">
      <c r="A1433" t="s">
        <v>1616</v>
      </c>
      <c r="B1433" t="s">
        <v>277</v>
      </c>
    </row>
    <row r="1434" spans="1:2" x14ac:dyDescent="0.25">
      <c r="A1434" t="s">
        <v>1617</v>
      </c>
      <c r="B1434" t="s">
        <v>277</v>
      </c>
    </row>
    <row r="1435" spans="1:2" x14ac:dyDescent="0.25">
      <c r="A1435" t="s">
        <v>1618</v>
      </c>
      <c r="B1435" t="s">
        <v>277</v>
      </c>
    </row>
    <row r="1436" spans="1:2" x14ac:dyDescent="0.25">
      <c r="A1436" t="s">
        <v>1619</v>
      </c>
      <c r="B1436" t="s">
        <v>689</v>
      </c>
    </row>
    <row r="1437" spans="1:2" x14ac:dyDescent="0.25">
      <c r="A1437" t="s">
        <v>1620</v>
      </c>
      <c r="B1437" t="s">
        <v>277</v>
      </c>
    </row>
    <row r="1438" spans="1:2" x14ac:dyDescent="0.25">
      <c r="A1438" t="s">
        <v>1621</v>
      </c>
      <c r="B1438" t="s">
        <v>277</v>
      </c>
    </row>
    <row r="1439" spans="1:2" x14ac:dyDescent="0.25">
      <c r="A1439" t="s">
        <v>1622</v>
      </c>
      <c r="B1439" t="s">
        <v>277</v>
      </c>
    </row>
    <row r="1440" spans="1:2" x14ac:dyDescent="0.25">
      <c r="A1440" t="s">
        <v>1623</v>
      </c>
      <c r="B1440" t="s">
        <v>277</v>
      </c>
    </row>
    <row r="1441" spans="1:2" x14ac:dyDescent="0.25">
      <c r="A1441" t="s">
        <v>1624</v>
      </c>
      <c r="B1441" t="s">
        <v>689</v>
      </c>
    </row>
    <row r="1442" spans="1:2" x14ac:dyDescent="0.25">
      <c r="A1442" t="s">
        <v>1625</v>
      </c>
      <c r="B1442" t="s">
        <v>277</v>
      </c>
    </row>
    <row r="1443" spans="1:2" x14ac:dyDescent="0.25">
      <c r="A1443" t="s">
        <v>1626</v>
      </c>
      <c r="B1443" t="s">
        <v>277</v>
      </c>
    </row>
    <row r="1444" spans="1:2" x14ac:dyDescent="0.25">
      <c r="A1444" t="s">
        <v>1627</v>
      </c>
      <c r="B1444" t="s">
        <v>277</v>
      </c>
    </row>
    <row r="1445" spans="1:2" x14ac:dyDescent="0.25">
      <c r="A1445" t="s">
        <v>1628</v>
      </c>
      <c r="B1445" t="s">
        <v>358</v>
      </c>
    </row>
    <row r="1446" spans="1:2" x14ac:dyDescent="0.25">
      <c r="A1446" t="s">
        <v>1629</v>
      </c>
      <c r="B1446" t="s">
        <v>277</v>
      </c>
    </row>
    <row r="1447" spans="1:2" x14ac:dyDescent="0.25">
      <c r="A1447" t="s">
        <v>1630</v>
      </c>
      <c r="B1447" t="s">
        <v>277</v>
      </c>
    </row>
    <row r="1448" spans="1:2" x14ac:dyDescent="0.25">
      <c r="A1448" t="s">
        <v>1631</v>
      </c>
      <c r="B1448" t="s">
        <v>277</v>
      </c>
    </row>
    <row r="1449" spans="1:2" x14ac:dyDescent="0.25">
      <c r="A1449" t="s">
        <v>1632</v>
      </c>
      <c r="B1449" t="s">
        <v>277</v>
      </c>
    </row>
    <row r="1450" spans="1:2" x14ac:dyDescent="0.25">
      <c r="A1450" t="s">
        <v>1633</v>
      </c>
      <c r="B1450" t="s">
        <v>277</v>
      </c>
    </row>
    <row r="1451" spans="1:2" x14ac:dyDescent="0.25">
      <c r="A1451" t="s">
        <v>1634</v>
      </c>
      <c r="B1451" t="s">
        <v>277</v>
      </c>
    </row>
    <row r="1452" spans="1:2" x14ac:dyDescent="0.25">
      <c r="A1452" t="s">
        <v>1635</v>
      </c>
      <c r="B1452" t="s">
        <v>277</v>
      </c>
    </row>
    <row r="1453" spans="1:2" x14ac:dyDescent="0.25">
      <c r="A1453" t="s">
        <v>1636</v>
      </c>
      <c r="B1453" t="s">
        <v>277</v>
      </c>
    </row>
    <row r="1454" spans="1:2" x14ac:dyDescent="0.25">
      <c r="A1454" t="s">
        <v>1637</v>
      </c>
      <c r="B1454" t="s">
        <v>277</v>
      </c>
    </row>
    <row r="1455" spans="1:2" x14ac:dyDescent="0.25">
      <c r="A1455" t="s">
        <v>1638</v>
      </c>
      <c r="B1455" t="s">
        <v>277</v>
      </c>
    </row>
    <row r="1456" spans="1:2" x14ac:dyDescent="0.25">
      <c r="A1456" t="s">
        <v>1639</v>
      </c>
      <c r="B1456" t="s">
        <v>277</v>
      </c>
    </row>
    <row r="1457" spans="1:2" x14ac:dyDescent="0.25">
      <c r="A1457" t="s">
        <v>1640</v>
      </c>
      <c r="B1457" t="s">
        <v>277</v>
      </c>
    </row>
    <row r="1458" spans="1:2" x14ac:dyDescent="0.25">
      <c r="A1458" t="s">
        <v>1641</v>
      </c>
      <c r="B1458" t="s">
        <v>277</v>
      </c>
    </row>
    <row r="1459" spans="1:2" x14ac:dyDescent="0.25">
      <c r="A1459" t="s">
        <v>1642</v>
      </c>
      <c r="B1459" t="s">
        <v>277</v>
      </c>
    </row>
    <row r="1460" spans="1:2" x14ac:dyDescent="0.25">
      <c r="A1460" t="s">
        <v>1643</v>
      </c>
      <c r="B1460" t="s">
        <v>277</v>
      </c>
    </row>
    <row r="1461" spans="1:2" x14ac:dyDescent="0.25">
      <c r="A1461" t="s">
        <v>1644</v>
      </c>
      <c r="B1461" t="s">
        <v>277</v>
      </c>
    </row>
    <row r="1462" spans="1:2" x14ac:dyDescent="0.25">
      <c r="A1462" t="s">
        <v>1645</v>
      </c>
      <c r="B1462" t="s">
        <v>277</v>
      </c>
    </row>
    <row r="1463" spans="1:2" x14ac:dyDescent="0.25">
      <c r="A1463" t="s">
        <v>1646</v>
      </c>
      <c r="B1463" t="s">
        <v>1646</v>
      </c>
    </row>
    <row r="1464" spans="1:2" x14ac:dyDescent="0.25">
      <c r="A1464" t="s">
        <v>1647</v>
      </c>
      <c r="B1464" t="s">
        <v>277</v>
      </c>
    </row>
    <row r="1465" spans="1:2" x14ac:dyDescent="0.25">
      <c r="A1465" t="s">
        <v>1648</v>
      </c>
      <c r="B1465" t="s">
        <v>689</v>
      </c>
    </row>
    <row r="1466" spans="1:2" x14ac:dyDescent="0.25">
      <c r="A1466" t="s">
        <v>1649</v>
      </c>
      <c r="B1466" t="s">
        <v>689</v>
      </c>
    </row>
    <row r="1467" spans="1:2" x14ac:dyDescent="0.25">
      <c r="A1467" t="s">
        <v>1650</v>
      </c>
      <c r="B1467" t="s">
        <v>623</v>
      </c>
    </row>
    <row r="1468" spans="1:2" x14ac:dyDescent="0.25">
      <c r="A1468" t="s">
        <v>1651</v>
      </c>
      <c r="B1468" t="s">
        <v>277</v>
      </c>
    </row>
    <row r="1469" spans="1:2" x14ac:dyDescent="0.25">
      <c r="A1469" t="s">
        <v>1652</v>
      </c>
      <c r="B1469" t="s">
        <v>277</v>
      </c>
    </row>
    <row r="1470" spans="1:2" x14ac:dyDescent="0.25">
      <c r="A1470" t="s">
        <v>1653</v>
      </c>
      <c r="B1470" t="s">
        <v>277</v>
      </c>
    </row>
    <row r="1471" spans="1:2" x14ac:dyDescent="0.25">
      <c r="A1471" t="s">
        <v>1654</v>
      </c>
      <c r="B1471" t="s">
        <v>277</v>
      </c>
    </row>
    <row r="1472" spans="1:2" x14ac:dyDescent="0.25">
      <c r="A1472" t="s">
        <v>1655</v>
      </c>
      <c r="B1472" t="s">
        <v>277</v>
      </c>
    </row>
    <row r="1473" spans="1:2" x14ac:dyDescent="0.25">
      <c r="A1473" t="s">
        <v>1656</v>
      </c>
      <c r="B1473" t="s">
        <v>277</v>
      </c>
    </row>
    <row r="1474" spans="1:2" x14ac:dyDescent="0.25">
      <c r="A1474" t="s">
        <v>1657</v>
      </c>
      <c r="B1474" t="s">
        <v>277</v>
      </c>
    </row>
    <row r="1475" spans="1:2" x14ac:dyDescent="0.25">
      <c r="A1475" t="s">
        <v>1658</v>
      </c>
      <c r="B1475" t="s">
        <v>277</v>
      </c>
    </row>
    <row r="1476" spans="1:2" x14ac:dyDescent="0.25">
      <c r="A1476" t="s">
        <v>1659</v>
      </c>
      <c r="B1476" t="s">
        <v>277</v>
      </c>
    </row>
    <row r="1477" spans="1:2" x14ac:dyDescent="0.25">
      <c r="A1477" t="s">
        <v>1660</v>
      </c>
      <c r="B1477" t="s">
        <v>277</v>
      </c>
    </row>
    <row r="1478" spans="1:2" x14ac:dyDescent="0.25">
      <c r="A1478" t="s">
        <v>1661</v>
      </c>
      <c r="B1478" t="s">
        <v>277</v>
      </c>
    </row>
    <row r="1479" spans="1:2" x14ac:dyDescent="0.25">
      <c r="A1479" t="s">
        <v>1662</v>
      </c>
      <c r="B1479" t="s">
        <v>277</v>
      </c>
    </row>
    <row r="1480" spans="1:2" x14ac:dyDescent="0.25">
      <c r="A1480" t="s">
        <v>1663</v>
      </c>
      <c r="B1480" t="s">
        <v>962</v>
      </c>
    </row>
    <row r="1481" spans="1:2" x14ac:dyDescent="0.25">
      <c r="A1481" t="s">
        <v>298</v>
      </c>
      <c r="B1481" t="s">
        <v>6458</v>
      </c>
    </row>
    <row r="1482" spans="1:2" x14ac:dyDescent="0.25">
      <c r="A1482" t="s">
        <v>1665</v>
      </c>
      <c r="B1482" t="s">
        <v>277</v>
      </c>
    </row>
    <row r="1483" spans="1:2" x14ac:dyDescent="0.25">
      <c r="A1483" t="s">
        <v>1666</v>
      </c>
      <c r="B1483" t="s">
        <v>277</v>
      </c>
    </row>
    <row r="1484" spans="1:2" x14ac:dyDescent="0.25">
      <c r="A1484" t="s">
        <v>1667</v>
      </c>
      <c r="B1484" t="s">
        <v>277</v>
      </c>
    </row>
    <row r="1485" spans="1:2" x14ac:dyDescent="0.25">
      <c r="A1485" t="s">
        <v>1668</v>
      </c>
      <c r="B1485" t="s">
        <v>277</v>
      </c>
    </row>
    <row r="1486" spans="1:2" x14ac:dyDescent="0.25">
      <c r="A1486" t="s">
        <v>1669</v>
      </c>
      <c r="B1486" t="s">
        <v>277</v>
      </c>
    </row>
    <row r="1487" spans="1:2" x14ac:dyDescent="0.25">
      <c r="A1487" t="s">
        <v>1670</v>
      </c>
      <c r="B1487" t="s">
        <v>277</v>
      </c>
    </row>
    <row r="1488" spans="1:2" x14ac:dyDescent="0.25">
      <c r="A1488" t="s">
        <v>1671</v>
      </c>
      <c r="B1488" t="s">
        <v>277</v>
      </c>
    </row>
    <row r="1489" spans="1:2" x14ac:dyDescent="0.25">
      <c r="A1489" t="s">
        <v>1672</v>
      </c>
      <c r="B1489" t="s">
        <v>277</v>
      </c>
    </row>
    <row r="1490" spans="1:2" x14ac:dyDescent="0.25">
      <c r="A1490" t="s">
        <v>1673</v>
      </c>
      <c r="B1490" t="s">
        <v>277</v>
      </c>
    </row>
    <row r="1491" spans="1:2" x14ac:dyDescent="0.25">
      <c r="A1491" t="s">
        <v>1674</v>
      </c>
      <c r="B1491" t="s">
        <v>277</v>
      </c>
    </row>
    <row r="1492" spans="1:2" x14ac:dyDescent="0.25">
      <c r="A1492" t="s">
        <v>1675</v>
      </c>
      <c r="B1492" t="s">
        <v>277</v>
      </c>
    </row>
    <row r="1493" spans="1:2" x14ac:dyDescent="0.25">
      <c r="A1493" t="s">
        <v>1676</v>
      </c>
      <c r="B1493" t="s">
        <v>277</v>
      </c>
    </row>
    <row r="1494" spans="1:2" x14ac:dyDescent="0.25">
      <c r="A1494" t="s">
        <v>1677</v>
      </c>
      <c r="B1494" t="s">
        <v>277</v>
      </c>
    </row>
    <row r="1495" spans="1:2" x14ac:dyDescent="0.25">
      <c r="A1495" t="s">
        <v>1678</v>
      </c>
      <c r="B1495" t="s">
        <v>277</v>
      </c>
    </row>
    <row r="1496" spans="1:2" x14ac:dyDescent="0.25">
      <c r="A1496" t="s">
        <v>1679</v>
      </c>
      <c r="B1496" t="s">
        <v>277</v>
      </c>
    </row>
    <row r="1497" spans="1:2" x14ac:dyDescent="0.25">
      <c r="A1497" t="s">
        <v>1680</v>
      </c>
      <c r="B1497" t="s">
        <v>277</v>
      </c>
    </row>
    <row r="1498" spans="1:2" x14ac:dyDescent="0.25">
      <c r="A1498" t="s">
        <v>1681</v>
      </c>
      <c r="B1498" t="s">
        <v>277</v>
      </c>
    </row>
    <row r="1499" spans="1:2" x14ac:dyDescent="0.25">
      <c r="A1499" t="s">
        <v>1682</v>
      </c>
      <c r="B1499" t="s">
        <v>277</v>
      </c>
    </row>
    <row r="1500" spans="1:2" x14ac:dyDescent="0.25">
      <c r="A1500" t="s">
        <v>1683</v>
      </c>
      <c r="B1500" t="s">
        <v>277</v>
      </c>
    </row>
    <row r="1501" spans="1:2" x14ac:dyDescent="0.25">
      <c r="A1501" t="s">
        <v>1684</v>
      </c>
      <c r="B1501" t="s">
        <v>277</v>
      </c>
    </row>
    <row r="1502" spans="1:2" x14ac:dyDescent="0.25">
      <c r="A1502" t="s">
        <v>1685</v>
      </c>
      <c r="B1502" t="s">
        <v>277</v>
      </c>
    </row>
    <row r="1503" spans="1:2" x14ac:dyDescent="0.25">
      <c r="A1503" t="s">
        <v>1686</v>
      </c>
      <c r="B1503" t="s">
        <v>277</v>
      </c>
    </row>
    <row r="1504" spans="1:2" x14ac:dyDescent="0.25">
      <c r="A1504" t="s">
        <v>1687</v>
      </c>
      <c r="B1504" t="s">
        <v>277</v>
      </c>
    </row>
    <row r="1505" spans="1:2" x14ac:dyDescent="0.25">
      <c r="A1505" t="s">
        <v>1688</v>
      </c>
      <c r="B1505" t="s">
        <v>277</v>
      </c>
    </row>
    <row r="1506" spans="1:2" x14ac:dyDescent="0.25">
      <c r="A1506" t="s">
        <v>1689</v>
      </c>
      <c r="B1506" t="s">
        <v>277</v>
      </c>
    </row>
    <row r="1507" spans="1:2" x14ac:dyDescent="0.25">
      <c r="A1507" t="s">
        <v>1690</v>
      </c>
      <c r="B1507" t="s">
        <v>277</v>
      </c>
    </row>
    <row r="1508" spans="1:2" x14ac:dyDescent="0.25">
      <c r="A1508" t="s">
        <v>1691</v>
      </c>
      <c r="B1508" t="s">
        <v>277</v>
      </c>
    </row>
    <row r="1509" spans="1:2" x14ac:dyDescent="0.25">
      <c r="A1509" t="s">
        <v>1692</v>
      </c>
      <c r="B1509" t="s">
        <v>277</v>
      </c>
    </row>
    <row r="1510" spans="1:2" x14ac:dyDescent="0.25">
      <c r="A1510" t="s">
        <v>1693</v>
      </c>
      <c r="B1510" t="s">
        <v>277</v>
      </c>
    </row>
    <row r="1511" spans="1:2" x14ac:dyDescent="0.25">
      <c r="A1511" t="s">
        <v>1694</v>
      </c>
      <c r="B1511" t="s">
        <v>277</v>
      </c>
    </row>
    <row r="1512" spans="1:2" x14ac:dyDescent="0.25">
      <c r="A1512" t="s">
        <v>1695</v>
      </c>
      <c r="B1512" t="s">
        <v>277</v>
      </c>
    </row>
    <row r="1513" spans="1:2" x14ac:dyDescent="0.25">
      <c r="A1513" t="s">
        <v>1696</v>
      </c>
      <c r="B1513" t="s">
        <v>277</v>
      </c>
    </row>
    <row r="1514" spans="1:2" x14ac:dyDescent="0.25">
      <c r="A1514" t="s">
        <v>1697</v>
      </c>
      <c r="B1514" t="s">
        <v>277</v>
      </c>
    </row>
    <row r="1515" spans="1:2" x14ac:dyDescent="0.25">
      <c r="A1515" t="s">
        <v>1698</v>
      </c>
      <c r="B1515" t="s">
        <v>277</v>
      </c>
    </row>
    <row r="1516" spans="1:2" x14ac:dyDescent="0.25">
      <c r="A1516" t="s">
        <v>1699</v>
      </c>
      <c r="B1516" t="s">
        <v>277</v>
      </c>
    </row>
    <row r="1517" spans="1:2" x14ac:dyDescent="0.25">
      <c r="A1517" t="s">
        <v>1700</v>
      </c>
      <c r="B1517" t="s">
        <v>277</v>
      </c>
    </row>
    <row r="1518" spans="1:2" x14ac:dyDescent="0.25">
      <c r="A1518" t="s">
        <v>1701</v>
      </c>
      <c r="B1518" t="s">
        <v>277</v>
      </c>
    </row>
    <row r="1519" spans="1:2" x14ac:dyDescent="0.25">
      <c r="A1519" t="s">
        <v>1702</v>
      </c>
      <c r="B1519" t="s">
        <v>277</v>
      </c>
    </row>
    <row r="1520" spans="1:2" x14ac:dyDescent="0.25">
      <c r="A1520" t="s">
        <v>1703</v>
      </c>
      <c r="B1520" t="s">
        <v>277</v>
      </c>
    </row>
    <row r="1521" spans="1:2" x14ac:dyDescent="0.25">
      <c r="A1521" t="s">
        <v>1704</v>
      </c>
      <c r="B1521" t="s">
        <v>277</v>
      </c>
    </row>
    <row r="1522" spans="1:2" x14ac:dyDescent="0.25">
      <c r="A1522" t="s">
        <v>1705</v>
      </c>
      <c r="B1522" t="s">
        <v>277</v>
      </c>
    </row>
    <row r="1523" spans="1:2" x14ac:dyDescent="0.25">
      <c r="A1523" t="s">
        <v>1706</v>
      </c>
      <c r="B1523" t="s">
        <v>277</v>
      </c>
    </row>
    <row r="1524" spans="1:2" x14ac:dyDescent="0.25">
      <c r="A1524" t="s">
        <v>1707</v>
      </c>
      <c r="B1524" t="s">
        <v>277</v>
      </c>
    </row>
    <row r="1525" spans="1:2" x14ac:dyDescent="0.25">
      <c r="A1525" t="s">
        <v>1708</v>
      </c>
      <c r="B1525" t="s">
        <v>277</v>
      </c>
    </row>
    <row r="1526" spans="1:2" x14ac:dyDescent="0.25">
      <c r="A1526" t="s">
        <v>1709</v>
      </c>
      <c r="B1526" t="s">
        <v>277</v>
      </c>
    </row>
    <row r="1527" spans="1:2" x14ac:dyDescent="0.25">
      <c r="A1527" t="s">
        <v>1710</v>
      </c>
      <c r="B1527" t="s">
        <v>277</v>
      </c>
    </row>
    <row r="1528" spans="1:2" x14ac:dyDescent="0.25">
      <c r="A1528" t="s">
        <v>1711</v>
      </c>
      <c r="B1528" t="s">
        <v>277</v>
      </c>
    </row>
    <row r="1529" spans="1:2" x14ac:dyDescent="0.25">
      <c r="A1529" t="s">
        <v>1712</v>
      </c>
      <c r="B1529" t="s">
        <v>277</v>
      </c>
    </row>
    <row r="1530" spans="1:2" x14ac:dyDescent="0.25">
      <c r="A1530" t="s">
        <v>1713</v>
      </c>
      <c r="B1530" t="s">
        <v>277</v>
      </c>
    </row>
    <row r="1531" spans="1:2" x14ac:dyDescent="0.25">
      <c r="A1531" t="s">
        <v>1714</v>
      </c>
      <c r="B1531" t="s">
        <v>277</v>
      </c>
    </row>
    <row r="1532" spans="1:2" x14ac:dyDescent="0.25">
      <c r="A1532" t="s">
        <v>1715</v>
      </c>
      <c r="B1532" t="s">
        <v>277</v>
      </c>
    </row>
    <row r="1533" spans="1:2" x14ac:dyDescent="0.25">
      <c r="A1533" t="s">
        <v>1716</v>
      </c>
      <c r="B1533" t="s">
        <v>277</v>
      </c>
    </row>
    <row r="1534" spans="1:2" x14ac:dyDescent="0.25">
      <c r="A1534" t="s">
        <v>1717</v>
      </c>
      <c r="B1534" t="s">
        <v>277</v>
      </c>
    </row>
    <row r="1535" spans="1:2" x14ac:dyDescent="0.25">
      <c r="A1535" t="s">
        <v>1718</v>
      </c>
      <c r="B1535" t="s">
        <v>277</v>
      </c>
    </row>
    <row r="1536" spans="1:2" x14ac:dyDescent="0.25">
      <c r="A1536" t="s">
        <v>1719</v>
      </c>
      <c r="B1536" t="s">
        <v>277</v>
      </c>
    </row>
    <row r="1537" spans="1:2" x14ac:dyDescent="0.25">
      <c r="A1537" t="s">
        <v>1720</v>
      </c>
      <c r="B1537" t="s">
        <v>277</v>
      </c>
    </row>
    <row r="1538" spans="1:2" x14ac:dyDescent="0.25">
      <c r="A1538" t="s">
        <v>1721</v>
      </c>
      <c r="B1538" t="s">
        <v>277</v>
      </c>
    </row>
    <row r="1539" spans="1:2" x14ac:dyDescent="0.25">
      <c r="A1539" t="s">
        <v>1722</v>
      </c>
      <c r="B1539" t="s">
        <v>277</v>
      </c>
    </row>
    <row r="1540" spans="1:2" x14ac:dyDescent="0.25">
      <c r="A1540" t="s">
        <v>1723</v>
      </c>
      <c r="B1540" t="s">
        <v>277</v>
      </c>
    </row>
    <row r="1541" spans="1:2" x14ac:dyDescent="0.25">
      <c r="A1541" t="s">
        <v>1724</v>
      </c>
      <c r="B1541" t="s">
        <v>277</v>
      </c>
    </row>
    <row r="1542" spans="1:2" x14ac:dyDescent="0.25">
      <c r="A1542" t="s">
        <v>1725</v>
      </c>
      <c r="B1542" t="s">
        <v>277</v>
      </c>
    </row>
    <row r="1543" spans="1:2" x14ac:dyDescent="0.25">
      <c r="A1543" t="s">
        <v>1726</v>
      </c>
      <c r="B1543" t="s">
        <v>277</v>
      </c>
    </row>
    <row r="1544" spans="1:2" x14ac:dyDescent="0.25">
      <c r="A1544" t="s">
        <v>1727</v>
      </c>
      <c r="B1544" t="s">
        <v>277</v>
      </c>
    </row>
    <row r="1545" spans="1:2" x14ac:dyDescent="0.25">
      <c r="A1545" t="s">
        <v>1728</v>
      </c>
      <c r="B1545" t="s">
        <v>277</v>
      </c>
    </row>
    <row r="1546" spans="1:2" x14ac:dyDescent="0.25">
      <c r="A1546" t="s">
        <v>1729</v>
      </c>
      <c r="B1546" t="s">
        <v>277</v>
      </c>
    </row>
    <row r="1547" spans="1:2" x14ac:dyDescent="0.25">
      <c r="A1547" t="s">
        <v>1730</v>
      </c>
      <c r="B1547" t="s">
        <v>277</v>
      </c>
    </row>
    <row r="1548" spans="1:2" x14ac:dyDescent="0.25">
      <c r="A1548" t="s">
        <v>1731</v>
      </c>
      <c r="B1548" t="s">
        <v>277</v>
      </c>
    </row>
    <row r="1549" spans="1:2" x14ac:dyDescent="0.25">
      <c r="A1549" t="s">
        <v>1732</v>
      </c>
      <c r="B1549" t="s">
        <v>277</v>
      </c>
    </row>
    <row r="1550" spans="1:2" x14ac:dyDescent="0.25">
      <c r="A1550" t="s">
        <v>1733</v>
      </c>
      <c r="B1550" t="s">
        <v>277</v>
      </c>
    </row>
    <row r="1551" spans="1:2" x14ac:dyDescent="0.25">
      <c r="A1551" t="s">
        <v>1734</v>
      </c>
      <c r="B1551" t="s">
        <v>277</v>
      </c>
    </row>
    <row r="1552" spans="1:2" x14ac:dyDescent="0.25">
      <c r="A1552" t="s">
        <v>1735</v>
      </c>
      <c r="B1552" t="s">
        <v>277</v>
      </c>
    </row>
    <row r="1553" spans="1:2" x14ac:dyDescent="0.25">
      <c r="A1553" t="s">
        <v>1736</v>
      </c>
      <c r="B1553" t="s">
        <v>277</v>
      </c>
    </row>
    <row r="1554" spans="1:2" x14ac:dyDescent="0.25">
      <c r="A1554" t="s">
        <v>1737</v>
      </c>
      <c r="B1554" t="s">
        <v>277</v>
      </c>
    </row>
    <row r="1555" spans="1:2" x14ac:dyDescent="0.25">
      <c r="A1555" t="s">
        <v>1738</v>
      </c>
      <c r="B1555" t="s">
        <v>277</v>
      </c>
    </row>
    <row r="1556" spans="1:2" x14ac:dyDescent="0.25">
      <c r="A1556" t="s">
        <v>1739</v>
      </c>
      <c r="B1556" t="s">
        <v>277</v>
      </c>
    </row>
    <row r="1557" spans="1:2" x14ac:dyDescent="0.25">
      <c r="A1557" t="s">
        <v>1740</v>
      </c>
      <c r="B1557" t="s">
        <v>277</v>
      </c>
    </row>
    <row r="1558" spans="1:2" x14ac:dyDescent="0.25">
      <c r="A1558" t="s">
        <v>1741</v>
      </c>
      <c r="B1558" t="s">
        <v>277</v>
      </c>
    </row>
    <row r="1559" spans="1:2" x14ac:dyDescent="0.25">
      <c r="A1559" t="s">
        <v>1742</v>
      </c>
      <c r="B1559" t="s">
        <v>277</v>
      </c>
    </row>
    <row r="1560" spans="1:2" x14ac:dyDescent="0.25">
      <c r="A1560" t="s">
        <v>1743</v>
      </c>
      <c r="B1560" t="s">
        <v>277</v>
      </c>
    </row>
    <row r="1561" spans="1:2" x14ac:dyDescent="0.25">
      <c r="A1561" t="s">
        <v>1744</v>
      </c>
      <c r="B1561" t="s">
        <v>277</v>
      </c>
    </row>
    <row r="1562" spans="1:2" x14ac:dyDescent="0.25">
      <c r="A1562" t="s">
        <v>1745</v>
      </c>
      <c r="B1562" t="s">
        <v>277</v>
      </c>
    </row>
    <row r="1563" spans="1:2" x14ac:dyDescent="0.25">
      <c r="A1563" t="s">
        <v>1746</v>
      </c>
      <c r="B1563" t="s">
        <v>277</v>
      </c>
    </row>
    <row r="1564" spans="1:2" x14ac:dyDescent="0.25">
      <c r="A1564" t="s">
        <v>1747</v>
      </c>
      <c r="B1564" t="s">
        <v>277</v>
      </c>
    </row>
    <row r="1565" spans="1:2" x14ac:dyDescent="0.25">
      <c r="A1565" t="s">
        <v>1748</v>
      </c>
      <c r="B1565" t="s">
        <v>277</v>
      </c>
    </row>
    <row r="1566" spans="1:2" x14ac:dyDescent="0.25">
      <c r="A1566" t="s">
        <v>1749</v>
      </c>
      <c r="B1566" t="s">
        <v>277</v>
      </c>
    </row>
    <row r="1567" spans="1:2" x14ac:dyDescent="0.25">
      <c r="A1567" t="s">
        <v>1750</v>
      </c>
      <c r="B1567" t="s">
        <v>277</v>
      </c>
    </row>
    <row r="1568" spans="1:2" x14ac:dyDescent="0.25">
      <c r="A1568" t="s">
        <v>1751</v>
      </c>
      <c r="B1568" t="s">
        <v>277</v>
      </c>
    </row>
    <row r="1569" spans="1:2" x14ac:dyDescent="0.25">
      <c r="A1569" t="s">
        <v>1752</v>
      </c>
      <c r="B1569" t="s">
        <v>277</v>
      </c>
    </row>
    <row r="1570" spans="1:2" x14ac:dyDescent="0.25">
      <c r="A1570" t="s">
        <v>1753</v>
      </c>
      <c r="B1570" t="s">
        <v>277</v>
      </c>
    </row>
    <row r="1571" spans="1:2" x14ac:dyDescent="0.25">
      <c r="A1571" t="s">
        <v>1754</v>
      </c>
      <c r="B1571" t="s">
        <v>277</v>
      </c>
    </row>
    <row r="1572" spans="1:2" x14ac:dyDescent="0.25">
      <c r="A1572" t="s">
        <v>1755</v>
      </c>
      <c r="B1572" t="s">
        <v>277</v>
      </c>
    </row>
    <row r="1573" spans="1:2" x14ac:dyDescent="0.25">
      <c r="A1573" t="s">
        <v>1756</v>
      </c>
      <c r="B1573" t="s">
        <v>277</v>
      </c>
    </row>
    <row r="1574" spans="1:2" x14ac:dyDescent="0.25">
      <c r="A1574" t="s">
        <v>1757</v>
      </c>
      <c r="B1574" t="s">
        <v>277</v>
      </c>
    </row>
    <row r="1575" spans="1:2" x14ac:dyDescent="0.25">
      <c r="A1575" t="s">
        <v>1758</v>
      </c>
      <c r="B1575" t="s">
        <v>277</v>
      </c>
    </row>
    <row r="1576" spans="1:2" x14ac:dyDescent="0.25">
      <c r="A1576" t="s">
        <v>1759</v>
      </c>
      <c r="B1576" t="s">
        <v>277</v>
      </c>
    </row>
    <row r="1577" spans="1:2" x14ac:dyDescent="0.25">
      <c r="A1577" t="s">
        <v>1760</v>
      </c>
      <c r="B1577" t="s">
        <v>277</v>
      </c>
    </row>
    <row r="1578" spans="1:2" x14ac:dyDescent="0.25">
      <c r="A1578" t="s">
        <v>1761</v>
      </c>
      <c r="B1578" t="s">
        <v>277</v>
      </c>
    </row>
    <row r="1579" spans="1:2" x14ac:dyDescent="0.25">
      <c r="A1579" t="s">
        <v>1762</v>
      </c>
      <c r="B1579" t="s">
        <v>277</v>
      </c>
    </row>
    <row r="1580" spans="1:2" x14ac:dyDescent="0.25">
      <c r="A1580" t="s">
        <v>1763</v>
      </c>
      <c r="B1580" t="s">
        <v>277</v>
      </c>
    </row>
    <row r="1581" spans="1:2" x14ac:dyDescent="0.25">
      <c r="A1581" t="s">
        <v>1764</v>
      </c>
      <c r="B1581" t="s">
        <v>277</v>
      </c>
    </row>
    <row r="1582" spans="1:2" x14ac:dyDescent="0.25">
      <c r="A1582" t="s">
        <v>1765</v>
      </c>
      <c r="B1582" t="s">
        <v>277</v>
      </c>
    </row>
    <row r="1583" spans="1:2" x14ac:dyDescent="0.25">
      <c r="A1583" t="s">
        <v>1766</v>
      </c>
      <c r="B1583" t="s">
        <v>277</v>
      </c>
    </row>
    <row r="1584" spans="1:2" x14ac:dyDescent="0.25">
      <c r="A1584" t="s">
        <v>1767</v>
      </c>
      <c r="B1584" t="s">
        <v>277</v>
      </c>
    </row>
    <row r="1585" spans="1:2" x14ac:dyDescent="0.25">
      <c r="A1585" t="s">
        <v>1768</v>
      </c>
      <c r="B1585" t="s">
        <v>277</v>
      </c>
    </row>
    <row r="1586" spans="1:2" x14ac:dyDescent="0.25">
      <c r="A1586" t="s">
        <v>1769</v>
      </c>
      <c r="B1586" t="s">
        <v>277</v>
      </c>
    </row>
    <row r="1587" spans="1:2" x14ac:dyDescent="0.25">
      <c r="A1587" t="s">
        <v>1770</v>
      </c>
      <c r="B1587" t="s">
        <v>277</v>
      </c>
    </row>
    <row r="1588" spans="1:2" x14ac:dyDescent="0.25">
      <c r="A1588" t="s">
        <v>1771</v>
      </c>
      <c r="B1588" t="s">
        <v>277</v>
      </c>
    </row>
    <row r="1589" spans="1:2" x14ac:dyDescent="0.25">
      <c r="A1589" t="s">
        <v>1772</v>
      </c>
      <c r="B1589" t="s">
        <v>277</v>
      </c>
    </row>
    <row r="1590" spans="1:2" x14ac:dyDescent="0.25">
      <c r="A1590" t="s">
        <v>1773</v>
      </c>
      <c r="B1590" t="s">
        <v>277</v>
      </c>
    </row>
    <row r="1591" spans="1:2" x14ac:dyDescent="0.25">
      <c r="A1591" t="s">
        <v>1774</v>
      </c>
      <c r="B1591" t="s">
        <v>277</v>
      </c>
    </row>
    <row r="1592" spans="1:2" x14ac:dyDescent="0.25">
      <c r="A1592" t="s">
        <v>1775</v>
      </c>
      <c r="B1592" t="s">
        <v>277</v>
      </c>
    </row>
    <row r="1593" spans="1:2" x14ac:dyDescent="0.25">
      <c r="A1593" t="s">
        <v>1776</v>
      </c>
      <c r="B1593" t="s">
        <v>277</v>
      </c>
    </row>
    <row r="1594" spans="1:2" x14ac:dyDescent="0.25">
      <c r="A1594" t="s">
        <v>1777</v>
      </c>
      <c r="B1594" t="s">
        <v>277</v>
      </c>
    </row>
    <row r="1595" spans="1:2" x14ac:dyDescent="0.25">
      <c r="A1595" t="s">
        <v>1778</v>
      </c>
      <c r="B1595" t="s">
        <v>277</v>
      </c>
    </row>
    <row r="1596" spans="1:2" x14ac:dyDescent="0.25">
      <c r="A1596" t="s">
        <v>1779</v>
      </c>
      <c r="B1596" t="s">
        <v>277</v>
      </c>
    </row>
    <row r="1597" spans="1:2" x14ac:dyDescent="0.25">
      <c r="A1597" t="s">
        <v>1780</v>
      </c>
      <c r="B1597" t="s">
        <v>277</v>
      </c>
    </row>
    <row r="1598" spans="1:2" x14ac:dyDescent="0.25">
      <c r="A1598" t="s">
        <v>1781</v>
      </c>
      <c r="B1598" t="s">
        <v>277</v>
      </c>
    </row>
    <row r="1599" spans="1:2" x14ac:dyDescent="0.25">
      <c r="A1599" t="s">
        <v>1782</v>
      </c>
      <c r="B1599" t="s">
        <v>277</v>
      </c>
    </row>
    <row r="1600" spans="1:2" x14ac:dyDescent="0.25">
      <c r="A1600" t="s">
        <v>1783</v>
      </c>
      <c r="B1600" t="s">
        <v>277</v>
      </c>
    </row>
    <row r="1601" spans="1:2" x14ac:dyDescent="0.25">
      <c r="A1601" t="s">
        <v>1784</v>
      </c>
      <c r="B1601" t="s">
        <v>277</v>
      </c>
    </row>
    <row r="1602" spans="1:2" x14ac:dyDescent="0.25">
      <c r="A1602" t="s">
        <v>1785</v>
      </c>
      <c r="B1602" t="s">
        <v>277</v>
      </c>
    </row>
    <row r="1603" spans="1:2" x14ac:dyDescent="0.25">
      <c r="A1603" t="s">
        <v>1786</v>
      </c>
      <c r="B1603" t="s">
        <v>277</v>
      </c>
    </row>
    <row r="1604" spans="1:2" x14ac:dyDescent="0.25">
      <c r="A1604" t="s">
        <v>1787</v>
      </c>
      <c r="B1604" t="s">
        <v>277</v>
      </c>
    </row>
    <row r="1605" spans="1:2" x14ac:dyDescent="0.25">
      <c r="A1605" t="s">
        <v>1788</v>
      </c>
      <c r="B1605" t="s">
        <v>277</v>
      </c>
    </row>
    <row r="1606" spans="1:2" x14ac:dyDescent="0.25">
      <c r="A1606" t="s">
        <v>1789</v>
      </c>
      <c r="B1606" t="s">
        <v>277</v>
      </c>
    </row>
    <row r="1607" spans="1:2" x14ac:dyDescent="0.25">
      <c r="A1607" t="s">
        <v>1790</v>
      </c>
      <c r="B1607" t="s">
        <v>277</v>
      </c>
    </row>
    <row r="1608" spans="1:2" x14ac:dyDescent="0.25">
      <c r="A1608" t="s">
        <v>1791</v>
      </c>
      <c r="B1608" t="s">
        <v>277</v>
      </c>
    </row>
    <row r="1609" spans="1:2" x14ac:dyDescent="0.25">
      <c r="A1609" t="s">
        <v>1792</v>
      </c>
      <c r="B1609" t="s">
        <v>277</v>
      </c>
    </row>
    <row r="1610" spans="1:2" x14ac:dyDescent="0.25">
      <c r="A1610" t="s">
        <v>1793</v>
      </c>
      <c r="B1610" t="s">
        <v>277</v>
      </c>
    </row>
    <row r="1611" spans="1:2" x14ac:dyDescent="0.25">
      <c r="A1611" t="s">
        <v>1794</v>
      </c>
      <c r="B1611" t="s">
        <v>277</v>
      </c>
    </row>
    <row r="1612" spans="1:2" x14ac:dyDescent="0.25">
      <c r="A1612" t="s">
        <v>1795</v>
      </c>
      <c r="B1612" t="s">
        <v>277</v>
      </c>
    </row>
    <row r="1613" spans="1:2" x14ac:dyDescent="0.25">
      <c r="A1613" t="s">
        <v>1796</v>
      </c>
      <c r="B1613" t="s">
        <v>277</v>
      </c>
    </row>
    <row r="1614" spans="1:2" x14ac:dyDescent="0.25">
      <c r="A1614" t="s">
        <v>1797</v>
      </c>
      <c r="B1614" t="s">
        <v>277</v>
      </c>
    </row>
    <row r="1615" spans="1:2" x14ac:dyDescent="0.25">
      <c r="A1615" t="s">
        <v>1798</v>
      </c>
      <c r="B1615" t="s">
        <v>277</v>
      </c>
    </row>
    <row r="1616" spans="1:2" x14ac:dyDescent="0.25">
      <c r="A1616" t="s">
        <v>1799</v>
      </c>
      <c r="B1616" t="s">
        <v>277</v>
      </c>
    </row>
    <row r="1617" spans="1:2" x14ac:dyDescent="0.25">
      <c r="A1617" t="s">
        <v>1800</v>
      </c>
      <c r="B1617" t="s">
        <v>277</v>
      </c>
    </row>
    <row r="1618" spans="1:2" x14ac:dyDescent="0.25">
      <c r="A1618" t="s">
        <v>1801</v>
      </c>
      <c r="B1618" t="s">
        <v>277</v>
      </c>
    </row>
    <row r="1619" spans="1:2" x14ac:dyDescent="0.25">
      <c r="A1619" t="s">
        <v>1802</v>
      </c>
      <c r="B1619" t="s">
        <v>277</v>
      </c>
    </row>
    <row r="1620" spans="1:2" x14ac:dyDescent="0.25">
      <c r="A1620" t="s">
        <v>1803</v>
      </c>
      <c r="B1620" t="s">
        <v>277</v>
      </c>
    </row>
    <row r="1621" spans="1:2" x14ac:dyDescent="0.25">
      <c r="A1621" t="s">
        <v>1804</v>
      </c>
      <c r="B1621" t="s">
        <v>277</v>
      </c>
    </row>
    <row r="1622" spans="1:2" x14ac:dyDescent="0.25">
      <c r="A1622" t="s">
        <v>1805</v>
      </c>
      <c r="B1622" t="s">
        <v>277</v>
      </c>
    </row>
    <row r="1623" spans="1:2" x14ac:dyDescent="0.25">
      <c r="A1623" t="s">
        <v>1806</v>
      </c>
      <c r="B1623" t="s">
        <v>277</v>
      </c>
    </row>
    <row r="1624" spans="1:2" x14ac:dyDescent="0.25">
      <c r="A1624" t="s">
        <v>1807</v>
      </c>
      <c r="B1624" t="s">
        <v>277</v>
      </c>
    </row>
    <row r="1625" spans="1:2" x14ac:dyDescent="0.25">
      <c r="A1625" t="s">
        <v>1808</v>
      </c>
      <c r="B1625" t="s">
        <v>277</v>
      </c>
    </row>
    <row r="1626" spans="1:2" x14ac:dyDescent="0.25">
      <c r="A1626" t="s">
        <v>1809</v>
      </c>
      <c r="B1626" t="s">
        <v>277</v>
      </c>
    </row>
    <row r="1627" spans="1:2" x14ac:dyDescent="0.25">
      <c r="A1627" t="s">
        <v>1810</v>
      </c>
      <c r="B1627" t="s">
        <v>277</v>
      </c>
    </row>
    <row r="1628" spans="1:2" x14ac:dyDescent="0.25">
      <c r="A1628" t="s">
        <v>1811</v>
      </c>
      <c r="B1628" t="s">
        <v>277</v>
      </c>
    </row>
    <row r="1629" spans="1:2" x14ac:dyDescent="0.25">
      <c r="A1629" t="s">
        <v>1812</v>
      </c>
      <c r="B1629" t="s">
        <v>277</v>
      </c>
    </row>
    <row r="1630" spans="1:2" x14ac:dyDescent="0.25">
      <c r="A1630" t="s">
        <v>1813</v>
      </c>
      <c r="B1630" t="s">
        <v>277</v>
      </c>
    </row>
    <row r="1631" spans="1:2" x14ac:dyDescent="0.25">
      <c r="A1631" t="s">
        <v>1814</v>
      </c>
      <c r="B1631" t="s">
        <v>277</v>
      </c>
    </row>
    <row r="1632" spans="1:2" x14ac:dyDescent="0.25">
      <c r="A1632" t="s">
        <v>1815</v>
      </c>
      <c r="B1632" t="s">
        <v>277</v>
      </c>
    </row>
    <row r="1633" spans="1:2" x14ac:dyDescent="0.25">
      <c r="A1633" t="s">
        <v>1816</v>
      </c>
      <c r="B1633" t="s">
        <v>277</v>
      </c>
    </row>
    <row r="1634" spans="1:2" x14ac:dyDescent="0.25">
      <c r="A1634" t="s">
        <v>1817</v>
      </c>
      <c r="B1634" t="s">
        <v>277</v>
      </c>
    </row>
    <row r="1635" spans="1:2" x14ac:dyDescent="0.25">
      <c r="A1635" t="s">
        <v>1818</v>
      </c>
      <c r="B1635" t="s">
        <v>277</v>
      </c>
    </row>
    <row r="1636" spans="1:2" x14ac:dyDescent="0.25">
      <c r="A1636" t="s">
        <v>1819</v>
      </c>
      <c r="B1636" t="s">
        <v>277</v>
      </c>
    </row>
    <row r="1637" spans="1:2" x14ac:dyDescent="0.25">
      <c r="A1637" t="s">
        <v>1820</v>
      </c>
      <c r="B1637" t="s">
        <v>277</v>
      </c>
    </row>
    <row r="1638" spans="1:2" x14ac:dyDescent="0.25">
      <c r="A1638" t="s">
        <v>1821</v>
      </c>
      <c r="B1638" t="s">
        <v>277</v>
      </c>
    </row>
    <row r="1639" spans="1:2" x14ac:dyDescent="0.25">
      <c r="A1639" t="s">
        <v>1822</v>
      </c>
      <c r="B1639" t="s">
        <v>277</v>
      </c>
    </row>
    <row r="1640" spans="1:2" x14ac:dyDescent="0.25">
      <c r="A1640" t="s">
        <v>1823</v>
      </c>
      <c r="B1640" t="s">
        <v>277</v>
      </c>
    </row>
    <row r="1641" spans="1:2" x14ac:dyDescent="0.25">
      <c r="A1641" t="s">
        <v>1824</v>
      </c>
      <c r="B1641" t="s">
        <v>277</v>
      </c>
    </row>
    <row r="1642" spans="1:2" x14ac:dyDescent="0.25">
      <c r="A1642" t="s">
        <v>1825</v>
      </c>
      <c r="B1642" t="s">
        <v>277</v>
      </c>
    </row>
    <row r="1643" spans="1:2" x14ac:dyDescent="0.25">
      <c r="A1643" t="s">
        <v>1826</v>
      </c>
      <c r="B1643" t="s">
        <v>277</v>
      </c>
    </row>
    <row r="1644" spans="1:2" x14ac:dyDescent="0.25">
      <c r="A1644" t="s">
        <v>1827</v>
      </c>
      <c r="B1644" t="s">
        <v>277</v>
      </c>
    </row>
    <row r="1645" spans="1:2" x14ac:dyDescent="0.25">
      <c r="A1645" t="s">
        <v>1828</v>
      </c>
      <c r="B1645" t="s">
        <v>277</v>
      </c>
    </row>
    <row r="1646" spans="1:2" x14ac:dyDescent="0.25">
      <c r="A1646" t="s">
        <v>1829</v>
      </c>
      <c r="B1646" t="s">
        <v>277</v>
      </c>
    </row>
    <row r="1647" spans="1:2" x14ac:dyDescent="0.25">
      <c r="A1647" t="s">
        <v>1830</v>
      </c>
      <c r="B1647" t="s">
        <v>277</v>
      </c>
    </row>
    <row r="1648" spans="1:2" x14ac:dyDescent="0.25">
      <c r="A1648" t="s">
        <v>1831</v>
      </c>
      <c r="B1648" t="s">
        <v>277</v>
      </c>
    </row>
    <row r="1649" spans="1:2" x14ac:dyDescent="0.25">
      <c r="A1649" t="s">
        <v>1832</v>
      </c>
      <c r="B1649" t="s">
        <v>277</v>
      </c>
    </row>
    <row r="1650" spans="1:2" x14ac:dyDescent="0.25">
      <c r="A1650" t="s">
        <v>1833</v>
      </c>
      <c r="B1650" t="s">
        <v>277</v>
      </c>
    </row>
    <row r="1651" spans="1:2" x14ac:dyDescent="0.25">
      <c r="A1651" t="s">
        <v>1834</v>
      </c>
      <c r="B1651" t="s">
        <v>277</v>
      </c>
    </row>
    <row r="1652" spans="1:2" x14ac:dyDescent="0.25">
      <c r="A1652" t="s">
        <v>1835</v>
      </c>
      <c r="B1652" t="s">
        <v>277</v>
      </c>
    </row>
    <row r="1653" spans="1:2" x14ac:dyDescent="0.25">
      <c r="A1653" t="s">
        <v>1836</v>
      </c>
      <c r="B1653" t="s">
        <v>277</v>
      </c>
    </row>
    <row r="1654" spans="1:2" x14ac:dyDescent="0.25">
      <c r="A1654" t="s">
        <v>1837</v>
      </c>
      <c r="B1654" t="s">
        <v>277</v>
      </c>
    </row>
    <row r="1655" spans="1:2" x14ac:dyDescent="0.25">
      <c r="A1655" t="s">
        <v>1838</v>
      </c>
      <c r="B1655" t="s">
        <v>277</v>
      </c>
    </row>
    <row r="1656" spans="1:2" x14ac:dyDescent="0.25">
      <c r="A1656" t="s">
        <v>1839</v>
      </c>
      <c r="B1656" t="s">
        <v>277</v>
      </c>
    </row>
    <row r="1657" spans="1:2" x14ac:dyDescent="0.25">
      <c r="A1657" t="s">
        <v>1840</v>
      </c>
      <c r="B1657" t="s">
        <v>277</v>
      </c>
    </row>
    <row r="1658" spans="1:2" x14ac:dyDescent="0.25">
      <c r="A1658" t="s">
        <v>1841</v>
      </c>
      <c r="B1658" t="s">
        <v>277</v>
      </c>
    </row>
    <row r="1659" spans="1:2" x14ac:dyDescent="0.25">
      <c r="A1659" t="s">
        <v>1842</v>
      </c>
      <c r="B1659" t="s">
        <v>277</v>
      </c>
    </row>
    <row r="1660" spans="1:2" x14ac:dyDescent="0.25">
      <c r="A1660" t="s">
        <v>1843</v>
      </c>
      <c r="B1660" t="s">
        <v>277</v>
      </c>
    </row>
    <row r="1661" spans="1:2" x14ac:dyDescent="0.25">
      <c r="A1661" t="s">
        <v>1844</v>
      </c>
      <c r="B1661" t="s">
        <v>277</v>
      </c>
    </row>
    <row r="1662" spans="1:2" x14ac:dyDescent="0.25">
      <c r="A1662" t="s">
        <v>1845</v>
      </c>
      <c r="B1662" t="s">
        <v>277</v>
      </c>
    </row>
    <row r="1663" spans="1:2" x14ac:dyDescent="0.25">
      <c r="A1663" t="s">
        <v>1846</v>
      </c>
      <c r="B1663" t="s">
        <v>277</v>
      </c>
    </row>
    <row r="1664" spans="1:2" x14ac:dyDescent="0.25">
      <c r="A1664" t="s">
        <v>1847</v>
      </c>
      <c r="B1664" t="s">
        <v>277</v>
      </c>
    </row>
    <row r="1665" spans="1:2" x14ac:dyDescent="0.25">
      <c r="A1665" t="s">
        <v>1848</v>
      </c>
      <c r="B1665" t="s">
        <v>277</v>
      </c>
    </row>
    <row r="1666" spans="1:2" x14ac:dyDescent="0.25">
      <c r="A1666" t="s">
        <v>1849</v>
      </c>
      <c r="B1666" t="s">
        <v>277</v>
      </c>
    </row>
    <row r="1667" spans="1:2" x14ac:dyDescent="0.25">
      <c r="A1667" t="s">
        <v>1850</v>
      </c>
      <c r="B1667" t="s">
        <v>277</v>
      </c>
    </row>
    <row r="1668" spans="1:2" x14ac:dyDescent="0.25">
      <c r="A1668" t="s">
        <v>1851</v>
      </c>
      <c r="B1668" t="s">
        <v>277</v>
      </c>
    </row>
    <row r="1669" spans="1:2" x14ac:dyDescent="0.25">
      <c r="A1669" t="s">
        <v>1852</v>
      </c>
      <c r="B1669" t="s">
        <v>277</v>
      </c>
    </row>
    <row r="1670" spans="1:2" x14ac:dyDescent="0.25">
      <c r="A1670" t="s">
        <v>1853</v>
      </c>
      <c r="B1670" t="s">
        <v>277</v>
      </c>
    </row>
    <row r="1671" spans="1:2" x14ac:dyDescent="0.25">
      <c r="A1671" t="s">
        <v>1854</v>
      </c>
      <c r="B1671" t="s">
        <v>277</v>
      </c>
    </row>
    <row r="1672" spans="1:2" x14ac:dyDescent="0.25">
      <c r="A1672" t="s">
        <v>1855</v>
      </c>
      <c r="B1672" t="s">
        <v>277</v>
      </c>
    </row>
    <row r="1673" spans="1:2" x14ac:dyDescent="0.25">
      <c r="A1673" t="s">
        <v>1856</v>
      </c>
      <c r="B1673" t="s">
        <v>277</v>
      </c>
    </row>
    <row r="1674" spans="1:2" x14ac:dyDescent="0.25">
      <c r="A1674" t="s">
        <v>1857</v>
      </c>
      <c r="B1674" t="s">
        <v>277</v>
      </c>
    </row>
    <row r="1675" spans="1:2" x14ac:dyDescent="0.25">
      <c r="A1675" t="s">
        <v>1858</v>
      </c>
      <c r="B1675" t="s">
        <v>277</v>
      </c>
    </row>
    <row r="1676" spans="1:2" x14ac:dyDescent="0.25">
      <c r="A1676" t="s">
        <v>1859</v>
      </c>
      <c r="B1676" t="s">
        <v>277</v>
      </c>
    </row>
    <row r="1677" spans="1:2" x14ac:dyDescent="0.25">
      <c r="A1677" t="s">
        <v>1860</v>
      </c>
      <c r="B1677" t="s">
        <v>277</v>
      </c>
    </row>
    <row r="1678" spans="1:2" x14ac:dyDescent="0.25">
      <c r="A1678" t="s">
        <v>1861</v>
      </c>
      <c r="B1678" t="s">
        <v>277</v>
      </c>
    </row>
    <row r="1679" spans="1:2" x14ac:dyDescent="0.25">
      <c r="A1679" t="s">
        <v>1862</v>
      </c>
      <c r="B1679" t="s">
        <v>277</v>
      </c>
    </row>
    <row r="1680" spans="1:2" x14ac:dyDescent="0.25">
      <c r="A1680" t="s">
        <v>1863</v>
      </c>
      <c r="B1680" t="s">
        <v>277</v>
      </c>
    </row>
    <row r="1681" spans="1:2" x14ac:dyDescent="0.25">
      <c r="A1681" t="s">
        <v>1864</v>
      </c>
      <c r="B1681" t="s">
        <v>277</v>
      </c>
    </row>
    <row r="1682" spans="1:2" x14ac:dyDescent="0.25">
      <c r="A1682" t="s">
        <v>1865</v>
      </c>
      <c r="B1682" t="s">
        <v>277</v>
      </c>
    </row>
    <row r="1683" spans="1:2" x14ac:dyDescent="0.25">
      <c r="A1683" t="s">
        <v>1866</v>
      </c>
      <c r="B1683" t="s">
        <v>277</v>
      </c>
    </row>
    <row r="1684" spans="1:2" x14ac:dyDescent="0.25">
      <c r="A1684" t="s">
        <v>1867</v>
      </c>
      <c r="B1684" t="s">
        <v>277</v>
      </c>
    </row>
    <row r="1685" spans="1:2" x14ac:dyDescent="0.25">
      <c r="A1685" t="s">
        <v>1868</v>
      </c>
      <c r="B1685" t="s">
        <v>277</v>
      </c>
    </row>
    <row r="1686" spans="1:2" x14ac:dyDescent="0.25">
      <c r="A1686" t="s">
        <v>1869</v>
      </c>
      <c r="B1686" t="s">
        <v>277</v>
      </c>
    </row>
    <row r="1687" spans="1:2" x14ac:dyDescent="0.25">
      <c r="A1687" t="s">
        <v>1870</v>
      </c>
      <c r="B1687" t="s">
        <v>277</v>
      </c>
    </row>
    <row r="1688" spans="1:2" x14ac:dyDescent="0.25">
      <c r="A1688" t="s">
        <v>1871</v>
      </c>
      <c r="B1688" t="s">
        <v>277</v>
      </c>
    </row>
    <row r="1689" spans="1:2" x14ac:dyDescent="0.25">
      <c r="A1689" t="s">
        <v>1872</v>
      </c>
      <c r="B1689" t="s">
        <v>277</v>
      </c>
    </row>
    <row r="1690" spans="1:2" x14ac:dyDescent="0.25">
      <c r="A1690" t="s">
        <v>1873</v>
      </c>
      <c r="B1690" t="s">
        <v>277</v>
      </c>
    </row>
    <row r="1691" spans="1:2" x14ac:dyDescent="0.25">
      <c r="A1691" t="s">
        <v>1874</v>
      </c>
      <c r="B1691" t="s">
        <v>277</v>
      </c>
    </row>
    <row r="1692" spans="1:2" x14ac:dyDescent="0.25">
      <c r="A1692" t="s">
        <v>1875</v>
      </c>
      <c r="B1692" t="s">
        <v>277</v>
      </c>
    </row>
    <row r="1693" spans="1:2" x14ac:dyDescent="0.25">
      <c r="A1693" t="s">
        <v>1876</v>
      </c>
      <c r="B1693" t="s">
        <v>277</v>
      </c>
    </row>
    <row r="1694" spans="1:2" x14ac:dyDescent="0.25">
      <c r="A1694" t="s">
        <v>1877</v>
      </c>
      <c r="B1694" t="s">
        <v>277</v>
      </c>
    </row>
    <row r="1695" spans="1:2" x14ac:dyDescent="0.25">
      <c r="A1695" t="s">
        <v>1878</v>
      </c>
      <c r="B1695" t="s">
        <v>277</v>
      </c>
    </row>
    <row r="1696" spans="1:2" x14ac:dyDescent="0.25">
      <c r="A1696" t="s">
        <v>1879</v>
      </c>
      <c r="B1696" t="s">
        <v>277</v>
      </c>
    </row>
    <row r="1697" spans="1:2" x14ac:dyDescent="0.25">
      <c r="A1697" t="s">
        <v>1880</v>
      </c>
      <c r="B1697" t="s">
        <v>277</v>
      </c>
    </row>
    <row r="1698" spans="1:2" x14ac:dyDescent="0.25">
      <c r="A1698" t="s">
        <v>1881</v>
      </c>
      <c r="B1698" t="s">
        <v>277</v>
      </c>
    </row>
    <row r="1699" spans="1:2" x14ac:dyDescent="0.25">
      <c r="A1699" t="s">
        <v>1882</v>
      </c>
      <c r="B1699" t="s">
        <v>277</v>
      </c>
    </row>
    <row r="1700" spans="1:2" x14ac:dyDescent="0.25">
      <c r="A1700" t="s">
        <v>1883</v>
      </c>
      <c r="B1700" t="s">
        <v>277</v>
      </c>
    </row>
    <row r="1701" spans="1:2" x14ac:dyDescent="0.25">
      <c r="A1701" t="s">
        <v>1884</v>
      </c>
      <c r="B1701" t="s">
        <v>277</v>
      </c>
    </row>
    <row r="1702" spans="1:2" x14ac:dyDescent="0.25">
      <c r="A1702" t="s">
        <v>1885</v>
      </c>
      <c r="B1702" t="s">
        <v>277</v>
      </c>
    </row>
    <row r="1703" spans="1:2" x14ac:dyDescent="0.25">
      <c r="A1703" t="s">
        <v>1886</v>
      </c>
      <c r="B1703" t="s">
        <v>277</v>
      </c>
    </row>
    <row r="1704" spans="1:2" x14ac:dyDescent="0.25">
      <c r="A1704" t="s">
        <v>1887</v>
      </c>
      <c r="B1704" t="s">
        <v>277</v>
      </c>
    </row>
    <row r="1705" spans="1:2" x14ac:dyDescent="0.25">
      <c r="A1705" t="s">
        <v>1888</v>
      </c>
      <c r="B1705" t="s">
        <v>277</v>
      </c>
    </row>
    <row r="1706" spans="1:2" x14ac:dyDescent="0.25">
      <c r="A1706" t="s">
        <v>1889</v>
      </c>
      <c r="B1706" t="s">
        <v>277</v>
      </c>
    </row>
    <row r="1707" spans="1:2" x14ac:dyDescent="0.25">
      <c r="A1707" t="s">
        <v>1890</v>
      </c>
      <c r="B1707" t="s">
        <v>277</v>
      </c>
    </row>
    <row r="1708" spans="1:2" x14ac:dyDescent="0.25">
      <c r="A1708" t="s">
        <v>1891</v>
      </c>
      <c r="B1708" t="s">
        <v>277</v>
      </c>
    </row>
    <row r="1709" spans="1:2" x14ac:dyDescent="0.25">
      <c r="A1709" t="s">
        <v>1892</v>
      </c>
      <c r="B1709" t="s">
        <v>277</v>
      </c>
    </row>
    <row r="1710" spans="1:2" x14ac:dyDescent="0.25">
      <c r="A1710" t="s">
        <v>1893</v>
      </c>
      <c r="B1710" t="s">
        <v>277</v>
      </c>
    </row>
    <row r="1711" spans="1:2" x14ac:dyDescent="0.25">
      <c r="A1711" t="s">
        <v>1894</v>
      </c>
      <c r="B1711" t="s">
        <v>277</v>
      </c>
    </row>
    <row r="1712" spans="1:2" x14ac:dyDescent="0.25">
      <c r="A1712" t="s">
        <v>1895</v>
      </c>
      <c r="B1712" t="s">
        <v>277</v>
      </c>
    </row>
    <row r="1713" spans="1:2" x14ac:dyDescent="0.25">
      <c r="A1713" t="s">
        <v>1896</v>
      </c>
      <c r="B1713" t="s">
        <v>277</v>
      </c>
    </row>
    <row r="1714" spans="1:2" x14ac:dyDescent="0.25">
      <c r="A1714" t="s">
        <v>1897</v>
      </c>
      <c r="B1714" t="s">
        <v>277</v>
      </c>
    </row>
    <row r="1715" spans="1:2" x14ac:dyDescent="0.25">
      <c r="A1715" t="s">
        <v>1898</v>
      </c>
      <c r="B1715" t="s">
        <v>277</v>
      </c>
    </row>
    <row r="1716" spans="1:2" x14ac:dyDescent="0.25">
      <c r="A1716" t="s">
        <v>1899</v>
      </c>
      <c r="B1716" t="s">
        <v>277</v>
      </c>
    </row>
    <row r="1717" spans="1:2" x14ac:dyDescent="0.25">
      <c r="A1717" t="s">
        <v>1900</v>
      </c>
      <c r="B1717" t="s">
        <v>277</v>
      </c>
    </row>
    <row r="1718" spans="1:2" x14ac:dyDescent="0.25">
      <c r="A1718" t="s">
        <v>1901</v>
      </c>
      <c r="B1718" t="s">
        <v>277</v>
      </c>
    </row>
    <row r="1719" spans="1:2" x14ac:dyDescent="0.25">
      <c r="A1719" t="s">
        <v>1902</v>
      </c>
      <c r="B1719" t="s">
        <v>277</v>
      </c>
    </row>
    <row r="1720" spans="1:2" x14ac:dyDescent="0.25">
      <c r="A1720" t="s">
        <v>1903</v>
      </c>
      <c r="B1720" t="s">
        <v>277</v>
      </c>
    </row>
    <row r="1721" spans="1:2" x14ac:dyDescent="0.25">
      <c r="A1721" t="s">
        <v>1904</v>
      </c>
      <c r="B1721" t="s">
        <v>277</v>
      </c>
    </row>
    <row r="1722" spans="1:2" x14ac:dyDescent="0.25">
      <c r="A1722" t="s">
        <v>1905</v>
      </c>
      <c r="B1722" t="s">
        <v>277</v>
      </c>
    </row>
    <row r="1723" spans="1:2" x14ac:dyDescent="0.25">
      <c r="A1723" t="s">
        <v>1906</v>
      </c>
      <c r="B1723" t="s">
        <v>277</v>
      </c>
    </row>
    <row r="1724" spans="1:2" x14ac:dyDescent="0.25">
      <c r="A1724" t="s">
        <v>1907</v>
      </c>
      <c r="B1724" t="s">
        <v>277</v>
      </c>
    </row>
    <row r="1725" spans="1:2" x14ac:dyDescent="0.25">
      <c r="A1725" t="s">
        <v>1908</v>
      </c>
      <c r="B1725" t="s">
        <v>277</v>
      </c>
    </row>
    <row r="1726" spans="1:2" x14ac:dyDescent="0.25">
      <c r="A1726" t="s">
        <v>1909</v>
      </c>
      <c r="B1726" t="s">
        <v>277</v>
      </c>
    </row>
    <row r="1727" spans="1:2" x14ac:dyDescent="0.25">
      <c r="A1727" t="s">
        <v>1910</v>
      </c>
      <c r="B1727" t="s">
        <v>277</v>
      </c>
    </row>
    <row r="1728" spans="1:2" x14ac:dyDescent="0.25">
      <c r="A1728" t="s">
        <v>1911</v>
      </c>
      <c r="B1728" t="s">
        <v>277</v>
      </c>
    </row>
    <row r="1729" spans="1:2" x14ac:dyDescent="0.25">
      <c r="A1729" t="s">
        <v>1912</v>
      </c>
      <c r="B1729" t="s">
        <v>277</v>
      </c>
    </row>
    <row r="1730" spans="1:2" x14ac:dyDescent="0.25">
      <c r="A1730" t="s">
        <v>1913</v>
      </c>
      <c r="B1730" t="s">
        <v>277</v>
      </c>
    </row>
    <row r="1731" spans="1:2" x14ac:dyDescent="0.25">
      <c r="A1731" t="s">
        <v>1914</v>
      </c>
      <c r="B1731" t="s">
        <v>277</v>
      </c>
    </row>
    <row r="1732" spans="1:2" x14ac:dyDescent="0.25">
      <c r="A1732" t="s">
        <v>1915</v>
      </c>
      <c r="B1732" t="s">
        <v>277</v>
      </c>
    </row>
    <row r="1733" spans="1:2" x14ac:dyDescent="0.25">
      <c r="A1733" t="s">
        <v>1916</v>
      </c>
      <c r="B1733" t="s">
        <v>277</v>
      </c>
    </row>
    <row r="1734" spans="1:2" x14ac:dyDescent="0.25">
      <c r="A1734" t="s">
        <v>1917</v>
      </c>
      <c r="B1734" t="s">
        <v>277</v>
      </c>
    </row>
    <row r="1735" spans="1:2" x14ac:dyDescent="0.25">
      <c r="A1735" t="s">
        <v>1918</v>
      </c>
      <c r="B1735" t="s">
        <v>277</v>
      </c>
    </row>
    <row r="1736" spans="1:2" x14ac:dyDescent="0.25">
      <c r="A1736" t="s">
        <v>1919</v>
      </c>
      <c r="B1736" t="s">
        <v>277</v>
      </c>
    </row>
    <row r="1737" spans="1:2" x14ac:dyDescent="0.25">
      <c r="A1737" t="s">
        <v>1920</v>
      </c>
      <c r="B1737" t="s">
        <v>277</v>
      </c>
    </row>
    <row r="1738" spans="1:2" x14ac:dyDescent="0.25">
      <c r="A1738" t="s">
        <v>1921</v>
      </c>
      <c r="B1738" t="s">
        <v>277</v>
      </c>
    </row>
    <row r="1739" spans="1:2" x14ac:dyDescent="0.25">
      <c r="A1739" t="s">
        <v>1922</v>
      </c>
      <c r="B1739" t="s">
        <v>277</v>
      </c>
    </row>
    <row r="1740" spans="1:2" x14ac:dyDescent="0.25">
      <c r="A1740" t="s">
        <v>1923</v>
      </c>
      <c r="B1740" t="s">
        <v>277</v>
      </c>
    </row>
    <row r="1741" spans="1:2" x14ac:dyDescent="0.25">
      <c r="A1741" t="s">
        <v>1924</v>
      </c>
      <c r="B1741" t="s">
        <v>277</v>
      </c>
    </row>
    <row r="1742" spans="1:2" x14ac:dyDescent="0.25">
      <c r="A1742" t="s">
        <v>1925</v>
      </c>
      <c r="B1742" t="s">
        <v>277</v>
      </c>
    </row>
    <row r="1743" spans="1:2" x14ac:dyDescent="0.25">
      <c r="A1743" t="s">
        <v>1926</v>
      </c>
      <c r="B1743" t="s">
        <v>277</v>
      </c>
    </row>
    <row r="1744" spans="1:2" x14ac:dyDescent="0.25">
      <c r="A1744" t="s">
        <v>1927</v>
      </c>
      <c r="B1744" t="s">
        <v>277</v>
      </c>
    </row>
    <row r="1745" spans="1:2" x14ac:dyDescent="0.25">
      <c r="A1745" t="s">
        <v>1928</v>
      </c>
      <c r="B1745" t="s">
        <v>277</v>
      </c>
    </row>
    <row r="1746" spans="1:2" x14ac:dyDescent="0.25">
      <c r="A1746" t="s">
        <v>1929</v>
      </c>
      <c r="B1746" t="s">
        <v>277</v>
      </c>
    </row>
    <row r="1747" spans="1:2" x14ac:dyDescent="0.25">
      <c r="A1747" t="s">
        <v>1930</v>
      </c>
      <c r="B1747" t="s">
        <v>277</v>
      </c>
    </row>
    <row r="1748" spans="1:2" x14ac:dyDescent="0.25">
      <c r="A1748" t="s">
        <v>1931</v>
      </c>
      <c r="B1748" t="s">
        <v>277</v>
      </c>
    </row>
    <row r="1749" spans="1:2" x14ac:dyDescent="0.25">
      <c r="A1749" t="s">
        <v>1932</v>
      </c>
      <c r="B1749" t="s">
        <v>277</v>
      </c>
    </row>
    <row r="1750" spans="1:2" x14ac:dyDescent="0.25">
      <c r="A1750" t="s">
        <v>1933</v>
      </c>
      <c r="B1750" t="s">
        <v>277</v>
      </c>
    </row>
    <row r="1751" spans="1:2" x14ac:dyDescent="0.25">
      <c r="A1751" t="s">
        <v>1934</v>
      </c>
      <c r="B1751" t="s">
        <v>277</v>
      </c>
    </row>
    <row r="1752" spans="1:2" x14ac:dyDescent="0.25">
      <c r="A1752" t="s">
        <v>1935</v>
      </c>
      <c r="B1752" t="s">
        <v>277</v>
      </c>
    </row>
    <row r="1753" spans="1:2" x14ac:dyDescent="0.25">
      <c r="A1753" t="s">
        <v>1936</v>
      </c>
      <c r="B1753" t="s">
        <v>277</v>
      </c>
    </row>
    <row r="1754" spans="1:2" x14ac:dyDescent="0.25">
      <c r="A1754" t="s">
        <v>1937</v>
      </c>
      <c r="B1754" t="s">
        <v>277</v>
      </c>
    </row>
    <row r="1755" spans="1:2" x14ac:dyDescent="0.25">
      <c r="A1755" t="s">
        <v>1938</v>
      </c>
      <c r="B1755" t="s">
        <v>277</v>
      </c>
    </row>
    <row r="1756" spans="1:2" x14ac:dyDescent="0.25">
      <c r="A1756" t="s">
        <v>1939</v>
      </c>
      <c r="B1756" t="s">
        <v>277</v>
      </c>
    </row>
    <row r="1757" spans="1:2" x14ac:dyDescent="0.25">
      <c r="A1757" t="s">
        <v>1940</v>
      </c>
      <c r="B1757" t="s">
        <v>277</v>
      </c>
    </row>
    <row r="1758" spans="1:2" x14ac:dyDescent="0.25">
      <c r="A1758" t="s">
        <v>1941</v>
      </c>
      <c r="B1758" t="s">
        <v>277</v>
      </c>
    </row>
    <row r="1759" spans="1:2" x14ac:dyDescent="0.25">
      <c r="A1759" t="s">
        <v>1942</v>
      </c>
      <c r="B1759" t="s">
        <v>277</v>
      </c>
    </row>
    <row r="1760" spans="1:2" x14ac:dyDescent="0.25">
      <c r="A1760" t="s">
        <v>1943</v>
      </c>
      <c r="B1760" t="s">
        <v>277</v>
      </c>
    </row>
    <row r="1761" spans="1:2" x14ac:dyDescent="0.25">
      <c r="A1761" t="s">
        <v>1944</v>
      </c>
      <c r="B1761" t="s">
        <v>277</v>
      </c>
    </row>
    <row r="1762" spans="1:2" x14ac:dyDescent="0.25">
      <c r="A1762" t="s">
        <v>1945</v>
      </c>
      <c r="B1762" t="s">
        <v>277</v>
      </c>
    </row>
    <row r="1763" spans="1:2" x14ac:dyDescent="0.25">
      <c r="A1763" t="s">
        <v>1946</v>
      </c>
      <c r="B1763" t="s">
        <v>277</v>
      </c>
    </row>
    <row r="1764" spans="1:2" x14ac:dyDescent="0.25">
      <c r="A1764" t="s">
        <v>1947</v>
      </c>
      <c r="B1764" t="s">
        <v>277</v>
      </c>
    </row>
    <row r="1765" spans="1:2" x14ac:dyDescent="0.25">
      <c r="A1765" t="s">
        <v>1948</v>
      </c>
      <c r="B1765" t="s">
        <v>277</v>
      </c>
    </row>
    <row r="1766" spans="1:2" x14ac:dyDescent="0.25">
      <c r="A1766" t="s">
        <v>1949</v>
      </c>
      <c r="B1766" t="s">
        <v>277</v>
      </c>
    </row>
    <row r="1767" spans="1:2" x14ac:dyDescent="0.25">
      <c r="A1767" t="s">
        <v>1950</v>
      </c>
      <c r="B1767" t="s">
        <v>277</v>
      </c>
    </row>
    <row r="1768" spans="1:2" x14ac:dyDescent="0.25">
      <c r="A1768" t="s">
        <v>1951</v>
      </c>
      <c r="B1768" t="s">
        <v>277</v>
      </c>
    </row>
    <row r="1769" spans="1:2" x14ac:dyDescent="0.25">
      <c r="A1769" t="s">
        <v>1952</v>
      </c>
      <c r="B1769" t="s">
        <v>277</v>
      </c>
    </row>
    <row r="1770" spans="1:2" x14ac:dyDescent="0.25">
      <c r="A1770" t="s">
        <v>1953</v>
      </c>
      <c r="B1770" t="s">
        <v>277</v>
      </c>
    </row>
    <row r="1771" spans="1:2" x14ac:dyDescent="0.25">
      <c r="A1771" t="s">
        <v>1954</v>
      </c>
      <c r="B1771" t="s">
        <v>277</v>
      </c>
    </row>
    <row r="1772" spans="1:2" x14ac:dyDescent="0.25">
      <c r="A1772" t="s">
        <v>1955</v>
      </c>
      <c r="B1772" t="s">
        <v>277</v>
      </c>
    </row>
    <row r="1773" spans="1:2" x14ac:dyDescent="0.25">
      <c r="A1773" t="s">
        <v>1956</v>
      </c>
      <c r="B1773" t="s">
        <v>277</v>
      </c>
    </row>
    <row r="1774" spans="1:2" x14ac:dyDescent="0.25">
      <c r="A1774" t="s">
        <v>1957</v>
      </c>
      <c r="B1774" t="s">
        <v>277</v>
      </c>
    </row>
    <row r="1775" spans="1:2" x14ac:dyDescent="0.25">
      <c r="A1775" t="s">
        <v>1958</v>
      </c>
      <c r="B1775" t="s">
        <v>277</v>
      </c>
    </row>
    <row r="1776" spans="1:2" x14ac:dyDescent="0.25">
      <c r="A1776" t="s">
        <v>1959</v>
      </c>
      <c r="B1776" t="s">
        <v>277</v>
      </c>
    </row>
    <row r="1777" spans="1:2" x14ac:dyDescent="0.25">
      <c r="A1777" t="s">
        <v>1960</v>
      </c>
      <c r="B1777" t="s">
        <v>277</v>
      </c>
    </row>
    <row r="1778" spans="1:2" x14ac:dyDescent="0.25">
      <c r="A1778" t="s">
        <v>1961</v>
      </c>
      <c r="B1778" t="s">
        <v>277</v>
      </c>
    </row>
    <row r="1779" spans="1:2" x14ac:dyDescent="0.25">
      <c r="A1779" t="s">
        <v>1962</v>
      </c>
      <c r="B1779" t="s">
        <v>277</v>
      </c>
    </row>
    <row r="1780" spans="1:2" x14ac:dyDescent="0.25">
      <c r="A1780" t="s">
        <v>1963</v>
      </c>
      <c r="B1780" t="s">
        <v>277</v>
      </c>
    </row>
    <row r="1781" spans="1:2" x14ac:dyDescent="0.25">
      <c r="A1781" t="s">
        <v>1964</v>
      </c>
      <c r="B1781" t="s">
        <v>277</v>
      </c>
    </row>
    <row r="1782" spans="1:2" x14ac:dyDescent="0.25">
      <c r="A1782" t="s">
        <v>1965</v>
      </c>
      <c r="B1782" t="s">
        <v>277</v>
      </c>
    </row>
    <row r="1783" spans="1:2" x14ac:dyDescent="0.25">
      <c r="A1783" t="s">
        <v>1966</v>
      </c>
      <c r="B1783" t="s">
        <v>277</v>
      </c>
    </row>
    <row r="1784" spans="1:2" x14ac:dyDescent="0.25">
      <c r="A1784" t="s">
        <v>1967</v>
      </c>
      <c r="B1784" t="s">
        <v>277</v>
      </c>
    </row>
    <row r="1785" spans="1:2" x14ac:dyDescent="0.25">
      <c r="A1785" t="s">
        <v>1968</v>
      </c>
      <c r="B1785" t="s">
        <v>277</v>
      </c>
    </row>
    <row r="1786" spans="1:2" x14ac:dyDescent="0.25">
      <c r="A1786" t="s">
        <v>1969</v>
      </c>
      <c r="B1786" t="s">
        <v>277</v>
      </c>
    </row>
    <row r="1787" spans="1:2" x14ac:dyDescent="0.25">
      <c r="A1787" t="s">
        <v>1970</v>
      </c>
      <c r="B1787" t="s">
        <v>277</v>
      </c>
    </row>
    <row r="1788" spans="1:2" x14ac:dyDescent="0.25">
      <c r="A1788" t="s">
        <v>1971</v>
      </c>
      <c r="B1788" t="s">
        <v>277</v>
      </c>
    </row>
    <row r="1789" spans="1:2" x14ac:dyDescent="0.25">
      <c r="A1789" t="s">
        <v>1972</v>
      </c>
      <c r="B1789" t="s">
        <v>277</v>
      </c>
    </row>
    <row r="1790" spans="1:2" x14ac:dyDescent="0.25">
      <c r="A1790" t="s">
        <v>1973</v>
      </c>
      <c r="B1790" t="s">
        <v>277</v>
      </c>
    </row>
    <row r="1791" spans="1:2" x14ac:dyDescent="0.25">
      <c r="A1791" t="s">
        <v>1974</v>
      </c>
      <c r="B1791" t="s">
        <v>277</v>
      </c>
    </row>
    <row r="1792" spans="1:2" x14ac:dyDescent="0.25">
      <c r="A1792" t="s">
        <v>1975</v>
      </c>
      <c r="B1792" t="s">
        <v>277</v>
      </c>
    </row>
    <row r="1793" spans="1:2" x14ac:dyDescent="0.25">
      <c r="A1793" t="s">
        <v>1976</v>
      </c>
      <c r="B1793" t="s">
        <v>277</v>
      </c>
    </row>
    <row r="1794" spans="1:2" x14ac:dyDescent="0.25">
      <c r="A1794" t="s">
        <v>1977</v>
      </c>
      <c r="B1794" t="s">
        <v>277</v>
      </c>
    </row>
    <row r="1795" spans="1:2" x14ac:dyDescent="0.25">
      <c r="A1795" t="s">
        <v>1978</v>
      </c>
      <c r="B1795" t="s">
        <v>277</v>
      </c>
    </row>
    <row r="1796" spans="1:2" x14ac:dyDescent="0.25">
      <c r="A1796" t="s">
        <v>1979</v>
      </c>
      <c r="B1796" t="s">
        <v>277</v>
      </c>
    </row>
    <row r="1797" spans="1:2" x14ac:dyDescent="0.25">
      <c r="A1797" t="s">
        <v>1980</v>
      </c>
      <c r="B1797" t="s">
        <v>277</v>
      </c>
    </row>
    <row r="1798" spans="1:2" x14ac:dyDescent="0.25">
      <c r="A1798" t="s">
        <v>1981</v>
      </c>
      <c r="B1798" t="s">
        <v>277</v>
      </c>
    </row>
    <row r="1799" spans="1:2" x14ac:dyDescent="0.25">
      <c r="A1799" t="s">
        <v>1982</v>
      </c>
      <c r="B1799" t="s">
        <v>277</v>
      </c>
    </row>
    <row r="1800" spans="1:2" x14ac:dyDescent="0.25">
      <c r="A1800" t="s">
        <v>1983</v>
      </c>
      <c r="B1800" t="s">
        <v>277</v>
      </c>
    </row>
    <row r="1801" spans="1:2" x14ac:dyDescent="0.25">
      <c r="A1801" t="s">
        <v>1984</v>
      </c>
      <c r="B1801" t="s">
        <v>277</v>
      </c>
    </row>
    <row r="1802" spans="1:2" x14ac:dyDescent="0.25">
      <c r="A1802" t="s">
        <v>1985</v>
      </c>
      <c r="B1802" t="s">
        <v>277</v>
      </c>
    </row>
    <row r="1803" spans="1:2" x14ac:dyDescent="0.25">
      <c r="A1803" t="s">
        <v>1986</v>
      </c>
      <c r="B1803" t="s">
        <v>277</v>
      </c>
    </row>
    <row r="1804" spans="1:2" x14ac:dyDescent="0.25">
      <c r="A1804" t="s">
        <v>1987</v>
      </c>
      <c r="B1804" t="s">
        <v>277</v>
      </c>
    </row>
    <row r="1805" spans="1:2" x14ac:dyDescent="0.25">
      <c r="A1805" t="s">
        <v>1988</v>
      </c>
      <c r="B1805" t="s">
        <v>277</v>
      </c>
    </row>
    <row r="1806" spans="1:2" x14ac:dyDescent="0.25">
      <c r="A1806" t="s">
        <v>1989</v>
      </c>
      <c r="B1806" t="s">
        <v>277</v>
      </c>
    </row>
    <row r="1807" spans="1:2" x14ac:dyDescent="0.25">
      <c r="A1807" t="s">
        <v>1990</v>
      </c>
      <c r="B1807" t="s">
        <v>277</v>
      </c>
    </row>
    <row r="1808" spans="1:2" x14ac:dyDescent="0.25">
      <c r="A1808" t="s">
        <v>1991</v>
      </c>
      <c r="B1808" t="s">
        <v>277</v>
      </c>
    </row>
    <row r="1809" spans="1:2" x14ac:dyDescent="0.25">
      <c r="A1809" t="s">
        <v>1992</v>
      </c>
      <c r="B1809" t="s">
        <v>277</v>
      </c>
    </row>
    <row r="1810" spans="1:2" x14ac:dyDescent="0.25">
      <c r="A1810" t="s">
        <v>1993</v>
      </c>
      <c r="B1810" t="s">
        <v>277</v>
      </c>
    </row>
    <row r="1811" spans="1:2" x14ac:dyDescent="0.25">
      <c r="A1811" t="s">
        <v>1994</v>
      </c>
      <c r="B1811" t="s">
        <v>277</v>
      </c>
    </row>
    <row r="1812" spans="1:2" x14ac:dyDescent="0.25">
      <c r="A1812" t="s">
        <v>1995</v>
      </c>
      <c r="B1812" t="s">
        <v>277</v>
      </c>
    </row>
    <row r="1813" spans="1:2" x14ac:dyDescent="0.25">
      <c r="A1813" t="s">
        <v>1996</v>
      </c>
      <c r="B1813" t="s">
        <v>277</v>
      </c>
    </row>
    <row r="1814" spans="1:2" x14ac:dyDescent="0.25">
      <c r="A1814" t="s">
        <v>1997</v>
      </c>
      <c r="B1814" t="s">
        <v>277</v>
      </c>
    </row>
    <row r="1815" spans="1:2" x14ac:dyDescent="0.25">
      <c r="A1815" t="s">
        <v>1998</v>
      </c>
      <c r="B1815" t="s">
        <v>277</v>
      </c>
    </row>
    <row r="1816" spans="1:2" x14ac:dyDescent="0.25">
      <c r="A1816" t="s">
        <v>1999</v>
      </c>
      <c r="B1816" t="s">
        <v>277</v>
      </c>
    </row>
    <row r="1817" spans="1:2" x14ac:dyDescent="0.25">
      <c r="A1817" t="s">
        <v>2000</v>
      </c>
      <c r="B1817" t="s">
        <v>277</v>
      </c>
    </row>
    <row r="1818" spans="1:2" x14ac:dyDescent="0.25">
      <c r="A1818" t="s">
        <v>2001</v>
      </c>
      <c r="B1818" t="s">
        <v>277</v>
      </c>
    </row>
    <row r="1819" spans="1:2" x14ac:dyDescent="0.25">
      <c r="A1819" t="s">
        <v>2002</v>
      </c>
      <c r="B1819" t="s">
        <v>277</v>
      </c>
    </row>
    <row r="1820" spans="1:2" x14ac:dyDescent="0.25">
      <c r="A1820" t="s">
        <v>2003</v>
      </c>
      <c r="B1820" t="s">
        <v>277</v>
      </c>
    </row>
    <row r="1821" spans="1:2" x14ac:dyDescent="0.25">
      <c r="A1821" t="s">
        <v>2004</v>
      </c>
      <c r="B1821" t="s">
        <v>277</v>
      </c>
    </row>
    <row r="1822" spans="1:2" x14ac:dyDescent="0.25">
      <c r="A1822" t="s">
        <v>2005</v>
      </c>
      <c r="B1822" t="s">
        <v>277</v>
      </c>
    </row>
    <row r="1823" spans="1:2" x14ac:dyDescent="0.25">
      <c r="A1823" t="s">
        <v>2006</v>
      </c>
      <c r="B1823" t="s">
        <v>277</v>
      </c>
    </row>
    <row r="1824" spans="1:2" x14ac:dyDescent="0.25">
      <c r="A1824" t="s">
        <v>2007</v>
      </c>
      <c r="B1824" t="s">
        <v>277</v>
      </c>
    </row>
    <row r="1825" spans="1:2" x14ac:dyDescent="0.25">
      <c r="A1825" t="s">
        <v>2008</v>
      </c>
      <c r="B1825" t="s">
        <v>277</v>
      </c>
    </row>
    <row r="1826" spans="1:2" x14ac:dyDescent="0.25">
      <c r="A1826" t="s">
        <v>2009</v>
      </c>
      <c r="B1826" t="s">
        <v>277</v>
      </c>
    </row>
    <row r="1827" spans="1:2" x14ac:dyDescent="0.25">
      <c r="A1827" t="s">
        <v>2010</v>
      </c>
      <c r="B1827" t="s">
        <v>277</v>
      </c>
    </row>
    <row r="1828" spans="1:2" x14ac:dyDescent="0.25">
      <c r="A1828" t="s">
        <v>2011</v>
      </c>
      <c r="B1828" t="s">
        <v>277</v>
      </c>
    </row>
    <row r="1829" spans="1:2" x14ac:dyDescent="0.25">
      <c r="A1829" t="s">
        <v>2012</v>
      </c>
      <c r="B1829" t="s">
        <v>277</v>
      </c>
    </row>
    <row r="1830" spans="1:2" x14ac:dyDescent="0.25">
      <c r="A1830" t="s">
        <v>2013</v>
      </c>
      <c r="B1830" t="s">
        <v>277</v>
      </c>
    </row>
    <row r="1831" spans="1:2" x14ac:dyDescent="0.25">
      <c r="A1831" t="s">
        <v>2014</v>
      </c>
      <c r="B1831" t="s">
        <v>277</v>
      </c>
    </row>
    <row r="1832" spans="1:2" x14ac:dyDescent="0.25">
      <c r="A1832" t="s">
        <v>2015</v>
      </c>
      <c r="B1832" t="s">
        <v>277</v>
      </c>
    </row>
    <row r="1833" spans="1:2" x14ac:dyDescent="0.25">
      <c r="A1833" t="s">
        <v>2016</v>
      </c>
      <c r="B1833" t="s">
        <v>277</v>
      </c>
    </row>
    <row r="1834" spans="1:2" x14ac:dyDescent="0.25">
      <c r="A1834" t="s">
        <v>2017</v>
      </c>
      <c r="B1834" t="s">
        <v>277</v>
      </c>
    </row>
    <row r="1835" spans="1:2" x14ac:dyDescent="0.25">
      <c r="A1835" t="s">
        <v>2018</v>
      </c>
      <c r="B1835" t="s">
        <v>277</v>
      </c>
    </row>
    <row r="1836" spans="1:2" x14ac:dyDescent="0.25">
      <c r="A1836" t="s">
        <v>2019</v>
      </c>
      <c r="B1836" t="s">
        <v>277</v>
      </c>
    </row>
    <row r="1837" spans="1:2" x14ac:dyDescent="0.25">
      <c r="A1837" t="s">
        <v>2020</v>
      </c>
      <c r="B1837" t="s">
        <v>277</v>
      </c>
    </row>
    <row r="1838" spans="1:2" x14ac:dyDescent="0.25">
      <c r="A1838" t="s">
        <v>2021</v>
      </c>
      <c r="B1838" t="s">
        <v>277</v>
      </c>
    </row>
    <row r="1839" spans="1:2" x14ac:dyDescent="0.25">
      <c r="A1839" t="s">
        <v>2022</v>
      </c>
      <c r="B1839" t="s">
        <v>277</v>
      </c>
    </row>
    <row r="1840" spans="1:2" x14ac:dyDescent="0.25">
      <c r="A1840" t="s">
        <v>2023</v>
      </c>
      <c r="B1840" t="s">
        <v>277</v>
      </c>
    </row>
    <row r="1841" spans="1:2" x14ac:dyDescent="0.25">
      <c r="A1841" t="s">
        <v>2024</v>
      </c>
      <c r="B1841" t="s">
        <v>277</v>
      </c>
    </row>
    <row r="1842" spans="1:2" x14ac:dyDescent="0.25">
      <c r="A1842" t="s">
        <v>2025</v>
      </c>
      <c r="B1842" t="s">
        <v>277</v>
      </c>
    </row>
    <row r="1843" spans="1:2" x14ac:dyDescent="0.25">
      <c r="A1843" t="s">
        <v>2026</v>
      </c>
      <c r="B1843" t="s">
        <v>277</v>
      </c>
    </row>
    <row r="1844" spans="1:2" x14ac:dyDescent="0.25">
      <c r="A1844" t="s">
        <v>2027</v>
      </c>
      <c r="B1844" t="s">
        <v>277</v>
      </c>
    </row>
    <row r="1845" spans="1:2" x14ac:dyDescent="0.25">
      <c r="A1845" t="s">
        <v>2028</v>
      </c>
      <c r="B1845" t="s">
        <v>277</v>
      </c>
    </row>
    <row r="1846" spans="1:2" x14ac:dyDescent="0.25">
      <c r="A1846" t="s">
        <v>2029</v>
      </c>
      <c r="B1846" t="s">
        <v>277</v>
      </c>
    </row>
    <row r="1847" spans="1:2" x14ac:dyDescent="0.25">
      <c r="A1847" t="s">
        <v>2030</v>
      </c>
      <c r="B1847" t="s">
        <v>277</v>
      </c>
    </row>
    <row r="1848" spans="1:2" x14ac:dyDescent="0.25">
      <c r="A1848" t="s">
        <v>2031</v>
      </c>
      <c r="B1848" t="s">
        <v>277</v>
      </c>
    </row>
    <row r="1849" spans="1:2" x14ac:dyDescent="0.25">
      <c r="A1849" t="s">
        <v>2032</v>
      </c>
      <c r="B1849" t="s">
        <v>277</v>
      </c>
    </row>
    <row r="1850" spans="1:2" x14ac:dyDescent="0.25">
      <c r="A1850" t="s">
        <v>2033</v>
      </c>
      <c r="B1850" t="s">
        <v>277</v>
      </c>
    </row>
    <row r="1851" spans="1:2" x14ac:dyDescent="0.25">
      <c r="A1851" t="s">
        <v>2034</v>
      </c>
      <c r="B1851" t="s">
        <v>277</v>
      </c>
    </row>
    <row r="1852" spans="1:2" x14ac:dyDescent="0.25">
      <c r="A1852" t="s">
        <v>2035</v>
      </c>
      <c r="B1852" t="s">
        <v>277</v>
      </c>
    </row>
    <row r="1853" spans="1:2" x14ac:dyDescent="0.25">
      <c r="A1853" t="s">
        <v>2036</v>
      </c>
      <c r="B1853" t="s">
        <v>277</v>
      </c>
    </row>
    <row r="1854" spans="1:2" x14ac:dyDescent="0.25">
      <c r="A1854" t="s">
        <v>2037</v>
      </c>
      <c r="B1854" t="s">
        <v>277</v>
      </c>
    </row>
    <row r="1855" spans="1:2" x14ac:dyDescent="0.25">
      <c r="A1855" t="s">
        <v>2038</v>
      </c>
      <c r="B1855" t="s">
        <v>277</v>
      </c>
    </row>
    <row r="1856" spans="1:2" x14ac:dyDescent="0.25">
      <c r="A1856" t="s">
        <v>2039</v>
      </c>
      <c r="B1856" t="s">
        <v>277</v>
      </c>
    </row>
    <row r="1857" spans="1:2" x14ac:dyDescent="0.25">
      <c r="A1857" t="s">
        <v>2040</v>
      </c>
      <c r="B1857" t="s">
        <v>277</v>
      </c>
    </row>
    <row r="1858" spans="1:2" x14ac:dyDescent="0.25">
      <c r="A1858" t="s">
        <v>2041</v>
      </c>
      <c r="B1858" t="s">
        <v>277</v>
      </c>
    </row>
    <row r="1859" spans="1:2" x14ac:dyDescent="0.25">
      <c r="A1859" t="s">
        <v>2042</v>
      </c>
      <c r="B1859" t="s">
        <v>277</v>
      </c>
    </row>
    <row r="1860" spans="1:2" x14ac:dyDescent="0.25">
      <c r="A1860" t="s">
        <v>2043</v>
      </c>
      <c r="B1860" t="s">
        <v>277</v>
      </c>
    </row>
    <row r="1861" spans="1:2" x14ac:dyDescent="0.25">
      <c r="A1861" t="s">
        <v>2044</v>
      </c>
      <c r="B1861" t="s">
        <v>277</v>
      </c>
    </row>
    <row r="1862" spans="1:2" x14ac:dyDescent="0.25">
      <c r="A1862" t="s">
        <v>2045</v>
      </c>
      <c r="B1862" t="s">
        <v>277</v>
      </c>
    </row>
    <row r="1863" spans="1:2" x14ac:dyDescent="0.25">
      <c r="A1863" t="s">
        <v>2046</v>
      </c>
      <c r="B1863" t="s">
        <v>277</v>
      </c>
    </row>
    <row r="1864" spans="1:2" x14ac:dyDescent="0.25">
      <c r="A1864" t="s">
        <v>2047</v>
      </c>
      <c r="B1864" t="s">
        <v>277</v>
      </c>
    </row>
    <row r="1865" spans="1:2" x14ac:dyDescent="0.25">
      <c r="A1865" t="s">
        <v>2048</v>
      </c>
      <c r="B1865" t="s">
        <v>277</v>
      </c>
    </row>
    <row r="1866" spans="1:2" x14ac:dyDescent="0.25">
      <c r="A1866" t="s">
        <v>2049</v>
      </c>
      <c r="B1866" t="s">
        <v>277</v>
      </c>
    </row>
    <row r="1867" spans="1:2" x14ac:dyDescent="0.25">
      <c r="A1867" t="s">
        <v>2050</v>
      </c>
      <c r="B1867" t="s">
        <v>277</v>
      </c>
    </row>
    <row r="1868" spans="1:2" x14ac:dyDescent="0.25">
      <c r="A1868" t="s">
        <v>2051</v>
      </c>
      <c r="B1868" t="s">
        <v>277</v>
      </c>
    </row>
    <row r="1869" spans="1:2" x14ac:dyDescent="0.25">
      <c r="A1869" t="s">
        <v>2052</v>
      </c>
      <c r="B1869" t="s">
        <v>277</v>
      </c>
    </row>
    <row r="1870" spans="1:2" x14ac:dyDescent="0.25">
      <c r="A1870" t="s">
        <v>2053</v>
      </c>
      <c r="B1870" t="s">
        <v>689</v>
      </c>
    </row>
    <row r="1871" spans="1:2" x14ac:dyDescent="0.25">
      <c r="A1871" t="s">
        <v>2054</v>
      </c>
      <c r="B1871" t="s">
        <v>689</v>
      </c>
    </row>
    <row r="1872" spans="1:2" x14ac:dyDescent="0.25">
      <c r="A1872" t="s">
        <v>2055</v>
      </c>
      <c r="B1872" t="s">
        <v>689</v>
      </c>
    </row>
    <row r="1873" spans="1:2" x14ac:dyDescent="0.25">
      <c r="A1873" t="s">
        <v>2056</v>
      </c>
      <c r="B1873" t="s">
        <v>689</v>
      </c>
    </row>
    <row r="1874" spans="1:2" x14ac:dyDescent="0.25">
      <c r="A1874" t="s">
        <v>2057</v>
      </c>
      <c r="B1874" t="s">
        <v>689</v>
      </c>
    </row>
    <row r="1875" spans="1:2" x14ac:dyDescent="0.25">
      <c r="A1875" t="s">
        <v>2058</v>
      </c>
      <c r="B1875" t="s">
        <v>689</v>
      </c>
    </row>
    <row r="1876" spans="1:2" x14ac:dyDescent="0.25">
      <c r="A1876" t="s">
        <v>2059</v>
      </c>
      <c r="B1876" t="s">
        <v>689</v>
      </c>
    </row>
    <row r="1877" spans="1:2" x14ac:dyDescent="0.25">
      <c r="A1877" t="s">
        <v>2060</v>
      </c>
      <c r="B1877" t="s">
        <v>689</v>
      </c>
    </row>
    <row r="1878" spans="1:2" x14ac:dyDescent="0.25">
      <c r="A1878" t="s">
        <v>2061</v>
      </c>
      <c r="B1878" t="s">
        <v>689</v>
      </c>
    </row>
    <row r="1879" spans="1:2" x14ac:dyDescent="0.25">
      <c r="A1879" t="s">
        <v>2062</v>
      </c>
      <c r="B1879" t="s">
        <v>689</v>
      </c>
    </row>
    <row r="1880" spans="1:2" x14ac:dyDescent="0.25">
      <c r="A1880" t="s">
        <v>2063</v>
      </c>
      <c r="B1880" t="s">
        <v>689</v>
      </c>
    </row>
    <row r="1881" spans="1:2" x14ac:dyDescent="0.25">
      <c r="A1881" t="s">
        <v>2064</v>
      </c>
      <c r="B1881" t="s">
        <v>689</v>
      </c>
    </row>
    <row r="1882" spans="1:2" x14ac:dyDescent="0.25">
      <c r="A1882" t="s">
        <v>2065</v>
      </c>
      <c r="B1882" t="s">
        <v>689</v>
      </c>
    </row>
    <row r="1883" spans="1:2" x14ac:dyDescent="0.25">
      <c r="A1883" t="s">
        <v>2066</v>
      </c>
      <c r="B1883" t="s">
        <v>689</v>
      </c>
    </row>
    <row r="1884" spans="1:2" x14ac:dyDescent="0.25">
      <c r="A1884" t="s">
        <v>2067</v>
      </c>
      <c r="B1884" t="s">
        <v>689</v>
      </c>
    </row>
    <row r="1885" spans="1:2" x14ac:dyDescent="0.25">
      <c r="A1885" t="s">
        <v>2068</v>
      </c>
      <c r="B1885" t="s">
        <v>689</v>
      </c>
    </row>
    <row r="1886" spans="1:2" x14ac:dyDescent="0.25">
      <c r="A1886" t="s">
        <v>2069</v>
      </c>
      <c r="B1886" t="s">
        <v>689</v>
      </c>
    </row>
    <row r="1887" spans="1:2" x14ac:dyDescent="0.25">
      <c r="A1887" t="s">
        <v>2070</v>
      </c>
      <c r="B1887" t="s">
        <v>689</v>
      </c>
    </row>
    <row r="1888" spans="1:2" x14ac:dyDescent="0.25">
      <c r="A1888" t="s">
        <v>2071</v>
      </c>
      <c r="B1888" t="s">
        <v>689</v>
      </c>
    </row>
    <row r="1889" spans="1:2" x14ac:dyDescent="0.25">
      <c r="A1889" t="s">
        <v>2072</v>
      </c>
      <c r="B1889" t="s">
        <v>689</v>
      </c>
    </row>
    <row r="1890" spans="1:2" x14ac:dyDescent="0.25">
      <c r="A1890" t="s">
        <v>2073</v>
      </c>
      <c r="B1890" t="s">
        <v>689</v>
      </c>
    </row>
    <row r="1891" spans="1:2" x14ac:dyDescent="0.25">
      <c r="A1891" t="s">
        <v>2074</v>
      </c>
      <c r="B1891" t="s">
        <v>689</v>
      </c>
    </row>
    <row r="1892" spans="1:2" x14ac:dyDescent="0.25">
      <c r="A1892" t="s">
        <v>2075</v>
      </c>
      <c r="B1892" t="s">
        <v>689</v>
      </c>
    </row>
    <row r="1893" spans="1:2" x14ac:dyDescent="0.25">
      <c r="A1893" t="s">
        <v>2076</v>
      </c>
      <c r="B1893" t="s">
        <v>689</v>
      </c>
    </row>
    <row r="1894" spans="1:2" x14ac:dyDescent="0.25">
      <c r="A1894" t="s">
        <v>2077</v>
      </c>
      <c r="B1894" t="s">
        <v>689</v>
      </c>
    </row>
    <row r="1895" spans="1:2" x14ac:dyDescent="0.25">
      <c r="A1895" t="s">
        <v>2078</v>
      </c>
      <c r="B1895" t="s">
        <v>689</v>
      </c>
    </row>
    <row r="1896" spans="1:2" x14ac:dyDescent="0.25">
      <c r="A1896" t="s">
        <v>2079</v>
      </c>
      <c r="B1896" t="s">
        <v>689</v>
      </c>
    </row>
    <row r="1897" spans="1:2" x14ac:dyDescent="0.25">
      <c r="A1897" t="s">
        <v>2080</v>
      </c>
      <c r="B1897" t="s">
        <v>689</v>
      </c>
    </row>
    <row r="1898" spans="1:2" x14ac:dyDescent="0.25">
      <c r="A1898" t="s">
        <v>2081</v>
      </c>
      <c r="B1898" t="s">
        <v>689</v>
      </c>
    </row>
    <row r="1899" spans="1:2" x14ac:dyDescent="0.25">
      <c r="A1899" t="s">
        <v>2082</v>
      </c>
      <c r="B1899" t="s">
        <v>689</v>
      </c>
    </row>
    <row r="1900" spans="1:2" x14ac:dyDescent="0.25">
      <c r="A1900" t="s">
        <v>2083</v>
      </c>
      <c r="B1900" t="s">
        <v>689</v>
      </c>
    </row>
    <row r="1901" spans="1:2" x14ac:dyDescent="0.25">
      <c r="A1901" t="s">
        <v>2084</v>
      </c>
      <c r="B1901" t="s">
        <v>689</v>
      </c>
    </row>
    <row r="1902" spans="1:2" x14ac:dyDescent="0.25">
      <c r="A1902" t="s">
        <v>2085</v>
      </c>
      <c r="B1902" t="s">
        <v>689</v>
      </c>
    </row>
    <row r="1903" spans="1:2" x14ac:dyDescent="0.25">
      <c r="A1903" t="s">
        <v>2086</v>
      </c>
      <c r="B1903" t="s">
        <v>689</v>
      </c>
    </row>
    <row r="1904" spans="1:2" x14ac:dyDescent="0.25">
      <c r="A1904" t="s">
        <v>2087</v>
      </c>
      <c r="B1904" t="s">
        <v>689</v>
      </c>
    </row>
    <row r="1905" spans="1:2" x14ac:dyDescent="0.25">
      <c r="A1905" t="s">
        <v>2088</v>
      </c>
      <c r="B1905" t="s">
        <v>689</v>
      </c>
    </row>
    <row r="1906" spans="1:2" x14ac:dyDescent="0.25">
      <c r="A1906" t="s">
        <v>2089</v>
      </c>
      <c r="B1906" t="s">
        <v>689</v>
      </c>
    </row>
    <row r="1907" spans="1:2" x14ac:dyDescent="0.25">
      <c r="A1907" t="s">
        <v>2090</v>
      </c>
      <c r="B1907" t="s">
        <v>689</v>
      </c>
    </row>
    <row r="1908" spans="1:2" x14ac:dyDescent="0.25">
      <c r="A1908" t="s">
        <v>2091</v>
      </c>
      <c r="B1908" t="s">
        <v>689</v>
      </c>
    </row>
    <row r="1909" spans="1:2" x14ac:dyDescent="0.25">
      <c r="A1909" t="s">
        <v>2092</v>
      </c>
      <c r="B1909" t="s">
        <v>689</v>
      </c>
    </row>
    <row r="1910" spans="1:2" x14ac:dyDescent="0.25">
      <c r="A1910" t="s">
        <v>2093</v>
      </c>
      <c r="B1910" t="s">
        <v>689</v>
      </c>
    </row>
    <row r="1911" spans="1:2" x14ac:dyDescent="0.25">
      <c r="A1911" t="s">
        <v>2094</v>
      </c>
      <c r="B1911" t="s">
        <v>689</v>
      </c>
    </row>
    <row r="1912" spans="1:2" x14ac:dyDescent="0.25">
      <c r="A1912" t="s">
        <v>2095</v>
      </c>
      <c r="B1912" t="s">
        <v>689</v>
      </c>
    </row>
    <row r="1913" spans="1:2" x14ac:dyDescent="0.25">
      <c r="A1913" t="s">
        <v>2096</v>
      </c>
      <c r="B1913" t="s">
        <v>689</v>
      </c>
    </row>
    <row r="1914" spans="1:2" x14ac:dyDescent="0.25">
      <c r="A1914" t="s">
        <v>2097</v>
      </c>
      <c r="B1914" t="s">
        <v>689</v>
      </c>
    </row>
    <row r="1915" spans="1:2" x14ac:dyDescent="0.25">
      <c r="A1915" t="s">
        <v>2098</v>
      </c>
      <c r="B1915" t="s">
        <v>689</v>
      </c>
    </row>
    <row r="1916" spans="1:2" x14ac:dyDescent="0.25">
      <c r="A1916" t="s">
        <v>2099</v>
      </c>
      <c r="B1916" t="s">
        <v>689</v>
      </c>
    </row>
    <row r="1917" spans="1:2" x14ac:dyDescent="0.25">
      <c r="A1917" t="s">
        <v>2100</v>
      </c>
      <c r="B1917" t="s">
        <v>689</v>
      </c>
    </row>
    <row r="1918" spans="1:2" x14ac:dyDescent="0.25">
      <c r="A1918" t="s">
        <v>2101</v>
      </c>
      <c r="B1918" t="s">
        <v>689</v>
      </c>
    </row>
    <row r="1919" spans="1:2" x14ac:dyDescent="0.25">
      <c r="A1919" t="s">
        <v>2102</v>
      </c>
      <c r="B1919" t="s">
        <v>689</v>
      </c>
    </row>
    <row r="1920" spans="1:2" x14ac:dyDescent="0.25">
      <c r="A1920" t="s">
        <v>2103</v>
      </c>
      <c r="B1920" t="s">
        <v>689</v>
      </c>
    </row>
    <row r="1921" spans="1:2" x14ac:dyDescent="0.25">
      <c r="A1921" t="s">
        <v>2104</v>
      </c>
      <c r="B1921" t="s">
        <v>689</v>
      </c>
    </row>
    <row r="1922" spans="1:2" x14ac:dyDescent="0.25">
      <c r="A1922" t="s">
        <v>2105</v>
      </c>
      <c r="B1922" t="s">
        <v>689</v>
      </c>
    </row>
    <row r="1923" spans="1:2" x14ac:dyDescent="0.25">
      <c r="A1923" t="s">
        <v>2106</v>
      </c>
      <c r="B1923" t="s">
        <v>689</v>
      </c>
    </row>
    <row r="1924" spans="1:2" x14ac:dyDescent="0.25">
      <c r="A1924" t="s">
        <v>2107</v>
      </c>
      <c r="B1924" t="s">
        <v>689</v>
      </c>
    </row>
    <row r="1925" spans="1:2" x14ac:dyDescent="0.25">
      <c r="A1925" t="s">
        <v>2108</v>
      </c>
      <c r="B1925" t="s">
        <v>689</v>
      </c>
    </row>
    <row r="1926" spans="1:2" x14ac:dyDescent="0.25">
      <c r="A1926" t="s">
        <v>2109</v>
      </c>
      <c r="B1926" t="s">
        <v>689</v>
      </c>
    </row>
    <row r="1927" spans="1:2" x14ac:dyDescent="0.25">
      <c r="A1927" t="s">
        <v>2110</v>
      </c>
      <c r="B1927" t="s">
        <v>689</v>
      </c>
    </row>
    <row r="1928" spans="1:2" x14ac:dyDescent="0.25">
      <c r="A1928" t="s">
        <v>2111</v>
      </c>
      <c r="B1928" t="s">
        <v>689</v>
      </c>
    </row>
    <row r="1929" spans="1:2" x14ac:dyDescent="0.25">
      <c r="A1929" t="s">
        <v>2112</v>
      </c>
      <c r="B1929" t="s">
        <v>689</v>
      </c>
    </row>
    <row r="1930" spans="1:2" x14ac:dyDescent="0.25">
      <c r="A1930" t="s">
        <v>2113</v>
      </c>
      <c r="B1930" t="s">
        <v>689</v>
      </c>
    </row>
    <row r="1931" spans="1:2" x14ac:dyDescent="0.25">
      <c r="A1931" t="s">
        <v>2114</v>
      </c>
      <c r="B1931" t="s">
        <v>689</v>
      </c>
    </row>
    <row r="1932" spans="1:2" x14ac:dyDescent="0.25">
      <c r="A1932" t="s">
        <v>2115</v>
      </c>
      <c r="B1932" t="s">
        <v>689</v>
      </c>
    </row>
    <row r="1933" spans="1:2" x14ac:dyDescent="0.25">
      <c r="A1933" t="s">
        <v>2116</v>
      </c>
      <c r="B1933" t="s">
        <v>689</v>
      </c>
    </row>
    <row r="1934" spans="1:2" x14ac:dyDescent="0.25">
      <c r="A1934" t="s">
        <v>2117</v>
      </c>
      <c r="B1934" t="s">
        <v>689</v>
      </c>
    </row>
    <row r="1935" spans="1:2" x14ac:dyDescent="0.25">
      <c r="A1935" t="s">
        <v>2118</v>
      </c>
      <c r="B1935" t="s">
        <v>689</v>
      </c>
    </row>
    <row r="1936" spans="1:2" x14ac:dyDescent="0.25">
      <c r="A1936" t="s">
        <v>2119</v>
      </c>
      <c r="B1936" t="s">
        <v>689</v>
      </c>
    </row>
    <row r="1937" spans="1:2" x14ac:dyDescent="0.25">
      <c r="A1937" t="s">
        <v>2120</v>
      </c>
      <c r="B1937" t="s">
        <v>689</v>
      </c>
    </row>
    <row r="1938" spans="1:2" x14ac:dyDescent="0.25">
      <c r="A1938" t="s">
        <v>2121</v>
      </c>
      <c r="B1938" t="s">
        <v>689</v>
      </c>
    </row>
    <row r="1939" spans="1:2" x14ac:dyDescent="0.25">
      <c r="A1939" t="s">
        <v>2122</v>
      </c>
      <c r="B1939" t="s">
        <v>689</v>
      </c>
    </row>
    <row r="1940" spans="1:2" x14ac:dyDescent="0.25">
      <c r="A1940" t="s">
        <v>2123</v>
      </c>
      <c r="B1940" t="s">
        <v>689</v>
      </c>
    </row>
    <row r="1941" spans="1:2" x14ac:dyDescent="0.25">
      <c r="A1941" t="s">
        <v>2124</v>
      </c>
      <c r="B1941" t="s">
        <v>689</v>
      </c>
    </row>
    <row r="1942" spans="1:2" x14ac:dyDescent="0.25">
      <c r="A1942" t="s">
        <v>2125</v>
      </c>
      <c r="B1942" t="s">
        <v>689</v>
      </c>
    </row>
    <row r="1943" spans="1:2" x14ac:dyDescent="0.25">
      <c r="A1943" t="s">
        <v>2126</v>
      </c>
      <c r="B1943" t="s">
        <v>689</v>
      </c>
    </row>
    <row r="1944" spans="1:2" x14ac:dyDescent="0.25">
      <c r="A1944" t="s">
        <v>2127</v>
      </c>
      <c r="B1944" t="s">
        <v>689</v>
      </c>
    </row>
    <row r="1945" spans="1:2" x14ac:dyDescent="0.25">
      <c r="A1945" t="s">
        <v>2128</v>
      </c>
      <c r="B1945" t="s">
        <v>689</v>
      </c>
    </row>
    <row r="1946" spans="1:2" x14ac:dyDescent="0.25">
      <c r="A1946" t="s">
        <v>2129</v>
      </c>
      <c r="B1946" t="s">
        <v>689</v>
      </c>
    </row>
    <row r="1947" spans="1:2" x14ac:dyDescent="0.25">
      <c r="A1947" t="s">
        <v>2130</v>
      </c>
      <c r="B1947" t="s">
        <v>689</v>
      </c>
    </row>
    <row r="1948" spans="1:2" x14ac:dyDescent="0.25">
      <c r="A1948" t="s">
        <v>2131</v>
      </c>
      <c r="B1948" t="s">
        <v>689</v>
      </c>
    </row>
    <row r="1949" spans="1:2" x14ac:dyDescent="0.25">
      <c r="A1949" t="s">
        <v>2132</v>
      </c>
      <c r="B1949" t="s">
        <v>689</v>
      </c>
    </row>
    <row r="1950" spans="1:2" x14ac:dyDescent="0.25">
      <c r="A1950" t="s">
        <v>2133</v>
      </c>
      <c r="B1950" t="s">
        <v>689</v>
      </c>
    </row>
    <row r="1951" spans="1:2" x14ac:dyDescent="0.25">
      <c r="A1951" t="s">
        <v>2134</v>
      </c>
      <c r="B1951" t="s">
        <v>689</v>
      </c>
    </row>
    <row r="1952" spans="1:2" x14ac:dyDescent="0.25">
      <c r="A1952" t="s">
        <v>2135</v>
      </c>
      <c r="B1952" t="s">
        <v>689</v>
      </c>
    </row>
    <row r="1953" spans="1:2" x14ac:dyDescent="0.25">
      <c r="A1953" t="s">
        <v>2136</v>
      </c>
      <c r="B1953" t="s">
        <v>689</v>
      </c>
    </row>
    <row r="1954" spans="1:2" x14ac:dyDescent="0.25">
      <c r="A1954" t="s">
        <v>2137</v>
      </c>
      <c r="B1954" t="s">
        <v>689</v>
      </c>
    </row>
    <row r="1955" spans="1:2" x14ac:dyDescent="0.25">
      <c r="A1955" t="s">
        <v>2138</v>
      </c>
      <c r="B1955" t="s">
        <v>689</v>
      </c>
    </row>
    <row r="1956" spans="1:2" x14ac:dyDescent="0.25">
      <c r="A1956" t="s">
        <v>2139</v>
      </c>
      <c r="B1956" t="s">
        <v>689</v>
      </c>
    </row>
    <row r="1957" spans="1:2" x14ac:dyDescent="0.25">
      <c r="A1957" t="s">
        <v>2140</v>
      </c>
      <c r="B1957" t="s">
        <v>689</v>
      </c>
    </row>
    <row r="1958" spans="1:2" x14ac:dyDescent="0.25">
      <c r="A1958" t="s">
        <v>2141</v>
      </c>
      <c r="B1958" t="s">
        <v>689</v>
      </c>
    </row>
    <row r="1959" spans="1:2" x14ac:dyDescent="0.25">
      <c r="A1959" t="s">
        <v>2142</v>
      </c>
      <c r="B1959" t="s">
        <v>689</v>
      </c>
    </row>
    <row r="1960" spans="1:2" x14ac:dyDescent="0.25">
      <c r="A1960" t="s">
        <v>2143</v>
      </c>
      <c r="B1960" t="s">
        <v>689</v>
      </c>
    </row>
    <row r="1961" spans="1:2" x14ac:dyDescent="0.25">
      <c r="A1961" t="s">
        <v>2144</v>
      </c>
      <c r="B1961" t="s">
        <v>689</v>
      </c>
    </row>
    <row r="1962" spans="1:2" x14ac:dyDescent="0.25">
      <c r="A1962" t="s">
        <v>2145</v>
      </c>
      <c r="B1962" t="s">
        <v>689</v>
      </c>
    </row>
    <row r="1963" spans="1:2" x14ac:dyDescent="0.25">
      <c r="A1963" t="s">
        <v>2146</v>
      </c>
      <c r="B1963" t="s">
        <v>689</v>
      </c>
    </row>
    <row r="1964" spans="1:2" x14ac:dyDescent="0.25">
      <c r="A1964" t="s">
        <v>2147</v>
      </c>
      <c r="B1964" t="s">
        <v>689</v>
      </c>
    </row>
    <row r="1965" spans="1:2" x14ac:dyDescent="0.25">
      <c r="A1965" t="s">
        <v>2148</v>
      </c>
      <c r="B1965" t="s">
        <v>689</v>
      </c>
    </row>
    <row r="1966" spans="1:2" x14ac:dyDescent="0.25">
      <c r="A1966" t="s">
        <v>2149</v>
      </c>
      <c r="B1966" t="s">
        <v>689</v>
      </c>
    </row>
    <row r="1967" spans="1:2" x14ac:dyDescent="0.25">
      <c r="A1967" t="s">
        <v>2150</v>
      </c>
      <c r="B1967" t="s">
        <v>689</v>
      </c>
    </row>
    <row r="1968" spans="1:2" x14ac:dyDescent="0.25">
      <c r="A1968" t="s">
        <v>2151</v>
      </c>
      <c r="B1968" t="s">
        <v>689</v>
      </c>
    </row>
    <row r="1969" spans="1:2" x14ac:dyDescent="0.25">
      <c r="A1969" t="s">
        <v>2152</v>
      </c>
      <c r="B1969" t="s">
        <v>689</v>
      </c>
    </row>
    <row r="1970" spans="1:2" x14ac:dyDescent="0.25">
      <c r="A1970" t="s">
        <v>2153</v>
      </c>
      <c r="B1970" t="s">
        <v>689</v>
      </c>
    </row>
    <row r="1971" spans="1:2" x14ac:dyDescent="0.25">
      <c r="A1971" t="s">
        <v>2154</v>
      </c>
      <c r="B1971" t="s">
        <v>689</v>
      </c>
    </row>
    <row r="1972" spans="1:2" x14ac:dyDescent="0.25">
      <c r="A1972" t="s">
        <v>2155</v>
      </c>
      <c r="B1972" t="s">
        <v>689</v>
      </c>
    </row>
    <row r="1973" spans="1:2" x14ac:dyDescent="0.25">
      <c r="A1973" t="s">
        <v>2156</v>
      </c>
      <c r="B1973" t="s">
        <v>689</v>
      </c>
    </row>
    <row r="1974" spans="1:2" x14ac:dyDescent="0.25">
      <c r="A1974" t="s">
        <v>2157</v>
      </c>
      <c r="B1974" t="s">
        <v>689</v>
      </c>
    </row>
    <row r="1975" spans="1:2" x14ac:dyDescent="0.25">
      <c r="A1975" t="s">
        <v>2158</v>
      </c>
      <c r="B1975" t="s">
        <v>689</v>
      </c>
    </row>
    <row r="1976" spans="1:2" x14ac:dyDescent="0.25">
      <c r="A1976" t="s">
        <v>2159</v>
      </c>
      <c r="B1976" t="s">
        <v>689</v>
      </c>
    </row>
    <row r="1977" spans="1:2" x14ac:dyDescent="0.25">
      <c r="A1977" t="s">
        <v>2160</v>
      </c>
      <c r="B1977" t="s">
        <v>689</v>
      </c>
    </row>
    <row r="1978" spans="1:2" x14ac:dyDescent="0.25">
      <c r="A1978" t="s">
        <v>2161</v>
      </c>
      <c r="B1978" t="s">
        <v>689</v>
      </c>
    </row>
    <row r="1979" spans="1:2" x14ac:dyDescent="0.25">
      <c r="A1979" t="s">
        <v>2162</v>
      </c>
      <c r="B1979" t="s">
        <v>689</v>
      </c>
    </row>
    <row r="1980" spans="1:2" x14ac:dyDescent="0.25">
      <c r="A1980" t="s">
        <v>2163</v>
      </c>
      <c r="B1980" t="s">
        <v>689</v>
      </c>
    </row>
    <row r="1981" spans="1:2" x14ac:dyDescent="0.25">
      <c r="A1981" t="s">
        <v>2164</v>
      </c>
      <c r="B1981" t="s">
        <v>689</v>
      </c>
    </row>
    <row r="1982" spans="1:2" x14ac:dyDescent="0.25">
      <c r="A1982" t="s">
        <v>2165</v>
      </c>
      <c r="B1982" t="s">
        <v>689</v>
      </c>
    </row>
    <row r="1983" spans="1:2" x14ac:dyDescent="0.25">
      <c r="A1983" t="s">
        <v>2166</v>
      </c>
      <c r="B1983" t="s">
        <v>689</v>
      </c>
    </row>
    <row r="1984" spans="1:2" x14ac:dyDescent="0.25">
      <c r="A1984" t="s">
        <v>2167</v>
      </c>
      <c r="B1984" t="s">
        <v>689</v>
      </c>
    </row>
    <row r="1985" spans="1:2" x14ac:dyDescent="0.25">
      <c r="A1985" t="s">
        <v>2168</v>
      </c>
      <c r="B1985" t="s">
        <v>689</v>
      </c>
    </row>
    <row r="1986" spans="1:2" x14ac:dyDescent="0.25">
      <c r="A1986" t="s">
        <v>2169</v>
      </c>
      <c r="B1986" t="s">
        <v>689</v>
      </c>
    </row>
    <row r="1987" spans="1:2" x14ac:dyDescent="0.25">
      <c r="A1987" t="s">
        <v>2170</v>
      </c>
      <c r="B1987" t="s">
        <v>689</v>
      </c>
    </row>
    <row r="1988" spans="1:2" x14ac:dyDescent="0.25">
      <c r="A1988" t="s">
        <v>2171</v>
      </c>
      <c r="B1988" t="s">
        <v>689</v>
      </c>
    </row>
    <row r="1989" spans="1:2" x14ac:dyDescent="0.25">
      <c r="A1989" t="s">
        <v>2172</v>
      </c>
      <c r="B1989" t="s">
        <v>689</v>
      </c>
    </row>
    <row r="1990" spans="1:2" x14ac:dyDescent="0.25">
      <c r="A1990" t="s">
        <v>2173</v>
      </c>
      <c r="B1990" t="s">
        <v>689</v>
      </c>
    </row>
    <row r="1991" spans="1:2" x14ac:dyDescent="0.25">
      <c r="A1991" t="s">
        <v>2174</v>
      </c>
      <c r="B1991" t="s">
        <v>689</v>
      </c>
    </row>
    <row r="1992" spans="1:2" x14ac:dyDescent="0.25">
      <c r="A1992" t="s">
        <v>2175</v>
      </c>
      <c r="B1992" t="s">
        <v>689</v>
      </c>
    </row>
    <row r="1993" spans="1:2" x14ac:dyDescent="0.25">
      <c r="A1993" t="s">
        <v>2176</v>
      </c>
      <c r="B1993" t="s">
        <v>689</v>
      </c>
    </row>
    <row r="1994" spans="1:2" x14ac:dyDescent="0.25">
      <c r="A1994" t="s">
        <v>2177</v>
      </c>
      <c r="B1994" t="s">
        <v>689</v>
      </c>
    </row>
    <row r="1995" spans="1:2" x14ac:dyDescent="0.25">
      <c r="A1995" t="s">
        <v>2178</v>
      </c>
      <c r="B1995" t="s">
        <v>689</v>
      </c>
    </row>
    <row r="1996" spans="1:2" x14ac:dyDescent="0.25">
      <c r="A1996" t="s">
        <v>2179</v>
      </c>
      <c r="B1996" t="s">
        <v>689</v>
      </c>
    </row>
    <row r="1997" spans="1:2" x14ac:dyDescent="0.25">
      <c r="A1997" t="s">
        <v>2180</v>
      </c>
      <c r="B1997" t="s">
        <v>689</v>
      </c>
    </row>
    <row r="1998" spans="1:2" x14ac:dyDescent="0.25">
      <c r="A1998" t="s">
        <v>2181</v>
      </c>
      <c r="B1998" t="s">
        <v>689</v>
      </c>
    </row>
    <row r="1999" spans="1:2" x14ac:dyDescent="0.25">
      <c r="A1999" t="s">
        <v>2182</v>
      </c>
      <c r="B1999" t="s">
        <v>689</v>
      </c>
    </row>
    <row r="2000" spans="1:2" x14ac:dyDescent="0.25">
      <c r="A2000" t="s">
        <v>2183</v>
      </c>
      <c r="B2000" t="s">
        <v>689</v>
      </c>
    </row>
    <row r="2001" spans="1:2" x14ac:dyDescent="0.25">
      <c r="A2001" t="s">
        <v>2184</v>
      </c>
      <c r="B2001" t="s">
        <v>689</v>
      </c>
    </row>
    <row r="2002" spans="1:2" x14ac:dyDescent="0.25">
      <c r="A2002" t="s">
        <v>2185</v>
      </c>
      <c r="B2002" t="s">
        <v>689</v>
      </c>
    </row>
    <row r="2003" spans="1:2" x14ac:dyDescent="0.25">
      <c r="A2003" t="s">
        <v>2186</v>
      </c>
      <c r="B2003" t="s">
        <v>689</v>
      </c>
    </row>
    <row r="2004" spans="1:2" x14ac:dyDescent="0.25">
      <c r="A2004" t="s">
        <v>2187</v>
      </c>
      <c r="B2004" t="s">
        <v>689</v>
      </c>
    </row>
    <row r="2005" spans="1:2" x14ac:dyDescent="0.25">
      <c r="A2005" t="s">
        <v>2188</v>
      </c>
      <c r="B2005" t="s">
        <v>689</v>
      </c>
    </row>
    <row r="2006" spans="1:2" x14ac:dyDescent="0.25">
      <c r="A2006" t="s">
        <v>2189</v>
      </c>
      <c r="B2006" t="s">
        <v>689</v>
      </c>
    </row>
    <row r="2007" spans="1:2" x14ac:dyDescent="0.25">
      <c r="A2007" t="s">
        <v>2190</v>
      </c>
      <c r="B2007" t="s">
        <v>689</v>
      </c>
    </row>
    <row r="2008" spans="1:2" x14ac:dyDescent="0.25">
      <c r="A2008" t="s">
        <v>2191</v>
      </c>
      <c r="B2008" t="s">
        <v>689</v>
      </c>
    </row>
    <row r="2009" spans="1:2" x14ac:dyDescent="0.25">
      <c r="A2009" t="s">
        <v>2192</v>
      </c>
      <c r="B2009" t="s">
        <v>689</v>
      </c>
    </row>
    <row r="2010" spans="1:2" x14ac:dyDescent="0.25">
      <c r="A2010" t="s">
        <v>2193</v>
      </c>
      <c r="B2010" t="s">
        <v>689</v>
      </c>
    </row>
    <row r="2011" spans="1:2" x14ac:dyDescent="0.25">
      <c r="A2011" t="s">
        <v>2194</v>
      </c>
      <c r="B2011" t="s">
        <v>689</v>
      </c>
    </row>
    <row r="2012" spans="1:2" x14ac:dyDescent="0.25">
      <c r="A2012" t="s">
        <v>2195</v>
      </c>
      <c r="B2012" t="s">
        <v>689</v>
      </c>
    </row>
    <row r="2013" spans="1:2" x14ac:dyDescent="0.25">
      <c r="A2013" t="s">
        <v>2196</v>
      </c>
      <c r="B2013" t="s">
        <v>689</v>
      </c>
    </row>
    <row r="2014" spans="1:2" x14ac:dyDescent="0.25">
      <c r="A2014" t="s">
        <v>2197</v>
      </c>
      <c r="B2014" t="s">
        <v>689</v>
      </c>
    </row>
    <row r="2015" spans="1:2" x14ac:dyDescent="0.25">
      <c r="A2015" t="s">
        <v>2198</v>
      </c>
      <c r="B2015" t="s">
        <v>689</v>
      </c>
    </row>
    <row r="2016" spans="1:2" x14ac:dyDescent="0.25">
      <c r="A2016" t="s">
        <v>2199</v>
      </c>
      <c r="B2016" t="s">
        <v>689</v>
      </c>
    </row>
    <row r="2017" spans="1:2" x14ac:dyDescent="0.25">
      <c r="A2017" t="s">
        <v>2200</v>
      </c>
      <c r="B2017" t="s">
        <v>689</v>
      </c>
    </row>
    <row r="2018" spans="1:2" x14ac:dyDescent="0.25">
      <c r="A2018" t="s">
        <v>2201</v>
      </c>
      <c r="B2018" t="s">
        <v>689</v>
      </c>
    </row>
    <row r="2019" spans="1:2" x14ac:dyDescent="0.25">
      <c r="A2019" t="s">
        <v>2202</v>
      </c>
      <c r="B2019" t="s">
        <v>689</v>
      </c>
    </row>
    <row r="2020" spans="1:2" x14ac:dyDescent="0.25">
      <c r="A2020" t="s">
        <v>2203</v>
      </c>
      <c r="B2020" t="s">
        <v>689</v>
      </c>
    </row>
    <row r="2021" spans="1:2" x14ac:dyDescent="0.25">
      <c r="A2021" t="s">
        <v>2204</v>
      </c>
      <c r="B2021" t="s">
        <v>689</v>
      </c>
    </row>
    <row r="2022" spans="1:2" x14ac:dyDescent="0.25">
      <c r="A2022" t="s">
        <v>2205</v>
      </c>
      <c r="B2022" t="s">
        <v>689</v>
      </c>
    </row>
    <row r="2023" spans="1:2" x14ac:dyDescent="0.25">
      <c r="A2023" t="s">
        <v>2206</v>
      </c>
      <c r="B2023" t="s">
        <v>689</v>
      </c>
    </row>
    <row r="2024" spans="1:2" x14ac:dyDescent="0.25">
      <c r="A2024" t="s">
        <v>2207</v>
      </c>
      <c r="B2024" t="s">
        <v>689</v>
      </c>
    </row>
    <row r="2025" spans="1:2" x14ac:dyDescent="0.25">
      <c r="A2025" t="s">
        <v>2208</v>
      </c>
      <c r="B2025" t="s">
        <v>689</v>
      </c>
    </row>
    <row r="2026" spans="1:2" x14ac:dyDescent="0.25">
      <c r="A2026" t="s">
        <v>2209</v>
      </c>
      <c r="B2026" t="s">
        <v>689</v>
      </c>
    </row>
    <row r="2027" spans="1:2" x14ac:dyDescent="0.25">
      <c r="A2027" t="s">
        <v>2210</v>
      </c>
      <c r="B2027" t="s">
        <v>689</v>
      </c>
    </row>
    <row r="2028" spans="1:2" x14ac:dyDescent="0.25">
      <c r="A2028" t="s">
        <v>2211</v>
      </c>
      <c r="B2028" t="s">
        <v>689</v>
      </c>
    </row>
    <row r="2029" spans="1:2" x14ac:dyDescent="0.25">
      <c r="A2029" t="s">
        <v>2212</v>
      </c>
      <c r="B2029" t="s">
        <v>689</v>
      </c>
    </row>
    <row r="2030" spans="1:2" x14ac:dyDescent="0.25">
      <c r="A2030" t="s">
        <v>2213</v>
      </c>
      <c r="B2030" t="s">
        <v>689</v>
      </c>
    </row>
    <row r="2031" spans="1:2" x14ac:dyDescent="0.25">
      <c r="A2031" t="s">
        <v>2214</v>
      </c>
      <c r="B2031" t="s">
        <v>689</v>
      </c>
    </row>
    <row r="2032" spans="1:2" x14ac:dyDescent="0.25">
      <c r="A2032" t="s">
        <v>2215</v>
      </c>
      <c r="B2032" t="s">
        <v>689</v>
      </c>
    </row>
    <row r="2033" spans="1:2" x14ac:dyDescent="0.25">
      <c r="A2033" t="s">
        <v>2216</v>
      </c>
      <c r="B2033" t="s">
        <v>689</v>
      </c>
    </row>
    <row r="2034" spans="1:2" x14ac:dyDescent="0.25">
      <c r="A2034" t="s">
        <v>2217</v>
      </c>
      <c r="B2034" t="s">
        <v>689</v>
      </c>
    </row>
    <row r="2035" spans="1:2" x14ac:dyDescent="0.25">
      <c r="A2035" t="s">
        <v>2218</v>
      </c>
      <c r="B2035" t="s">
        <v>689</v>
      </c>
    </row>
    <row r="2036" spans="1:2" x14ac:dyDescent="0.25">
      <c r="A2036" t="s">
        <v>2219</v>
      </c>
      <c r="B2036" t="s">
        <v>689</v>
      </c>
    </row>
    <row r="2037" spans="1:2" x14ac:dyDescent="0.25">
      <c r="A2037" t="s">
        <v>2220</v>
      </c>
      <c r="B2037" t="s">
        <v>689</v>
      </c>
    </row>
    <row r="2038" spans="1:2" x14ac:dyDescent="0.25">
      <c r="A2038" t="s">
        <v>2221</v>
      </c>
      <c r="B2038" t="s">
        <v>689</v>
      </c>
    </row>
    <row r="2039" spans="1:2" x14ac:dyDescent="0.25">
      <c r="A2039" t="s">
        <v>2222</v>
      </c>
      <c r="B2039" t="s">
        <v>689</v>
      </c>
    </row>
    <row r="2040" spans="1:2" x14ac:dyDescent="0.25">
      <c r="A2040" t="s">
        <v>2223</v>
      </c>
      <c r="B2040" t="s">
        <v>689</v>
      </c>
    </row>
    <row r="2041" spans="1:2" x14ac:dyDescent="0.25">
      <c r="A2041" t="s">
        <v>2224</v>
      </c>
      <c r="B2041" t="s">
        <v>689</v>
      </c>
    </row>
    <row r="2042" spans="1:2" x14ac:dyDescent="0.25">
      <c r="A2042" t="s">
        <v>2225</v>
      </c>
      <c r="B2042" t="s">
        <v>689</v>
      </c>
    </row>
    <row r="2043" spans="1:2" x14ac:dyDescent="0.25">
      <c r="A2043" t="s">
        <v>2226</v>
      </c>
      <c r="B2043" t="s">
        <v>689</v>
      </c>
    </row>
    <row r="2044" spans="1:2" x14ac:dyDescent="0.25">
      <c r="A2044" t="s">
        <v>2227</v>
      </c>
      <c r="B2044" t="s">
        <v>689</v>
      </c>
    </row>
    <row r="2045" spans="1:2" x14ac:dyDescent="0.25">
      <c r="A2045" t="s">
        <v>2228</v>
      </c>
      <c r="B2045" t="s">
        <v>689</v>
      </c>
    </row>
    <row r="2046" spans="1:2" x14ac:dyDescent="0.25">
      <c r="A2046" t="s">
        <v>2229</v>
      </c>
      <c r="B2046" t="s">
        <v>689</v>
      </c>
    </row>
    <row r="2047" spans="1:2" x14ac:dyDescent="0.25">
      <c r="A2047" t="s">
        <v>2230</v>
      </c>
      <c r="B2047" t="s">
        <v>689</v>
      </c>
    </row>
    <row r="2048" spans="1:2" x14ac:dyDescent="0.25">
      <c r="A2048" t="s">
        <v>2231</v>
      </c>
      <c r="B2048" t="s">
        <v>689</v>
      </c>
    </row>
    <row r="2049" spans="1:2" x14ac:dyDescent="0.25">
      <c r="A2049" t="s">
        <v>2232</v>
      </c>
      <c r="B2049" t="s">
        <v>689</v>
      </c>
    </row>
    <row r="2050" spans="1:2" x14ac:dyDescent="0.25">
      <c r="A2050" t="s">
        <v>2233</v>
      </c>
      <c r="B2050" t="s">
        <v>689</v>
      </c>
    </row>
    <row r="2051" spans="1:2" x14ac:dyDescent="0.25">
      <c r="A2051" t="s">
        <v>2234</v>
      </c>
      <c r="B2051" t="s">
        <v>689</v>
      </c>
    </row>
    <row r="2052" spans="1:2" x14ac:dyDescent="0.25">
      <c r="A2052" t="s">
        <v>2235</v>
      </c>
      <c r="B2052" t="s">
        <v>689</v>
      </c>
    </row>
    <row r="2053" spans="1:2" x14ac:dyDescent="0.25">
      <c r="A2053" t="s">
        <v>2236</v>
      </c>
      <c r="B2053" t="s">
        <v>689</v>
      </c>
    </row>
    <row r="2054" spans="1:2" x14ac:dyDescent="0.25">
      <c r="A2054" t="s">
        <v>2237</v>
      </c>
      <c r="B2054" t="s">
        <v>689</v>
      </c>
    </row>
    <row r="2055" spans="1:2" x14ac:dyDescent="0.25">
      <c r="A2055" t="s">
        <v>2238</v>
      </c>
      <c r="B2055" t="s">
        <v>689</v>
      </c>
    </row>
    <row r="2056" spans="1:2" x14ac:dyDescent="0.25">
      <c r="A2056" t="s">
        <v>2239</v>
      </c>
      <c r="B2056" t="s">
        <v>689</v>
      </c>
    </row>
    <row r="2057" spans="1:2" x14ac:dyDescent="0.25">
      <c r="A2057" t="s">
        <v>2240</v>
      </c>
      <c r="B2057" t="s">
        <v>689</v>
      </c>
    </row>
    <row r="2058" spans="1:2" x14ac:dyDescent="0.25">
      <c r="A2058" t="s">
        <v>2241</v>
      </c>
      <c r="B2058" t="s">
        <v>689</v>
      </c>
    </row>
    <row r="2059" spans="1:2" x14ac:dyDescent="0.25">
      <c r="A2059" t="s">
        <v>2242</v>
      </c>
      <c r="B2059" t="s">
        <v>689</v>
      </c>
    </row>
    <row r="2060" spans="1:2" x14ac:dyDescent="0.25">
      <c r="A2060" t="s">
        <v>2243</v>
      </c>
      <c r="B2060" t="s">
        <v>689</v>
      </c>
    </row>
    <row r="2061" spans="1:2" x14ac:dyDescent="0.25">
      <c r="A2061" t="s">
        <v>2244</v>
      </c>
      <c r="B2061" t="s">
        <v>689</v>
      </c>
    </row>
    <row r="2062" spans="1:2" x14ac:dyDescent="0.25">
      <c r="A2062" t="s">
        <v>2245</v>
      </c>
      <c r="B2062" t="s">
        <v>689</v>
      </c>
    </row>
    <row r="2063" spans="1:2" x14ac:dyDescent="0.25">
      <c r="A2063" t="s">
        <v>2246</v>
      </c>
      <c r="B2063" t="s">
        <v>689</v>
      </c>
    </row>
    <row r="2064" spans="1:2" x14ac:dyDescent="0.25">
      <c r="A2064" t="s">
        <v>2247</v>
      </c>
      <c r="B2064" t="s">
        <v>689</v>
      </c>
    </row>
    <row r="2065" spans="1:2" x14ac:dyDescent="0.25">
      <c r="A2065" t="s">
        <v>2248</v>
      </c>
      <c r="B2065" t="s">
        <v>689</v>
      </c>
    </row>
    <row r="2066" spans="1:2" x14ac:dyDescent="0.25">
      <c r="A2066" t="s">
        <v>2249</v>
      </c>
      <c r="B2066" t="s">
        <v>689</v>
      </c>
    </row>
    <row r="2067" spans="1:2" x14ac:dyDescent="0.25">
      <c r="A2067" t="s">
        <v>2250</v>
      </c>
      <c r="B2067" t="s">
        <v>689</v>
      </c>
    </row>
    <row r="2068" spans="1:2" x14ac:dyDescent="0.25">
      <c r="A2068" t="s">
        <v>2251</v>
      </c>
      <c r="B2068" t="s">
        <v>689</v>
      </c>
    </row>
    <row r="2069" spans="1:2" x14ac:dyDescent="0.25">
      <c r="A2069" t="s">
        <v>2252</v>
      </c>
      <c r="B2069" t="s">
        <v>689</v>
      </c>
    </row>
    <row r="2070" spans="1:2" x14ac:dyDescent="0.25">
      <c r="A2070" t="s">
        <v>2253</v>
      </c>
      <c r="B2070" t="s">
        <v>689</v>
      </c>
    </row>
    <row r="2071" spans="1:2" x14ac:dyDescent="0.25">
      <c r="A2071" t="s">
        <v>2254</v>
      </c>
      <c r="B2071" t="s">
        <v>689</v>
      </c>
    </row>
    <row r="2072" spans="1:2" x14ac:dyDescent="0.25">
      <c r="A2072" t="s">
        <v>2255</v>
      </c>
      <c r="B2072" t="s">
        <v>689</v>
      </c>
    </row>
    <row r="2073" spans="1:2" x14ac:dyDescent="0.25">
      <c r="A2073" t="s">
        <v>2256</v>
      </c>
      <c r="B2073" t="s">
        <v>689</v>
      </c>
    </row>
    <row r="2074" spans="1:2" x14ac:dyDescent="0.25">
      <c r="A2074" t="s">
        <v>2257</v>
      </c>
      <c r="B2074" t="s">
        <v>689</v>
      </c>
    </row>
    <row r="2075" spans="1:2" x14ac:dyDescent="0.25">
      <c r="A2075" t="s">
        <v>2258</v>
      </c>
      <c r="B2075" t="s">
        <v>689</v>
      </c>
    </row>
    <row r="2076" spans="1:2" x14ac:dyDescent="0.25">
      <c r="A2076" t="s">
        <v>2259</v>
      </c>
      <c r="B2076" t="s">
        <v>689</v>
      </c>
    </row>
    <row r="2077" spans="1:2" x14ac:dyDescent="0.25">
      <c r="A2077" t="s">
        <v>2260</v>
      </c>
      <c r="B2077" t="s">
        <v>689</v>
      </c>
    </row>
    <row r="2078" spans="1:2" x14ac:dyDescent="0.25">
      <c r="A2078" t="s">
        <v>2261</v>
      </c>
      <c r="B2078" t="s">
        <v>689</v>
      </c>
    </row>
    <row r="2079" spans="1:2" x14ac:dyDescent="0.25">
      <c r="A2079" t="s">
        <v>2262</v>
      </c>
      <c r="B2079" t="s">
        <v>689</v>
      </c>
    </row>
    <row r="2080" spans="1:2" x14ac:dyDescent="0.25">
      <c r="A2080" t="s">
        <v>2263</v>
      </c>
      <c r="B2080" t="s">
        <v>689</v>
      </c>
    </row>
    <row r="2081" spans="1:2" x14ac:dyDescent="0.25">
      <c r="A2081" t="s">
        <v>2264</v>
      </c>
      <c r="B2081" t="s">
        <v>689</v>
      </c>
    </row>
    <row r="2082" spans="1:2" x14ac:dyDescent="0.25">
      <c r="A2082" t="s">
        <v>2265</v>
      </c>
      <c r="B2082" t="s">
        <v>689</v>
      </c>
    </row>
    <row r="2083" spans="1:2" x14ac:dyDescent="0.25">
      <c r="A2083" t="s">
        <v>2266</v>
      </c>
      <c r="B2083" t="s">
        <v>689</v>
      </c>
    </row>
    <row r="2084" spans="1:2" x14ac:dyDescent="0.25">
      <c r="A2084" t="s">
        <v>2267</v>
      </c>
      <c r="B2084" t="s">
        <v>689</v>
      </c>
    </row>
    <row r="2085" spans="1:2" x14ac:dyDescent="0.25">
      <c r="A2085" t="s">
        <v>2268</v>
      </c>
      <c r="B2085" t="s">
        <v>689</v>
      </c>
    </row>
    <row r="2086" spans="1:2" x14ac:dyDescent="0.25">
      <c r="A2086" t="s">
        <v>2269</v>
      </c>
      <c r="B2086" t="s">
        <v>689</v>
      </c>
    </row>
    <row r="2087" spans="1:2" x14ac:dyDescent="0.25">
      <c r="A2087" t="s">
        <v>2270</v>
      </c>
      <c r="B2087" t="s">
        <v>689</v>
      </c>
    </row>
    <row r="2088" spans="1:2" x14ac:dyDescent="0.25">
      <c r="A2088" t="s">
        <v>2271</v>
      </c>
      <c r="B2088" t="s">
        <v>689</v>
      </c>
    </row>
    <row r="2089" spans="1:2" x14ac:dyDescent="0.25">
      <c r="A2089" t="s">
        <v>2272</v>
      </c>
      <c r="B2089" t="s">
        <v>689</v>
      </c>
    </row>
    <row r="2090" spans="1:2" x14ac:dyDescent="0.25">
      <c r="A2090" t="s">
        <v>2273</v>
      </c>
      <c r="B2090" t="s">
        <v>689</v>
      </c>
    </row>
    <row r="2091" spans="1:2" x14ac:dyDescent="0.25">
      <c r="A2091" t="s">
        <v>2274</v>
      </c>
      <c r="B2091" t="s">
        <v>689</v>
      </c>
    </row>
    <row r="2092" spans="1:2" x14ac:dyDescent="0.25">
      <c r="A2092" t="s">
        <v>2275</v>
      </c>
      <c r="B2092" t="s">
        <v>689</v>
      </c>
    </row>
    <row r="2093" spans="1:2" x14ac:dyDescent="0.25">
      <c r="A2093" t="s">
        <v>2276</v>
      </c>
      <c r="B2093" t="s">
        <v>689</v>
      </c>
    </row>
    <row r="2094" spans="1:2" x14ac:dyDescent="0.25">
      <c r="A2094" t="s">
        <v>2277</v>
      </c>
      <c r="B2094" t="s">
        <v>689</v>
      </c>
    </row>
    <row r="2095" spans="1:2" x14ac:dyDescent="0.25">
      <c r="A2095" t="s">
        <v>2278</v>
      </c>
      <c r="B2095" t="s">
        <v>689</v>
      </c>
    </row>
    <row r="2096" spans="1:2" x14ac:dyDescent="0.25">
      <c r="A2096" t="s">
        <v>2279</v>
      </c>
      <c r="B2096" t="s">
        <v>689</v>
      </c>
    </row>
    <row r="2097" spans="1:2" x14ac:dyDescent="0.25">
      <c r="A2097" t="s">
        <v>2280</v>
      </c>
      <c r="B2097" t="s">
        <v>689</v>
      </c>
    </row>
    <row r="2098" spans="1:2" x14ac:dyDescent="0.25">
      <c r="A2098" t="s">
        <v>2281</v>
      </c>
      <c r="B2098" t="s">
        <v>689</v>
      </c>
    </row>
    <row r="2099" spans="1:2" x14ac:dyDescent="0.25">
      <c r="A2099" t="s">
        <v>2282</v>
      </c>
      <c r="B2099" t="s">
        <v>689</v>
      </c>
    </row>
    <row r="2100" spans="1:2" x14ac:dyDescent="0.25">
      <c r="A2100" t="s">
        <v>2283</v>
      </c>
      <c r="B2100" t="s">
        <v>689</v>
      </c>
    </row>
    <row r="2101" spans="1:2" x14ac:dyDescent="0.25">
      <c r="A2101" t="s">
        <v>2284</v>
      </c>
      <c r="B2101" t="s">
        <v>689</v>
      </c>
    </row>
    <row r="2102" spans="1:2" x14ac:dyDescent="0.25">
      <c r="A2102" t="s">
        <v>2285</v>
      </c>
      <c r="B2102" t="s">
        <v>689</v>
      </c>
    </row>
    <row r="2103" spans="1:2" x14ac:dyDescent="0.25">
      <c r="A2103" t="s">
        <v>2286</v>
      </c>
      <c r="B2103" t="s">
        <v>689</v>
      </c>
    </row>
    <row r="2104" spans="1:2" x14ac:dyDescent="0.25">
      <c r="A2104" t="s">
        <v>2287</v>
      </c>
      <c r="B2104" t="s">
        <v>689</v>
      </c>
    </row>
    <row r="2105" spans="1:2" x14ac:dyDescent="0.25">
      <c r="A2105" t="s">
        <v>2288</v>
      </c>
      <c r="B2105" t="s">
        <v>689</v>
      </c>
    </row>
    <row r="2106" spans="1:2" x14ac:dyDescent="0.25">
      <c r="A2106" t="s">
        <v>2289</v>
      </c>
      <c r="B2106" t="s">
        <v>689</v>
      </c>
    </row>
    <row r="2107" spans="1:2" x14ac:dyDescent="0.25">
      <c r="A2107" t="s">
        <v>2290</v>
      </c>
      <c r="B2107" t="s">
        <v>689</v>
      </c>
    </row>
    <row r="2108" spans="1:2" x14ac:dyDescent="0.25">
      <c r="A2108" t="s">
        <v>2291</v>
      </c>
      <c r="B2108" t="s">
        <v>689</v>
      </c>
    </row>
    <row r="2109" spans="1:2" x14ac:dyDescent="0.25">
      <c r="A2109" t="s">
        <v>2292</v>
      </c>
      <c r="B2109" t="s">
        <v>689</v>
      </c>
    </row>
    <row r="2110" spans="1:2" x14ac:dyDescent="0.25">
      <c r="A2110" t="s">
        <v>2293</v>
      </c>
      <c r="B2110" t="s">
        <v>689</v>
      </c>
    </row>
    <row r="2111" spans="1:2" x14ac:dyDescent="0.25">
      <c r="A2111" t="s">
        <v>2294</v>
      </c>
      <c r="B2111" t="s">
        <v>689</v>
      </c>
    </row>
    <row r="2112" spans="1:2" x14ac:dyDescent="0.25">
      <c r="A2112" t="s">
        <v>2295</v>
      </c>
      <c r="B2112" t="s">
        <v>689</v>
      </c>
    </row>
    <row r="2113" spans="1:2" x14ac:dyDescent="0.25">
      <c r="A2113" t="s">
        <v>2296</v>
      </c>
      <c r="B2113" t="s">
        <v>689</v>
      </c>
    </row>
    <row r="2114" spans="1:2" x14ac:dyDescent="0.25">
      <c r="A2114" t="s">
        <v>2297</v>
      </c>
      <c r="B2114" t="s">
        <v>689</v>
      </c>
    </row>
    <row r="2115" spans="1:2" x14ac:dyDescent="0.25">
      <c r="A2115" t="s">
        <v>2298</v>
      </c>
      <c r="B2115" t="s">
        <v>689</v>
      </c>
    </row>
    <row r="2116" spans="1:2" x14ac:dyDescent="0.25">
      <c r="A2116" t="s">
        <v>2299</v>
      </c>
      <c r="B2116" t="s">
        <v>689</v>
      </c>
    </row>
    <row r="2117" spans="1:2" x14ac:dyDescent="0.25">
      <c r="A2117" t="s">
        <v>2300</v>
      </c>
      <c r="B2117" t="s">
        <v>689</v>
      </c>
    </row>
    <row r="2118" spans="1:2" x14ac:dyDescent="0.25">
      <c r="A2118" t="s">
        <v>2301</v>
      </c>
      <c r="B2118" t="s">
        <v>689</v>
      </c>
    </row>
    <row r="2119" spans="1:2" x14ac:dyDescent="0.25">
      <c r="A2119" t="s">
        <v>2302</v>
      </c>
      <c r="B2119" t="s">
        <v>689</v>
      </c>
    </row>
    <row r="2120" spans="1:2" x14ac:dyDescent="0.25">
      <c r="A2120" t="s">
        <v>2303</v>
      </c>
      <c r="B2120" t="s">
        <v>689</v>
      </c>
    </row>
    <row r="2121" spans="1:2" x14ac:dyDescent="0.25">
      <c r="A2121" t="s">
        <v>2304</v>
      </c>
      <c r="B2121" t="s">
        <v>689</v>
      </c>
    </row>
    <row r="2122" spans="1:2" x14ac:dyDescent="0.25">
      <c r="A2122" t="s">
        <v>2305</v>
      </c>
      <c r="B2122" t="s">
        <v>689</v>
      </c>
    </row>
    <row r="2123" spans="1:2" x14ac:dyDescent="0.25">
      <c r="A2123" t="s">
        <v>2306</v>
      </c>
      <c r="B2123" t="s">
        <v>689</v>
      </c>
    </row>
    <row r="2124" spans="1:2" x14ac:dyDescent="0.25">
      <c r="A2124" t="s">
        <v>2307</v>
      </c>
      <c r="B2124" t="s">
        <v>689</v>
      </c>
    </row>
    <row r="2125" spans="1:2" x14ac:dyDescent="0.25">
      <c r="A2125" t="s">
        <v>2308</v>
      </c>
      <c r="B2125" t="s">
        <v>689</v>
      </c>
    </row>
    <row r="2126" spans="1:2" x14ac:dyDescent="0.25">
      <c r="A2126" t="s">
        <v>2309</v>
      </c>
      <c r="B2126" t="s">
        <v>689</v>
      </c>
    </row>
    <row r="2127" spans="1:2" x14ac:dyDescent="0.25">
      <c r="A2127" t="s">
        <v>2310</v>
      </c>
      <c r="B2127" t="s">
        <v>689</v>
      </c>
    </row>
    <row r="2128" spans="1:2" x14ac:dyDescent="0.25">
      <c r="A2128" t="s">
        <v>2311</v>
      </c>
      <c r="B2128" t="s">
        <v>689</v>
      </c>
    </row>
    <row r="2129" spans="1:2" x14ac:dyDescent="0.25">
      <c r="A2129" t="s">
        <v>2312</v>
      </c>
      <c r="B2129" t="s">
        <v>689</v>
      </c>
    </row>
    <row r="2130" spans="1:2" x14ac:dyDescent="0.25">
      <c r="A2130" t="s">
        <v>2313</v>
      </c>
      <c r="B2130" t="s">
        <v>689</v>
      </c>
    </row>
    <row r="2131" spans="1:2" x14ac:dyDescent="0.25">
      <c r="A2131" t="s">
        <v>2314</v>
      </c>
      <c r="B2131" t="s">
        <v>689</v>
      </c>
    </row>
    <row r="2132" spans="1:2" x14ac:dyDescent="0.25">
      <c r="A2132" t="s">
        <v>2315</v>
      </c>
      <c r="B2132" t="s">
        <v>689</v>
      </c>
    </row>
    <row r="2133" spans="1:2" x14ac:dyDescent="0.25">
      <c r="A2133" t="s">
        <v>2316</v>
      </c>
      <c r="B2133" t="s">
        <v>689</v>
      </c>
    </row>
    <row r="2134" spans="1:2" x14ac:dyDescent="0.25">
      <c r="A2134" t="s">
        <v>2317</v>
      </c>
      <c r="B2134" t="s">
        <v>689</v>
      </c>
    </row>
    <row r="2135" spans="1:2" x14ac:dyDescent="0.25">
      <c r="A2135" t="s">
        <v>2318</v>
      </c>
      <c r="B2135" t="s">
        <v>689</v>
      </c>
    </row>
    <row r="2136" spans="1:2" x14ac:dyDescent="0.25">
      <c r="A2136" t="s">
        <v>2319</v>
      </c>
      <c r="B2136" t="s">
        <v>689</v>
      </c>
    </row>
    <row r="2137" spans="1:2" x14ac:dyDescent="0.25">
      <c r="A2137" t="s">
        <v>2320</v>
      </c>
      <c r="B2137" t="s">
        <v>689</v>
      </c>
    </row>
    <row r="2138" spans="1:2" x14ac:dyDescent="0.25">
      <c r="A2138" t="s">
        <v>2321</v>
      </c>
      <c r="B2138" t="s">
        <v>689</v>
      </c>
    </row>
    <row r="2139" spans="1:2" x14ac:dyDescent="0.25">
      <c r="A2139" t="s">
        <v>2322</v>
      </c>
      <c r="B2139" t="s">
        <v>689</v>
      </c>
    </row>
    <row r="2140" spans="1:2" x14ac:dyDescent="0.25">
      <c r="A2140" t="s">
        <v>2323</v>
      </c>
      <c r="B2140" t="s">
        <v>689</v>
      </c>
    </row>
    <row r="2141" spans="1:2" x14ac:dyDescent="0.25">
      <c r="A2141" t="s">
        <v>2324</v>
      </c>
      <c r="B2141" t="s">
        <v>689</v>
      </c>
    </row>
    <row r="2142" spans="1:2" x14ac:dyDescent="0.25">
      <c r="A2142" t="s">
        <v>2325</v>
      </c>
      <c r="B2142" t="s">
        <v>689</v>
      </c>
    </row>
    <row r="2143" spans="1:2" x14ac:dyDescent="0.25">
      <c r="A2143" t="s">
        <v>2326</v>
      </c>
      <c r="B2143" t="s">
        <v>689</v>
      </c>
    </row>
    <row r="2144" spans="1:2" x14ac:dyDescent="0.25">
      <c r="A2144" t="s">
        <v>2327</v>
      </c>
      <c r="B2144" t="s">
        <v>689</v>
      </c>
    </row>
    <row r="2145" spans="1:2" x14ac:dyDescent="0.25">
      <c r="A2145" t="s">
        <v>2328</v>
      </c>
      <c r="B2145" t="s">
        <v>689</v>
      </c>
    </row>
    <row r="2146" spans="1:2" x14ac:dyDescent="0.25">
      <c r="A2146" t="s">
        <v>2329</v>
      </c>
      <c r="B2146" t="s">
        <v>689</v>
      </c>
    </row>
    <row r="2147" spans="1:2" x14ac:dyDescent="0.25">
      <c r="A2147" t="s">
        <v>2330</v>
      </c>
      <c r="B2147" t="s">
        <v>689</v>
      </c>
    </row>
    <row r="2148" spans="1:2" x14ac:dyDescent="0.25">
      <c r="A2148" t="s">
        <v>2331</v>
      </c>
      <c r="B2148" t="s">
        <v>689</v>
      </c>
    </row>
    <row r="2149" spans="1:2" x14ac:dyDescent="0.25">
      <c r="A2149" t="s">
        <v>2332</v>
      </c>
      <c r="B2149" t="s">
        <v>689</v>
      </c>
    </row>
    <row r="2150" spans="1:2" x14ac:dyDescent="0.25">
      <c r="A2150" t="s">
        <v>2333</v>
      </c>
      <c r="B2150" t="s">
        <v>689</v>
      </c>
    </row>
    <row r="2151" spans="1:2" x14ac:dyDescent="0.25">
      <c r="A2151" t="s">
        <v>2334</v>
      </c>
      <c r="B2151" t="s">
        <v>689</v>
      </c>
    </row>
    <row r="2152" spans="1:2" x14ac:dyDescent="0.25">
      <c r="A2152" t="s">
        <v>2335</v>
      </c>
      <c r="B2152" t="s">
        <v>689</v>
      </c>
    </row>
    <row r="2153" spans="1:2" x14ac:dyDescent="0.25">
      <c r="A2153" t="s">
        <v>2336</v>
      </c>
      <c r="B2153" t="s">
        <v>689</v>
      </c>
    </row>
    <row r="2154" spans="1:2" x14ac:dyDescent="0.25">
      <c r="A2154" t="s">
        <v>2337</v>
      </c>
      <c r="B2154" t="s">
        <v>689</v>
      </c>
    </row>
    <row r="2155" spans="1:2" x14ac:dyDescent="0.25">
      <c r="A2155" t="s">
        <v>2338</v>
      </c>
      <c r="B2155" t="s">
        <v>689</v>
      </c>
    </row>
    <row r="2156" spans="1:2" x14ac:dyDescent="0.25">
      <c r="A2156" t="s">
        <v>2339</v>
      </c>
      <c r="B2156" t="s">
        <v>689</v>
      </c>
    </row>
    <row r="2157" spans="1:2" x14ac:dyDescent="0.25">
      <c r="A2157" t="s">
        <v>2340</v>
      </c>
      <c r="B2157" t="s">
        <v>689</v>
      </c>
    </row>
    <row r="2158" spans="1:2" x14ac:dyDescent="0.25">
      <c r="A2158" t="s">
        <v>2341</v>
      </c>
      <c r="B2158" t="s">
        <v>689</v>
      </c>
    </row>
    <row r="2159" spans="1:2" x14ac:dyDescent="0.25">
      <c r="A2159" t="s">
        <v>2342</v>
      </c>
      <c r="B2159" t="s">
        <v>689</v>
      </c>
    </row>
    <row r="2160" spans="1:2" x14ac:dyDescent="0.25">
      <c r="A2160" t="s">
        <v>2343</v>
      </c>
      <c r="B2160" t="s">
        <v>689</v>
      </c>
    </row>
    <row r="2161" spans="1:2" x14ac:dyDescent="0.25">
      <c r="A2161" t="s">
        <v>2344</v>
      </c>
      <c r="B2161" t="s">
        <v>689</v>
      </c>
    </row>
    <row r="2162" spans="1:2" x14ac:dyDescent="0.25">
      <c r="A2162" t="s">
        <v>2345</v>
      </c>
      <c r="B2162" t="s">
        <v>689</v>
      </c>
    </row>
    <row r="2163" spans="1:2" x14ac:dyDescent="0.25">
      <c r="A2163" t="s">
        <v>2346</v>
      </c>
      <c r="B2163" t="s">
        <v>689</v>
      </c>
    </row>
    <row r="2164" spans="1:2" x14ac:dyDescent="0.25">
      <c r="A2164" t="s">
        <v>2347</v>
      </c>
      <c r="B2164" t="s">
        <v>689</v>
      </c>
    </row>
    <row r="2165" spans="1:2" x14ac:dyDescent="0.25">
      <c r="A2165" t="s">
        <v>2348</v>
      </c>
      <c r="B2165" t="s">
        <v>689</v>
      </c>
    </row>
    <row r="2166" spans="1:2" x14ac:dyDescent="0.25">
      <c r="A2166" t="s">
        <v>2349</v>
      </c>
      <c r="B2166" t="s">
        <v>689</v>
      </c>
    </row>
    <row r="2167" spans="1:2" x14ac:dyDescent="0.25">
      <c r="A2167" t="s">
        <v>2350</v>
      </c>
      <c r="B2167" t="s">
        <v>689</v>
      </c>
    </row>
    <row r="2168" spans="1:2" x14ac:dyDescent="0.25">
      <c r="A2168" t="s">
        <v>2351</v>
      </c>
      <c r="B2168" t="s">
        <v>689</v>
      </c>
    </row>
    <row r="2169" spans="1:2" x14ac:dyDescent="0.25">
      <c r="A2169" t="s">
        <v>2352</v>
      </c>
      <c r="B2169" t="s">
        <v>689</v>
      </c>
    </row>
    <row r="2170" spans="1:2" x14ac:dyDescent="0.25">
      <c r="A2170" t="s">
        <v>2353</v>
      </c>
      <c r="B2170" t="s">
        <v>689</v>
      </c>
    </row>
    <row r="2171" spans="1:2" x14ac:dyDescent="0.25">
      <c r="A2171" t="s">
        <v>2354</v>
      </c>
      <c r="B2171" t="s">
        <v>689</v>
      </c>
    </row>
    <row r="2172" spans="1:2" x14ac:dyDescent="0.25">
      <c r="A2172" t="s">
        <v>2355</v>
      </c>
      <c r="B2172" t="s">
        <v>689</v>
      </c>
    </row>
    <row r="2173" spans="1:2" x14ac:dyDescent="0.25">
      <c r="A2173" t="s">
        <v>2356</v>
      </c>
      <c r="B2173" t="s">
        <v>689</v>
      </c>
    </row>
    <row r="2174" spans="1:2" x14ac:dyDescent="0.25">
      <c r="A2174" t="s">
        <v>2357</v>
      </c>
      <c r="B2174" t="s">
        <v>689</v>
      </c>
    </row>
    <row r="2175" spans="1:2" x14ac:dyDescent="0.25">
      <c r="A2175" t="s">
        <v>2358</v>
      </c>
      <c r="B2175" t="s">
        <v>689</v>
      </c>
    </row>
    <row r="2176" spans="1:2" x14ac:dyDescent="0.25">
      <c r="A2176" t="s">
        <v>2359</v>
      </c>
      <c r="B2176" t="s">
        <v>689</v>
      </c>
    </row>
    <row r="2177" spans="1:2" x14ac:dyDescent="0.25">
      <c r="A2177" t="s">
        <v>2360</v>
      </c>
      <c r="B2177" t="s">
        <v>689</v>
      </c>
    </row>
    <row r="2178" spans="1:2" x14ac:dyDescent="0.25">
      <c r="A2178" t="s">
        <v>2361</v>
      </c>
      <c r="B2178" t="s">
        <v>689</v>
      </c>
    </row>
    <row r="2179" spans="1:2" x14ac:dyDescent="0.25">
      <c r="A2179" t="s">
        <v>2362</v>
      </c>
      <c r="B2179" t="s">
        <v>689</v>
      </c>
    </row>
    <row r="2180" spans="1:2" x14ac:dyDescent="0.25">
      <c r="A2180" t="s">
        <v>2363</v>
      </c>
      <c r="B2180" t="s">
        <v>689</v>
      </c>
    </row>
    <row r="2181" spans="1:2" x14ac:dyDescent="0.25">
      <c r="A2181" t="s">
        <v>2364</v>
      </c>
      <c r="B2181" t="s">
        <v>689</v>
      </c>
    </row>
    <row r="2182" spans="1:2" x14ac:dyDescent="0.25">
      <c r="A2182" t="s">
        <v>2365</v>
      </c>
      <c r="B2182" t="s">
        <v>689</v>
      </c>
    </row>
    <row r="2183" spans="1:2" x14ac:dyDescent="0.25">
      <c r="A2183" t="s">
        <v>2366</v>
      </c>
      <c r="B2183" t="s">
        <v>689</v>
      </c>
    </row>
    <row r="2184" spans="1:2" x14ac:dyDescent="0.25">
      <c r="A2184" t="s">
        <v>2367</v>
      </c>
      <c r="B2184" t="s">
        <v>689</v>
      </c>
    </row>
    <row r="2185" spans="1:2" x14ac:dyDescent="0.25">
      <c r="A2185" t="s">
        <v>2368</v>
      </c>
      <c r="B2185" t="s">
        <v>689</v>
      </c>
    </row>
    <row r="2186" spans="1:2" x14ac:dyDescent="0.25">
      <c r="A2186" t="s">
        <v>2369</v>
      </c>
      <c r="B2186" t="s">
        <v>689</v>
      </c>
    </row>
    <row r="2187" spans="1:2" x14ac:dyDescent="0.25">
      <c r="A2187" t="s">
        <v>2370</v>
      </c>
      <c r="B2187" t="s">
        <v>689</v>
      </c>
    </row>
    <row r="2188" spans="1:2" x14ac:dyDescent="0.25">
      <c r="A2188" t="s">
        <v>2371</v>
      </c>
      <c r="B2188" t="s">
        <v>689</v>
      </c>
    </row>
    <row r="2189" spans="1:2" x14ac:dyDescent="0.25">
      <c r="A2189" t="s">
        <v>2372</v>
      </c>
      <c r="B2189" t="s">
        <v>689</v>
      </c>
    </row>
    <row r="2190" spans="1:2" x14ac:dyDescent="0.25">
      <c r="A2190" t="s">
        <v>2373</v>
      </c>
      <c r="B2190" t="s">
        <v>689</v>
      </c>
    </row>
    <row r="2191" spans="1:2" x14ac:dyDescent="0.25">
      <c r="A2191" t="s">
        <v>2374</v>
      </c>
      <c r="B2191" t="s">
        <v>689</v>
      </c>
    </row>
    <row r="2192" spans="1:2" x14ac:dyDescent="0.25">
      <c r="A2192" t="s">
        <v>2375</v>
      </c>
      <c r="B2192" t="s">
        <v>689</v>
      </c>
    </row>
    <row r="2193" spans="1:2" x14ac:dyDescent="0.25">
      <c r="A2193" t="s">
        <v>2376</v>
      </c>
      <c r="B2193" t="s">
        <v>689</v>
      </c>
    </row>
    <row r="2194" spans="1:2" x14ac:dyDescent="0.25">
      <c r="A2194" t="s">
        <v>2377</v>
      </c>
      <c r="B2194" t="s">
        <v>689</v>
      </c>
    </row>
    <row r="2195" spans="1:2" x14ac:dyDescent="0.25">
      <c r="A2195" t="s">
        <v>2378</v>
      </c>
      <c r="B2195" t="s">
        <v>689</v>
      </c>
    </row>
    <row r="2196" spans="1:2" x14ac:dyDescent="0.25">
      <c r="A2196" t="s">
        <v>2379</v>
      </c>
      <c r="B2196" t="s">
        <v>689</v>
      </c>
    </row>
    <row r="2197" spans="1:2" x14ac:dyDescent="0.25">
      <c r="A2197" t="s">
        <v>2380</v>
      </c>
      <c r="B2197" t="s">
        <v>689</v>
      </c>
    </row>
    <row r="2198" spans="1:2" x14ac:dyDescent="0.25">
      <c r="A2198" t="s">
        <v>2381</v>
      </c>
      <c r="B2198" t="s">
        <v>689</v>
      </c>
    </row>
    <row r="2199" spans="1:2" x14ac:dyDescent="0.25">
      <c r="A2199" t="s">
        <v>2382</v>
      </c>
      <c r="B2199" t="s">
        <v>689</v>
      </c>
    </row>
    <row r="2200" spans="1:2" x14ac:dyDescent="0.25">
      <c r="A2200" t="s">
        <v>2383</v>
      </c>
      <c r="B2200" t="s">
        <v>689</v>
      </c>
    </row>
    <row r="2201" spans="1:2" x14ac:dyDescent="0.25">
      <c r="A2201" t="s">
        <v>2384</v>
      </c>
      <c r="B2201" t="s">
        <v>689</v>
      </c>
    </row>
    <row r="2202" spans="1:2" x14ac:dyDescent="0.25">
      <c r="A2202" t="s">
        <v>2385</v>
      </c>
      <c r="B2202" t="s">
        <v>689</v>
      </c>
    </row>
    <row r="2203" spans="1:2" x14ac:dyDescent="0.25">
      <c r="A2203" t="s">
        <v>2386</v>
      </c>
      <c r="B2203" t="s">
        <v>689</v>
      </c>
    </row>
    <row r="2204" spans="1:2" x14ac:dyDescent="0.25">
      <c r="A2204" t="s">
        <v>2387</v>
      </c>
      <c r="B2204" t="s">
        <v>689</v>
      </c>
    </row>
    <row r="2205" spans="1:2" x14ac:dyDescent="0.25">
      <c r="A2205" t="s">
        <v>2388</v>
      </c>
      <c r="B2205" t="s">
        <v>689</v>
      </c>
    </row>
    <row r="2206" spans="1:2" x14ac:dyDescent="0.25">
      <c r="A2206" t="s">
        <v>2389</v>
      </c>
      <c r="B2206" t="s">
        <v>689</v>
      </c>
    </row>
    <row r="2207" spans="1:2" x14ac:dyDescent="0.25">
      <c r="A2207" t="s">
        <v>2390</v>
      </c>
      <c r="B2207" t="s">
        <v>689</v>
      </c>
    </row>
    <row r="2208" spans="1:2" x14ac:dyDescent="0.25">
      <c r="A2208" t="s">
        <v>2391</v>
      </c>
      <c r="B2208" t="s">
        <v>689</v>
      </c>
    </row>
    <row r="2209" spans="1:2" x14ac:dyDescent="0.25">
      <c r="A2209" t="s">
        <v>2392</v>
      </c>
      <c r="B2209" t="s">
        <v>689</v>
      </c>
    </row>
    <row r="2210" spans="1:2" x14ac:dyDescent="0.25">
      <c r="A2210" t="s">
        <v>2393</v>
      </c>
      <c r="B2210" t="s">
        <v>689</v>
      </c>
    </row>
    <row r="2211" spans="1:2" x14ac:dyDescent="0.25">
      <c r="A2211" t="s">
        <v>2394</v>
      </c>
      <c r="B2211" t="s">
        <v>689</v>
      </c>
    </row>
    <row r="2212" spans="1:2" x14ac:dyDescent="0.25">
      <c r="A2212" t="s">
        <v>2395</v>
      </c>
      <c r="B2212" t="s">
        <v>689</v>
      </c>
    </row>
    <row r="2213" spans="1:2" x14ac:dyDescent="0.25">
      <c r="A2213" t="s">
        <v>2396</v>
      </c>
      <c r="B2213" t="s">
        <v>689</v>
      </c>
    </row>
    <row r="2214" spans="1:2" x14ac:dyDescent="0.25">
      <c r="A2214" t="s">
        <v>2397</v>
      </c>
      <c r="B2214" t="s">
        <v>689</v>
      </c>
    </row>
    <row r="2215" spans="1:2" x14ac:dyDescent="0.25">
      <c r="A2215" t="s">
        <v>2398</v>
      </c>
      <c r="B2215" t="s">
        <v>689</v>
      </c>
    </row>
    <row r="2216" spans="1:2" x14ac:dyDescent="0.25">
      <c r="A2216" t="s">
        <v>2399</v>
      </c>
      <c r="B2216" t="s">
        <v>689</v>
      </c>
    </row>
    <row r="2217" spans="1:2" x14ac:dyDescent="0.25">
      <c r="A2217" t="s">
        <v>2400</v>
      </c>
      <c r="B2217" t="s">
        <v>689</v>
      </c>
    </row>
    <row r="2218" spans="1:2" x14ac:dyDescent="0.25">
      <c r="A2218" t="s">
        <v>2401</v>
      </c>
      <c r="B2218" t="s">
        <v>689</v>
      </c>
    </row>
    <row r="2219" spans="1:2" x14ac:dyDescent="0.25">
      <c r="A2219" t="s">
        <v>2402</v>
      </c>
      <c r="B2219" t="s">
        <v>689</v>
      </c>
    </row>
    <row r="2220" spans="1:2" x14ac:dyDescent="0.25">
      <c r="A2220" t="s">
        <v>2403</v>
      </c>
      <c r="B2220" t="s">
        <v>689</v>
      </c>
    </row>
    <row r="2221" spans="1:2" x14ac:dyDescent="0.25">
      <c r="A2221" t="s">
        <v>2404</v>
      </c>
      <c r="B2221" t="s">
        <v>689</v>
      </c>
    </row>
    <row r="2222" spans="1:2" x14ac:dyDescent="0.25">
      <c r="A2222" t="s">
        <v>2405</v>
      </c>
      <c r="B2222" t="s">
        <v>689</v>
      </c>
    </row>
    <row r="2223" spans="1:2" x14ac:dyDescent="0.25">
      <c r="A2223" t="s">
        <v>2406</v>
      </c>
      <c r="B2223" t="s">
        <v>689</v>
      </c>
    </row>
    <row r="2224" spans="1:2" x14ac:dyDescent="0.25">
      <c r="A2224" t="s">
        <v>2407</v>
      </c>
      <c r="B2224" t="s">
        <v>689</v>
      </c>
    </row>
    <row r="2225" spans="1:2" x14ac:dyDescent="0.25">
      <c r="A2225" t="s">
        <v>2408</v>
      </c>
      <c r="B2225" t="s">
        <v>689</v>
      </c>
    </row>
    <row r="2226" spans="1:2" x14ac:dyDescent="0.25">
      <c r="A2226" t="s">
        <v>2409</v>
      </c>
      <c r="B2226" t="s">
        <v>689</v>
      </c>
    </row>
    <row r="2227" spans="1:2" x14ac:dyDescent="0.25">
      <c r="A2227" t="s">
        <v>2410</v>
      </c>
      <c r="B2227" t="s">
        <v>689</v>
      </c>
    </row>
    <row r="2228" spans="1:2" x14ac:dyDescent="0.25">
      <c r="A2228" t="s">
        <v>2411</v>
      </c>
      <c r="B2228" t="s">
        <v>689</v>
      </c>
    </row>
    <row r="2229" spans="1:2" x14ac:dyDescent="0.25">
      <c r="A2229" t="s">
        <v>2412</v>
      </c>
      <c r="B2229" t="s">
        <v>689</v>
      </c>
    </row>
    <row r="2230" spans="1:2" x14ac:dyDescent="0.25">
      <c r="A2230" t="s">
        <v>2413</v>
      </c>
      <c r="B2230" t="s">
        <v>689</v>
      </c>
    </row>
    <row r="2231" spans="1:2" x14ac:dyDescent="0.25">
      <c r="A2231" t="s">
        <v>2414</v>
      </c>
      <c r="B2231" t="s">
        <v>689</v>
      </c>
    </row>
    <row r="2232" spans="1:2" x14ac:dyDescent="0.25">
      <c r="A2232" t="s">
        <v>2415</v>
      </c>
      <c r="B2232" t="s">
        <v>689</v>
      </c>
    </row>
    <row r="2233" spans="1:2" x14ac:dyDescent="0.25">
      <c r="A2233" t="s">
        <v>2416</v>
      </c>
      <c r="B2233" t="s">
        <v>689</v>
      </c>
    </row>
    <row r="2234" spans="1:2" x14ac:dyDescent="0.25">
      <c r="A2234" t="s">
        <v>2417</v>
      </c>
      <c r="B2234" t="s">
        <v>689</v>
      </c>
    </row>
    <row r="2235" spans="1:2" x14ac:dyDescent="0.25">
      <c r="A2235" t="s">
        <v>2418</v>
      </c>
      <c r="B2235" t="s">
        <v>689</v>
      </c>
    </row>
    <row r="2236" spans="1:2" x14ac:dyDescent="0.25">
      <c r="A2236" t="s">
        <v>2419</v>
      </c>
      <c r="B2236" t="s">
        <v>689</v>
      </c>
    </row>
    <row r="2237" spans="1:2" x14ac:dyDescent="0.25">
      <c r="A2237" t="s">
        <v>2420</v>
      </c>
      <c r="B2237" t="s">
        <v>689</v>
      </c>
    </row>
    <row r="2238" spans="1:2" x14ac:dyDescent="0.25">
      <c r="A2238" t="s">
        <v>2421</v>
      </c>
      <c r="B2238" t="s">
        <v>689</v>
      </c>
    </row>
    <row r="2239" spans="1:2" x14ac:dyDescent="0.25">
      <c r="A2239" t="s">
        <v>2422</v>
      </c>
      <c r="B2239" t="s">
        <v>689</v>
      </c>
    </row>
    <row r="2240" spans="1:2" x14ac:dyDescent="0.25">
      <c r="A2240" t="s">
        <v>2423</v>
      </c>
      <c r="B2240" t="s">
        <v>689</v>
      </c>
    </row>
    <row r="2241" spans="1:2" x14ac:dyDescent="0.25">
      <c r="A2241" t="s">
        <v>2424</v>
      </c>
      <c r="B2241" t="s">
        <v>689</v>
      </c>
    </row>
    <row r="2242" spans="1:2" x14ac:dyDescent="0.25">
      <c r="A2242" t="s">
        <v>2425</v>
      </c>
      <c r="B2242" t="s">
        <v>689</v>
      </c>
    </row>
    <row r="2243" spans="1:2" x14ac:dyDescent="0.25">
      <c r="A2243" t="s">
        <v>2426</v>
      </c>
      <c r="B2243" t="s">
        <v>689</v>
      </c>
    </row>
    <row r="2244" spans="1:2" x14ac:dyDescent="0.25">
      <c r="A2244" t="s">
        <v>2427</v>
      </c>
      <c r="B2244" t="s">
        <v>689</v>
      </c>
    </row>
    <row r="2245" spans="1:2" x14ac:dyDescent="0.25">
      <c r="A2245" t="s">
        <v>2428</v>
      </c>
      <c r="B2245" t="s">
        <v>689</v>
      </c>
    </row>
    <row r="2246" spans="1:2" x14ac:dyDescent="0.25">
      <c r="A2246" t="s">
        <v>2429</v>
      </c>
      <c r="B2246" t="s">
        <v>689</v>
      </c>
    </row>
    <row r="2247" spans="1:2" x14ac:dyDescent="0.25">
      <c r="A2247" t="s">
        <v>2430</v>
      </c>
      <c r="B2247" t="s">
        <v>689</v>
      </c>
    </row>
    <row r="2248" spans="1:2" x14ac:dyDescent="0.25">
      <c r="A2248" t="s">
        <v>2431</v>
      </c>
      <c r="B2248" t="s">
        <v>689</v>
      </c>
    </row>
    <row r="2249" spans="1:2" x14ac:dyDescent="0.25">
      <c r="A2249" t="s">
        <v>2432</v>
      </c>
      <c r="B2249" t="s">
        <v>689</v>
      </c>
    </row>
    <row r="2250" spans="1:2" x14ac:dyDescent="0.25">
      <c r="A2250" t="s">
        <v>2433</v>
      </c>
      <c r="B2250" t="s">
        <v>689</v>
      </c>
    </row>
    <row r="2251" spans="1:2" x14ac:dyDescent="0.25">
      <c r="A2251" t="s">
        <v>2434</v>
      </c>
      <c r="B2251" t="s">
        <v>689</v>
      </c>
    </row>
    <row r="2252" spans="1:2" x14ac:dyDescent="0.25">
      <c r="A2252" t="s">
        <v>2435</v>
      </c>
      <c r="B2252" t="s">
        <v>689</v>
      </c>
    </row>
    <row r="2253" spans="1:2" x14ac:dyDescent="0.25">
      <c r="A2253" t="s">
        <v>2436</v>
      </c>
      <c r="B2253" t="s">
        <v>689</v>
      </c>
    </row>
    <row r="2254" spans="1:2" x14ac:dyDescent="0.25">
      <c r="A2254" t="s">
        <v>2437</v>
      </c>
      <c r="B2254" t="s">
        <v>689</v>
      </c>
    </row>
    <row r="2255" spans="1:2" x14ac:dyDescent="0.25">
      <c r="A2255" t="s">
        <v>2438</v>
      </c>
      <c r="B2255" t="s">
        <v>689</v>
      </c>
    </row>
    <row r="2256" spans="1:2" x14ac:dyDescent="0.25">
      <c r="A2256" t="s">
        <v>2439</v>
      </c>
      <c r="B2256" t="s">
        <v>689</v>
      </c>
    </row>
    <row r="2257" spans="1:2" x14ac:dyDescent="0.25">
      <c r="A2257" t="s">
        <v>2440</v>
      </c>
      <c r="B2257" t="s">
        <v>689</v>
      </c>
    </row>
    <row r="2258" spans="1:2" x14ac:dyDescent="0.25">
      <c r="A2258" t="s">
        <v>2441</v>
      </c>
      <c r="B2258" t="s">
        <v>689</v>
      </c>
    </row>
    <row r="2259" spans="1:2" x14ac:dyDescent="0.25">
      <c r="A2259" t="s">
        <v>2442</v>
      </c>
      <c r="B2259" t="s">
        <v>689</v>
      </c>
    </row>
    <row r="2260" spans="1:2" x14ac:dyDescent="0.25">
      <c r="A2260" t="s">
        <v>2443</v>
      </c>
      <c r="B2260" t="s">
        <v>689</v>
      </c>
    </row>
    <row r="2261" spans="1:2" x14ac:dyDescent="0.25">
      <c r="A2261" t="s">
        <v>2444</v>
      </c>
      <c r="B2261" t="s">
        <v>689</v>
      </c>
    </row>
    <row r="2262" spans="1:2" x14ac:dyDescent="0.25">
      <c r="A2262" t="s">
        <v>2445</v>
      </c>
      <c r="B2262" t="s">
        <v>689</v>
      </c>
    </row>
    <row r="2263" spans="1:2" x14ac:dyDescent="0.25">
      <c r="A2263" t="s">
        <v>2446</v>
      </c>
      <c r="B2263" t="s">
        <v>689</v>
      </c>
    </row>
    <row r="2264" spans="1:2" x14ac:dyDescent="0.25">
      <c r="A2264" t="s">
        <v>2447</v>
      </c>
      <c r="B2264" t="s">
        <v>689</v>
      </c>
    </row>
    <row r="2265" spans="1:2" x14ac:dyDescent="0.25">
      <c r="A2265" t="s">
        <v>2448</v>
      </c>
      <c r="B2265" t="s">
        <v>689</v>
      </c>
    </row>
    <row r="2266" spans="1:2" x14ac:dyDescent="0.25">
      <c r="A2266" t="s">
        <v>2449</v>
      </c>
      <c r="B2266" t="s">
        <v>689</v>
      </c>
    </row>
    <row r="2267" spans="1:2" x14ac:dyDescent="0.25">
      <c r="A2267" t="s">
        <v>2450</v>
      </c>
      <c r="B2267" t="s">
        <v>689</v>
      </c>
    </row>
    <row r="2268" spans="1:2" x14ac:dyDescent="0.25">
      <c r="A2268" t="s">
        <v>2451</v>
      </c>
      <c r="B2268" t="s">
        <v>689</v>
      </c>
    </row>
    <row r="2269" spans="1:2" x14ac:dyDescent="0.25">
      <c r="A2269" t="s">
        <v>2452</v>
      </c>
      <c r="B2269" t="s">
        <v>689</v>
      </c>
    </row>
    <row r="2270" spans="1:2" x14ac:dyDescent="0.25">
      <c r="A2270" t="s">
        <v>2453</v>
      </c>
      <c r="B2270" t="s">
        <v>689</v>
      </c>
    </row>
    <row r="2271" spans="1:2" x14ac:dyDescent="0.25">
      <c r="A2271" t="s">
        <v>2454</v>
      </c>
      <c r="B2271" t="s">
        <v>689</v>
      </c>
    </row>
    <row r="2272" spans="1:2" x14ac:dyDescent="0.25">
      <c r="A2272" t="s">
        <v>2455</v>
      </c>
      <c r="B2272" t="s">
        <v>689</v>
      </c>
    </row>
    <row r="2273" spans="1:2" x14ac:dyDescent="0.25">
      <c r="A2273" t="s">
        <v>2456</v>
      </c>
      <c r="B2273" t="s">
        <v>689</v>
      </c>
    </row>
    <row r="2274" spans="1:2" x14ac:dyDescent="0.25">
      <c r="A2274" t="s">
        <v>2457</v>
      </c>
      <c r="B2274" t="s">
        <v>689</v>
      </c>
    </row>
    <row r="2275" spans="1:2" x14ac:dyDescent="0.25">
      <c r="A2275" t="s">
        <v>2458</v>
      </c>
      <c r="B2275" t="s">
        <v>689</v>
      </c>
    </row>
    <row r="2276" spans="1:2" x14ac:dyDescent="0.25">
      <c r="A2276" t="s">
        <v>2459</v>
      </c>
      <c r="B2276" t="s">
        <v>689</v>
      </c>
    </row>
    <row r="2277" spans="1:2" x14ac:dyDescent="0.25">
      <c r="A2277" t="s">
        <v>2460</v>
      </c>
      <c r="B2277" t="s">
        <v>689</v>
      </c>
    </row>
    <row r="2278" spans="1:2" x14ac:dyDescent="0.25">
      <c r="A2278" t="s">
        <v>2461</v>
      </c>
      <c r="B2278" t="s">
        <v>689</v>
      </c>
    </row>
    <row r="2279" spans="1:2" x14ac:dyDescent="0.25">
      <c r="A2279" t="s">
        <v>2462</v>
      </c>
      <c r="B2279" t="s">
        <v>689</v>
      </c>
    </row>
    <row r="2280" spans="1:2" x14ac:dyDescent="0.25">
      <c r="A2280" t="s">
        <v>2463</v>
      </c>
      <c r="B2280" t="s">
        <v>689</v>
      </c>
    </row>
    <row r="2281" spans="1:2" x14ac:dyDescent="0.25">
      <c r="A2281" t="s">
        <v>2464</v>
      </c>
      <c r="B2281" t="s">
        <v>689</v>
      </c>
    </row>
    <row r="2282" spans="1:2" x14ac:dyDescent="0.25">
      <c r="A2282" t="s">
        <v>2465</v>
      </c>
      <c r="B2282" t="s">
        <v>689</v>
      </c>
    </row>
    <row r="2283" spans="1:2" x14ac:dyDescent="0.25">
      <c r="A2283" t="s">
        <v>2466</v>
      </c>
      <c r="B2283" t="s">
        <v>689</v>
      </c>
    </row>
    <row r="2284" spans="1:2" x14ac:dyDescent="0.25">
      <c r="A2284" t="s">
        <v>2467</v>
      </c>
      <c r="B2284" t="s">
        <v>689</v>
      </c>
    </row>
    <row r="2285" spans="1:2" x14ac:dyDescent="0.25">
      <c r="A2285" t="s">
        <v>2468</v>
      </c>
      <c r="B2285" t="s">
        <v>689</v>
      </c>
    </row>
    <row r="2286" spans="1:2" x14ac:dyDescent="0.25">
      <c r="A2286" t="s">
        <v>2469</v>
      </c>
      <c r="B2286" t="s">
        <v>689</v>
      </c>
    </row>
    <row r="2287" spans="1:2" x14ac:dyDescent="0.25">
      <c r="A2287" t="s">
        <v>2470</v>
      </c>
      <c r="B2287" t="s">
        <v>689</v>
      </c>
    </row>
    <row r="2288" spans="1:2" x14ac:dyDescent="0.25">
      <c r="A2288" t="s">
        <v>2471</v>
      </c>
      <c r="B2288" t="s">
        <v>689</v>
      </c>
    </row>
    <row r="2289" spans="1:2" x14ac:dyDescent="0.25">
      <c r="A2289" t="s">
        <v>2472</v>
      </c>
      <c r="B2289" t="s">
        <v>689</v>
      </c>
    </row>
    <row r="2290" spans="1:2" x14ac:dyDescent="0.25">
      <c r="A2290" t="s">
        <v>2473</v>
      </c>
      <c r="B2290" t="s">
        <v>689</v>
      </c>
    </row>
    <row r="2291" spans="1:2" x14ac:dyDescent="0.25">
      <c r="A2291" t="s">
        <v>2474</v>
      </c>
      <c r="B2291" t="s">
        <v>689</v>
      </c>
    </row>
    <row r="2292" spans="1:2" x14ac:dyDescent="0.25">
      <c r="A2292" t="s">
        <v>2475</v>
      </c>
      <c r="B2292" t="s">
        <v>689</v>
      </c>
    </row>
    <row r="2293" spans="1:2" x14ac:dyDescent="0.25">
      <c r="A2293" t="s">
        <v>2476</v>
      </c>
      <c r="B2293" t="s">
        <v>689</v>
      </c>
    </row>
    <row r="2294" spans="1:2" x14ac:dyDescent="0.25">
      <c r="A2294" t="s">
        <v>2477</v>
      </c>
      <c r="B2294" t="s">
        <v>689</v>
      </c>
    </row>
    <row r="2295" spans="1:2" x14ac:dyDescent="0.25">
      <c r="A2295" t="s">
        <v>2478</v>
      </c>
      <c r="B2295" t="s">
        <v>689</v>
      </c>
    </row>
    <row r="2296" spans="1:2" x14ac:dyDescent="0.25">
      <c r="A2296" t="s">
        <v>2479</v>
      </c>
      <c r="B2296" t="s">
        <v>689</v>
      </c>
    </row>
    <row r="2297" spans="1:2" x14ac:dyDescent="0.25">
      <c r="A2297" t="s">
        <v>2480</v>
      </c>
      <c r="B2297" t="s">
        <v>689</v>
      </c>
    </row>
    <row r="2298" spans="1:2" x14ac:dyDescent="0.25">
      <c r="A2298" t="s">
        <v>2481</v>
      </c>
      <c r="B2298" t="s">
        <v>689</v>
      </c>
    </row>
    <row r="2299" spans="1:2" x14ac:dyDescent="0.25">
      <c r="A2299" t="s">
        <v>2482</v>
      </c>
      <c r="B2299" t="s">
        <v>689</v>
      </c>
    </row>
    <row r="2300" spans="1:2" x14ac:dyDescent="0.25">
      <c r="A2300" t="s">
        <v>2483</v>
      </c>
      <c r="B2300" t="s">
        <v>689</v>
      </c>
    </row>
    <row r="2301" spans="1:2" x14ac:dyDescent="0.25">
      <c r="A2301" t="s">
        <v>2484</v>
      </c>
      <c r="B2301" t="s">
        <v>689</v>
      </c>
    </row>
    <row r="2302" spans="1:2" x14ac:dyDescent="0.25">
      <c r="A2302" t="s">
        <v>2485</v>
      </c>
      <c r="B2302" t="s">
        <v>689</v>
      </c>
    </row>
    <row r="2303" spans="1:2" x14ac:dyDescent="0.25">
      <c r="A2303" t="s">
        <v>2486</v>
      </c>
      <c r="B2303" t="s">
        <v>689</v>
      </c>
    </row>
    <row r="2304" spans="1:2" x14ac:dyDescent="0.25">
      <c r="A2304" t="s">
        <v>2487</v>
      </c>
      <c r="B2304" t="s">
        <v>689</v>
      </c>
    </row>
    <row r="2305" spans="1:2" x14ac:dyDescent="0.25">
      <c r="A2305" t="s">
        <v>2488</v>
      </c>
      <c r="B2305" t="s">
        <v>689</v>
      </c>
    </row>
    <row r="2306" spans="1:2" x14ac:dyDescent="0.25">
      <c r="A2306" t="s">
        <v>2489</v>
      </c>
      <c r="B2306" t="s">
        <v>689</v>
      </c>
    </row>
    <row r="2307" spans="1:2" x14ac:dyDescent="0.25">
      <c r="A2307" t="s">
        <v>2490</v>
      </c>
      <c r="B2307" t="s">
        <v>689</v>
      </c>
    </row>
    <row r="2308" spans="1:2" x14ac:dyDescent="0.25">
      <c r="A2308" t="s">
        <v>2491</v>
      </c>
      <c r="B2308" t="s">
        <v>689</v>
      </c>
    </row>
    <row r="2309" spans="1:2" x14ac:dyDescent="0.25">
      <c r="A2309" t="s">
        <v>2492</v>
      </c>
      <c r="B2309" t="s">
        <v>689</v>
      </c>
    </row>
    <row r="2310" spans="1:2" x14ac:dyDescent="0.25">
      <c r="A2310" t="s">
        <v>2493</v>
      </c>
      <c r="B2310" t="s">
        <v>689</v>
      </c>
    </row>
    <row r="2311" spans="1:2" x14ac:dyDescent="0.25">
      <c r="A2311" t="s">
        <v>2494</v>
      </c>
      <c r="B2311" t="s">
        <v>689</v>
      </c>
    </row>
    <row r="2312" spans="1:2" x14ac:dyDescent="0.25">
      <c r="A2312" t="s">
        <v>2495</v>
      </c>
      <c r="B2312" t="s">
        <v>689</v>
      </c>
    </row>
    <row r="2313" spans="1:2" x14ac:dyDescent="0.25">
      <c r="A2313" t="s">
        <v>2496</v>
      </c>
      <c r="B2313" t="s">
        <v>689</v>
      </c>
    </row>
    <row r="2314" spans="1:2" x14ac:dyDescent="0.25">
      <c r="A2314" t="s">
        <v>2497</v>
      </c>
      <c r="B2314" t="s">
        <v>689</v>
      </c>
    </row>
    <row r="2315" spans="1:2" x14ac:dyDescent="0.25">
      <c r="A2315" t="s">
        <v>2498</v>
      </c>
      <c r="B2315" t="s">
        <v>689</v>
      </c>
    </row>
    <row r="2316" spans="1:2" x14ac:dyDescent="0.25">
      <c r="A2316" t="s">
        <v>2499</v>
      </c>
      <c r="B2316" t="s">
        <v>689</v>
      </c>
    </row>
    <row r="2317" spans="1:2" x14ac:dyDescent="0.25">
      <c r="A2317" t="s">
        <v>2500</v>
      </c>
      <c r="B2317" t="s">
        <v>689</v>
      </c>
    </row>
    <row r="2318" spans="1:2" x14ac:dyDescent="0.25">
      <c r="A2318" t="s">
        <v>2501</v>
      </c>
      <c r="B2318" t="s">
        <v>689</v>
      </c>
    </row>
    <row r="2319" spans="1:2" x14ac:dyDescent="0.25">
      <c r="A2319" t="s">
        <v>2502</v>
      </c>
      <c r="B2319" t="s">
        <v>689</v>
      </c>
    </row>
    <row r="2320" spans="1:2" x14ac:dyDescent="0.25">
      <c r="A2320" t="s">
        <v>2503</v>
      </c>
      <c r="B2320" t="s">
        <v>689</v>
      </c>
    </row>
    <row r="2321" spans="1:2" x14ac:dyDescent="0.25">
      <c r="A2321" t="s">
        <v>2504</v>
      </c>
      <c r="B2321" t="s">
        <v>689</v>
      </c>
    </row>
    <row r="2322" spans="1:2" x14ac:dyDescent="0.25">
      <c r="A2322" t="s">
        <v>2505</v>
      </c>
      <c r="B2322" t="s">
        <v>689</v>
      </c>
    </row>
    <row r="2323" spans="1:2" x14ac:dyDescent="0.25">
      <c r="A2323" t="s">
        <v>2506</v>
      </c>
      <c r="B2323" t="s">
        <v>689</v>
      </c>
    </row>
    <row r="2324" spans="1:2" x14ac:dyDescent="0.25">
      <c r="A2324" t="s">
        <v>2507</v>
      </c>
      <c r="B2324" t="s">
        <v>689</v>
      </c>
    </row>
    <row r="2325" spans="1:2" x14ac:dyDescent="0.25">
      <c r="A2325" t="s">
        <v>2508</v>
      </c>
      <c r="B2325" t="s">
        <v>689</v>
      </c>
    </row>
    <row r="2326" spans="1:2" x14ac:dyDescent="0.25">
      <c r="A2326" t="s">
        <v>2509</v>
      </c>
      <c r="B2326" t="s">
        <v>689</v>
      </c>
    </row>
    <row r="2327" spans="1:2" x14ac:dyDescent="0.25">
      <c r="A2327" t="s">
        <v>2510</v>
      </c>
      <c r="B2327" t="s">
        <v>689</v>
      </c>
    </row>
    <row r="2328" spans="1:2" x14ac:dyDescent="0.25">
      <c r="A2328" t="s">
        <v>2511</v>
      </c>
      <c r="B2328" t="s">
        <v>689</v>
      </c>
    </row>
    <row r="2329" spans="1:2" x14ac:dyDescent="0.25">
      <c r="A2329" t="s">
        <v>2512</v>
      </c>
      <c r="B2329" t="s">
        <v>689</v>
      </c>
    </row>
    <row r="2330" spans="1:2" x14ac:dyDescent="0.25">
      <c r="A2330" t="s">
        <v>2513</v>
      </c>
      <c r="B2330" t="s">
        <v>689</v>
      </c>
    </row>
    <row r="2331" spans="1:2" x14ac:dyDescent="0.25">
      <c r="A2331" t="s">
        <v>2514</v>
      </c>
      <c r="B2331" t="s">
        <v>689</v>
      </c>
    </row>
    <row r="2332" spans="1:2" x14ac:dyDescent="0.25">
      <c r="A2332" t="s">
        <v>2515</v>
      </c>
      <c r="B2332" t="s">
        <v>689</v>
      </c>
    </row>
    <row r="2333" spans="1:2" x14ac:dyDescent="0.25">
      <c r="A2333" t="s">
        <v>2516</v>
      </c>
      <c r="B2333" t="s">
        <v>689</v>
      </c>
    </row>
    <row r="2334" spans="1:2" x14ac:dyDescent="0.25">
      <c r="A2334" t="s">
        <v>2517</v>
      </c>
      <c r="B2334" t="s">
        <v>689</v>
      </c>
    </row>
    <row r="2335" spans="1:2" x14ac:dyDescent="0.25">
      <c r="A2335" t="s">
        <v>2518</v>
      </c>
      <c r="B2335" t="s">
        <v>689</v>
      </c>
    </row>
    <row r="2336" spans="1:2" x14ac:dyDescent="0.25">
      <c r="A2336" t="s">
        <v>2519</v>
      </c>
      <c r="B2336" t="s">
        <v>689</v>
      </c>
    </row>
    <row r="2337" spans="1:2" x14ac:dyDescent="0.25">
      <c r="A2337" t="s">
        <v>2520</v>
      </c>
      <c r="B2337" t="s">
        <v>689</v>
      </c>
    </row>
    <row r="2338" spans="1:2" x14ac:dyDescent="0.25">
      <c r="A2338" t="s">
        <v>2521</v>
      </c>
      <c r="B2338" t="s">
        <v>689</v>
      </c>
    </row>
    <row r="2339" spans="1:2" x14ac:dyDescent="0.25">
      <c r="A2339" t="s">
        <v>2522</v>
      </c>
      <c r="B2339" t="s">
        <v>689</v>
      </c>
    </row>
    <row r="2340" spans="1:2" x14ac:dyDescent="0.25">
      <c r="A2340" t="s">
        <v>2523</v>
      </c>
      <c r="B2340" t="s">
        <v>689</v>
      </c>
    </row>
    <row r="2341" spans="1:2" x14ac:dyDescent="0.25">
      <c r="A2341" t="s">
        <v>2524</v>
      </c>
      <c r="B2341" t="s">
        <v>689</v>
      </c>
    </row>
    <row r="2342" spans="1:2" x14ac:dyDescent="0.25">
      <c r="A2342" t="s">
        <v>2525</v>
      </c>
      <c r="B2342" t="s">
        <v>689</v>
      </c>
    </row>
    <row r="2343" spans="1:2" x14ac:dyDescent="0.25">
      <c r="A2343" t="s">
        <v>2526</v>
      </c>
      <c r="B2343" t="s">
        <v>689</v>
      </c>
    </row>
    <row r="2344" spans="1:2" x14ac:dyDescent="0.25">
      <c r="A2344" t="s">
        <v>2527</v>
      </c>
      <c r="B2344" t="s">
        <v>689</v>
      </c>
    </row>
    <row r="2345" spans="1:2" x14ac:dyDescent="0.25">
      <c r="A2345" t="s">
        <v>2528</v>
      </c>
      <c r="B2345" t="s">
        <v>689</v>
      </c>
    </row>
    <row r="2346" spans="1:2" x14ac:dyDescent="0.25">
      <c r="A2346" t="s">
        <v>2529</v>
      </c>
      <c r="B2346" t="s">
        <v>689</v>
      </c>
    </row>
    <row r="2347" spans="1:2" x14ac:dyDescent="0.25">
      <c r="A2347" t="s">
        <v>2530</v>
      </c>
      <c r="B2347" t="s">
        <v>689</v>
      </c>
    </row>
    <row r="2348" spans="1:2" x14ac:dyDescent="0.25">
      <c r="A2348" t="s">
        <v>2531</v>
      </c>
      <c r="B2348" t="s">
        <v>689</v>
      </c>
    </row>
    <row r="2349" spans="1:2" x14ac:dyDescent="0.25">
      <c r="A2349" t="s">
        <v>2532</v>
      </c>
      <c r="B2349" t="s">
        <v>689</v>
      </c>
    </row>
    <row r="2350" spans="1:2" x14ac:dyDescent="0.25">
      <c r="A2350" t="s">
        <v>2533</v>
      </c>
      <c r="B2350" t="s">
        <v>689</v>
      </c>
    </row>
    <row r="2351" spans="1:2" x14ac:dyDescent="0.25">
      <c r="A2351" t="s">
        <v>2534</v>
      </c>
      <c r="B2351" t="s">
        <v>689</v>
      </c>
    </row>
    <row r="2352" spans="1:2" x14ac:dyDescent="0.25">
      <c r="A2352" t="s">
        <v>2535</v>
      </c>
      <c r="B2352" t="s">
        <v>689</v>
      </c>
    </row>
    <row r="2353" spans="1:2" x14ac:dyDescent="0.25">
      <c r="A2353" t="s">
        <v>2536</v>
      </c>
      <c r="B2353" t="s">
        <v>689</v>
      </c>
    </row>
    <row r="2354" spans="1:2" x14ac:dyDescent="0.25">
      <c r="A2354" t="s">
        <v>2537</v>
      </c>
      <c r="B2354" t="s">
        <v>689</v>
      </c>
    </row>
    <row r="2355" spans="1:2" x14ac:dyDescent="0.25">
      <c r="A2355" t="s">
        <v>2538</v>
      </c>
      <c r="B2355" t="s">
        <v>689</v>
      </c>
    </row>
    <row r="2356" spans="1:2" x14ac:dyDescent="0.25">
      <c r="A2356" t="s">
        <v>2539</v>
      </c>
      <c r="B2356" t="s">
        <v>689</v>
      </c>
    </row>
    <row r="2357" spans="1:2" x14ac:dyDescent="0.25">
      <c r="A2357" t="s">
        <v>2540</v>
      </c>
      <c r="B2357" t="s">
        <v>689</v>
      </c>
    </row>
    <row r="2358" spans="1:2" x14ac:dyDescent="0.25">
      <c r="A2358" t="s">
        <v>2541</v>
      </c>
      <c r="B2358" t="s">
        <v>689</v>
      </c>
    </row>
    <row r="2359" spans="1:2" x14ac:dyDescent="0.25">
      <c r="A2359" t="s">
        <v>2542</v>
      </c>
      <c r="B2359" t="s">
        <v>689</v>
      </c>
    </row>
    <row r="2360" spans="1:2" x14ac:dyDescent="0.25">
      <c r="A2360" t="s">
        <v>2543</v>
      </c>
      <c r="B2360" t="s">
        <v>689</v>
      </c>
    </row>
    <row r="2361" spans="1:2" x14ac:dyDescent="0.25">
      <c r="A2361" t="s">
        <v>2544</v>
      </c>
      <c r="B2361" t="s">
        <v>689</v>
      </c>
    </row>
    <row r="2362" spans="1:2" x14ac:dyDescent="0.25">
      <c r="A2362" t="s">
        <v>2545</v>
      </c>
      <c r="B2362" t="s">
        <v>689</v>
      </c>
    </row>
    <row r="2363" spans="1:2" x14ac:dyDescent="0.25">
      <c r="A2363" t="s">
        <v>2546</v>
      </c>
      <c r="B2363" t="s">
        <v>689</v>
      </c>
    </row>
    <row r="2364" spans="1:2" x14ac:dyDescent="0.25">
      <c r="A2364" t="s">
        <v>2547</v>
      </c>
      <c r="B2364" t="s">
        <v>689</v>
      </c>
    </row>
    <row r="2365" spans="1:2" x14ac:dyDescent="0.25">
      <c r="A2365" t="s">
        <v>2548</v>
      </c>
      <c r="B2365" t="s">
        <v>689</v>
      </c>
    </row>
    <row r="2366" spans="1:2" x14ac:dyDescent="0.25">
      <c r="A2366" t="s">
        <v>2549</v>
      </c>
      <c r="B2366" t="s">
        <v>689</v>
      </c>
    </row>
    <row r="2367" spans="1:2" x14ac:dyDescent="0.25">
      <c r="A2367" t="s">
        <v>2550</v>
      </c>
      <c r="B2367" t="s">
        <v>689</v>
      </c>
    </row>
    <row r="2368" spans="1:2" x14ac:dyDescent="0.25">
      <c r="A2368" t="s">
        <v>2551</v>
      </c>
      <c r="B2368" t="s">
        <v>689</v>
      </c>
    </row>
    <row r="2369" spans="1:2" x14ac:dyDescent="0.25">
      <c r="A2369" t="s">
        <v>2552</v>
      </c>
      <c r="B2369" t="s">
        <v>689</v>
      </c>
    </row>
    <row r="2370" spans="1:2" x14ac:dyDescent="0.25">
      <c r="A2370" t="s">
        <v>2553</v>
      </c>
      <c r="B2370" t="s">
        <v>689</v>
      </c>
    </row>
    <row r="2371" spans="1:2" x14ac:dyDescent="0.25">
      <c r="A2371" t="s">
        <v>2554</v>
      </c>
      <c r="B2371" t="s">
        <v>689</v>
      </c>
    </row>
    <row r="2372" spans="1:2" x14ac:dyDescent="0.25">
      <c r="A2372" t="s">
        <v>2555</v>
      </c>
      <c r="B2372" t="s">
        <v>689</v>
      </c>
    </row>
    <row r="2373" spans="1:2" x14ac:dyDescent="0.25">
      <c r="A2373" t="s">
        <v>2556</v>
      </c>
      <c r="B2373" t="s">
        <v>689</v>
      </c>
    </row>
    <row r="2374" spans="1:2" x14ac:dyDescent="0.25">
      <c r="A2374" t="s">
        <v>2557</v>
      </c>
      <c r="B2374" t="s">
        <v>689</v>
      </c>
    </row>
    <row r="2375" spans="1:2" x14ac:dyDescent="0.25">
      <c r="A2375" t="s">
        <v>2558</v>
      </c>
      <c r="B2375" t="s">
        <v>689</v>
      </c>
    </row>
    <row r="2376" spans="1:2" x14ac:dyDescent="0.25">
      <c r="A2376" t="s">
        <v>2559</v>
      </c>
      <c r="B2376" t="s">
        <v>689</v>
      </c>
    </row>
    <row r="2377" spans="1:2" x14ac:dyDescent="0.25">
      <c r="A2377" t="s">
        <v>2560</v>
      </c>
      <c r="B2377" t="s">
        <v>689</v>
      </c>
    </row>
    <row r="2378" spans="1:2" x14ac:dyDescent="0.25">
      <c r="A2378" t="s">
        <v>2561</v>
      </c>
      <c r="B2378" t="s">
        <v>689</v>
      </c>
    </row>
    <row r="2379" spans="1:2" x14ac:dyDescent="0.25">
      <c r="A2379" t="s">
        <v>2562</v>
      </c>
      <c r="B2379" t="s">
        <v>689</v>
      </c>
    </row>
    <row r="2380" spans="1:2" x14ac:dyDescent="0.25">
      <c r="A2380" t="s">
        <v>2563</v>
      </c>
      <c r="B2380" t="s">
        <v>689</v>
      </c>
    </row>
    <row r="2381" spans="1:2" x14ac:dyDescent="0.25">
      <c r="A2381" t="s">
        <v>2564</v>
      </c>
      <c r="B2381" t="s">
        <v>689</v>
      </c>
    </row>
    <row r="2382" spans="1:2" x14ac:dyDescent="0.25">
      <c r="A2382" t="s">
        <v>2565</v>
      </c>
      <c r="B2382" t="s">
        <v>689</v>
      </c>
    </row>
    <row r="2383" spans="1:2" x14ac:dyDescent="0.25">
      <c r="A2383" t="s">
        <v>2566</v>
      </c>
      <c r="B2383" t="s">
        <v>689</v>
      </c>
    </row>
    <row r="2384" spans="1:2" x14ac:dyDescent="0.25">
      <c r="A2384" t="s">
        <v>2567</v>
      </c>
      <c r="B2384" t="s">
        <v>689</v>
      </c>
    </row>
    <row r="2385" spans="1:2" x14ac:dyDescent="0.25">
      <c r="A2385" t="s">
        <v>2568</v>
      </c>
      <c r="B2385" t="s">
        <v>689</v>
      </c>
    </row>
    <row r="2386" spans="1:2" x14ac:dyDescent="0.25">
      <c r="A2386" t="s">
        <v>2569</v>
      </c>
      <c r="B2386" t="s">
        <v>689</v>
      </c>
    </row>
    <row r="2387" spans="1:2" x14ac:dyDescent="0.25">
      <c r="A2387" t="s">
        <v>2570</v>
      </c>
      <c r="B2387" t="s">
        <v>689</v>
      </c>
    </row>
    <row r="2388" spans="1:2" x14ac:dyDescent="0.25">
      <c r="A2388" t="s">
        <v>2571</v>
      </c>
      <c r="B2388" t="s">
        <v>689</v>
      </c>
    </row>
    <row r="2389" spans="1:2" x14ac:dyDescent="0.25">
      <c r="A2389" t="s">
        <v>2572</v>
      </c>
      <c r="B2389" t="s">
        <v>689</v>
      </c>
    </row>
    <row r="2390" spans="1:2" x14ac:dyDescent="0.25">
      <c r="A2390" t="s">
        <v>2573</v>
      </c>
      <c r="B2390" t="s">
        <v>689</v>
      </c>
    </row>
    <row r="2391" spans="1:2" x14ac:dyDescent="0.25">
      <c r="A2391" t="s">
        <v>2574</v>
      </c>
      <c r="B2391" t="s">
        <v>689</v>
      </c>
    </row>
    <row r="2392" spans="1:2" x14ac:dyDescent="0.25">
      <c r="A2392" t="s">
        <v>2575</v>
      </c>
      <c r="B2392" t="s">
        <v>689</v>
      </c>
    </row>
    <row r="2393" spans="1:2" x14ac:dyDescent="0.25">
      <c r="A2393" t="s">
        <v>2576</v>
      </c>
      <c r="B2393" t="s">
        <v>689</v>
      </c>
    </row>
    <row r="2394" spans="1:2" x14ac:dyDescent="0.25">
      <c r="A2394" t="s">
        <v>2577</v>
      </c>
      <c r="B2394" t="s">
        <v>689</v>
      </c>
    </row>
    <row r="2395" spans="1:2" x14ac:dyDescent="0.25">
      <c r="A2395" t="s">
        <v>2578</v>
      </c>
      <c r="B2395" t="s">
        <v>689</v>
      </c>
    </row>
    <row r="2396" spans="1:2" x14ac:dyDescent="0.25">
      <c r="A2396" t="s">
        <v>2579</v>
      </c>
      <c r="B2396" t="s">
        <v>689</v>
      </c>
    </row>
    <row r="2397" spans="1:2" x14ac:dyDescent="0.25">
      <c r="A2397" t="s">
        <v>2580</v>
      </c>
      <c r="B2397" t="s">
        <v>689</v>
      </c>
    </row>
    <row r="2398" spans="1:2" x14ac:dyDescent="0.25">
      <c r="A2398" t="s">
        <v>2581</v>
      </c>
      <c r="B2398" t="s">
        <v>689</v>
      </c>
    </row>
    <row r="2399" spans="1:2" x14ac:dyDescent="0.25">
      <c r="A2399" t="s">
        <v>2582</v>
      </c>
      <c r="B2399" t="s">
        <v>689</v>
      </c>
    </row>
    <row r="2400" spans="1:2" x14ac:dyDescent="0.25">
      <c r="A2400" t="s">
        <v>2583</v>
      </c>
      <c r="B2400" t="s">
        <v>689</v>
      </c>
    </row>
    <row r="2401" spans="1:2" x14ac:dyDescent="0.25">
      <c r="A2401" t="s">
        <v>2584</v>
      </c>
      <c r="B2401" t="s">
        <v>689</v>
      </c>
    </row>
    <row r="2402" spans="1:2" x14ac:dyDescent="0.25">
      <c r="A2402" t="s">
        <v>2585</v>
      </c>
      <c r="B2402" t="s">
        <v>689</v>
      </c>
    </row>
    <row r="2403" spans="1:2" x14ac:dyDescent="0.25">
      <c r="A2403" t="s">
        <v>2586</v>
      </c>
      <c r="B2403" t="s">
        <v>689</v>
      </c>
    </row>
    <row r="2404" spans="1:2" x14ac:dyDescent="0.25">
      <c r="A2404" t="s">
        <v>2587</v>
      </c>
      <c r="B2404" t="s">
        <v>689</v>
      </c>
    </row>
    <row r="2405" spans="1:2" x14ac:dyDescent="0.25">
      <c r="A2405" t="s">
        <v>2588</v>
      </c>
      <c r="B2405" t="s">
        <v>689</v>
      </c>
    </row>
    <row r="2406" spans="1:2" x14ac:dyDescent="0.25">
      <c r="A2406" t="s">
        <v>2589</v>
      </c>
      <c r="B2406" t="s">
        <v>689</v>
      </c>
    </row>
    <row r="2407" spans="1:2" x14ac:dyDescent="0.25">
      <c r="A2407" t="s">
        <v>2590</v>
      </c>
      <c r="B2407" t="s">
        <v>689</v>
      </c>
    </row>
    <row r="2408" spans="1:2" x14ac:dyDescent="0.25">
      <c r="A2408" t="s">
        <v>2591</v>
      </c>
      <c r="B2408" t="s">
        <v>689</v>
      </c>
    </row>
    <row r="2409" spans="1:2" x14ac:dyDescent="0.25">
      <c r="A2409" t="s">
        <v>2592</v>
      </c>
      <c r="B2409" t="s">
        <v>689</v>
      </c>
    </row>
    <row r="2410" spans="1:2" x14ac:dyDescent="0.25">
      <c r="A2410" t="s">
        <v>2593</v>
      </c>
      <c r="B2410" t="s">
        <v>689</v>
      </c>
    </row>
    <row r="2411" spans="1:2" x14ac:dyDescent="0.25">
      <c r="A2411" t="s">
        <v>2594</v>
      </c>
      <c r="B2411" t="s">
        <v>689</v>
      </c>
    </row>
    <row r="2412" spans="1:2" x14ac:dyDescent="0.25">
      <c r="A2412" t="s">
        <v>2595</v>
      </c>
      <c r="B2412" t="s">
        <v>689</v>
      </c>
    </row>
    <row r="2413" spans="1:2" x14ac:dyDescent="0.25">
      <c r="A2413" t="s">
        <v>2596</v>
      </c>
      <c r="B2413" t="s">
        <v>689</v>
      </c>
    </row>
    <row r="2414" spans="1:2" x14ac:dyDescent="0.25">
      <c r="A2414" t="s">
        <v>2597</v>
      </c>
      <c r="B2414" t="s">
        <v>689</v>
      </c>
    </row>
    <row r="2415" spans="1:2" x14ac:dyDescent="0.25">
      <c r="A2415" t="s">
        <v>2598</v>
      </c>
      <c r="B2415" t="s">
        <v>689</v>
      </c>
    </row>
    <row r="2416" spans="1:2" x14ac:dyDescent="0.25">
      <c r="A2416" t="s">
        <v>2599</v>
      </c>
      <c r="B2416" t="s">
        <v>689</v>
      </c>
    </row>
    <row r="2417" spans="1:2" x14ac:dyDescent="0.25">
      <c r="A2417" t="s">
        <v>2600</v>
      </c>
      <c r="B2417" t="s">
        <v>689</v>
      </c>
    </row>
    <row r="2418" spans="1:2" x14ac:dyDescent="0.25">
      <c r="A2418" t="s">
        <v>2601</v>
      </c>
      <c r="B2418" t="s">
        <v>689</v>
      </c>
    </row>
    <row r="2419" spans="1:2" x14ac:dyDescent="0.25">
      <c r="A2419" t="s">
        <v>2602</v>
      </c>
      <c r="B2419" t="s">
        <v>689</v>
      </c>
    </row>
    <row r="2420" spans="1:2" x14ac:dyDescent="0.25">
      <c r="A2420" t="s">
        <v>2603</v>
      </c>
      <c r="B2420" t="s">
        <v>689</v>
      </c>
    </row>
    <row r="2421" spans="1:2" x14ac:dyDescent="0.25">
      <c r="A2421" t="s">
        <v>2604</v>
      </c>
      <c r="B2421" t="s">
        <v>689</v>
      </c>
    </row>
    <row r="2422" spans="1:2" x14ac:dyDescent="0.25">
      <c r="A2422" t="s">
        <v>2605</v>
      </c>
      <c r="B2422" t="s">
        <v>689</v>
      </c>
    </row>
    <row r="2423" spans="1:2" x14ac:dyDescent="0.25">
      <c r="A2423" t="s">
        <v>2606</v>
      </c>
      <c r="B2423" t="s">
        <v>689</v>
      </c>
    </row>
    <row r="2424" spans="1:2" x14ac:dyDescent="0.25">
      <c r="A2424" t="s">
        <v>2607</v>
      </c>
      <c r="B2424" t="s">
        <v>689</v>
      </c>
    </row>
    <row r="2425" spans="1:2" x14ac:dyDescent="0.25">
      <c r="A2425" t="s">
        <v>2608</v>
      </c>
      <c r="B2425" t="s">
        <v>689</v>
      </c>
    </row>
    <row r="2426" spans="1:2" x14ac:dyDescent="0.25">
      <c r="A2426" t="s">
        <v>2609</v>
      </c>
      <c r="B2426" t="s">
        <v>689</v>
      </c>
    </row>
    <row r="2427" spans="1:2" x14ac:dyDescent="0.25">
      <c r="A2427" t="s">
        <v>2610</v>
      </c>
      <c r="B2427" t="s">
        <v>689</v>
      </c>
    </row>
    <row r="2428" spans="1:2" x14ac:dyDescent="0.25">
      <c r="A2428" t="s">
        <v>2611</v>
      </c>
      <c r="B2428" t="s">
        <v>689</v>
      </c>
    </row>
    <row r="2429" spans="1:2" x14ac:dyDescent="0.25">
      <c r="A2429" t="s">
        <v>2612</v>
      </c>
      <c r="B2429" t="s">
        <v>689</v>
      </c>
    </row>
    <row r="2430" spans="1:2" x14ac:dyDescent="0.25">
      <c r="A2430" t="s">
        <v>2613</v>
      </c>
      <c r="B2430" t="s">
        <v>689</v>
      </c>
    </row>
    <row r="2431" spans="1:2" x14ac:dyDescent="0.25">
      <c r="A2431" t="s">
        <v>2614</v>
      </c>
      <c r="B2431" t="s">
        <v>689</v>
      </c>
    </row>
    <row r="2432" spans="1:2" x14ac:dyDescent="0.25">
      <c r="A2432" t="s">
        <v>2615</v>
      </c>
      <c r="B2432" t="s">
        <v>689</v>
      </c>
    </row>
    <row r="2433" spans="1:2" x14ac:dyDescent="0.25">
      <c r="A2433" t="s">
        <v>2616</v>
      </c>
      <c r="B2433" t="s">
        <v>689</v>
      </c>
    </row>
    <row r="2434" spans="1:2" x14ac:dyDescent="0.25">
      <c r="A2434" t="s">
        <v>2617</v>
      </c>
      <c r="B2434" t="s">
        <v>689</v>
      </c>
    </row>
    <row r="2435" spans="1:2" x14ac:dyDescent="0.25">
      <c r="A2435" t="s">
        <v>2618</v>
      </c>
      <c r="B2435" t="s">
        <v>689</v>
      </c>
    </row>
    <row r="2436" spans="1:2" x14ac:dyDescent="0.25">
      <c r="A2436" t="s">
        <v>2619</v>
      </c>
      <c r="B2436" t="s">
        <v>689</v>
      </c>
    </row>
    <row r="2437" spans="1:2" x14ac:dyDescent="0.25">
      <c r="A2437" t="s">
        <v>2620</v>
      </c>
      <c r="B2437" t="s">
        <v>689</v>
      </c>
    </row>
    <row r="2438" spans="1:2" x14ac:dyDescent="0.25">
      <c r="A2438" t="s">
        <v>2621</v>
      </c>
      <c r="B2438" t="s">
        <v>689</v>
      </c>
    </row>
    <row r="2439" spans="1:2" x14ac:dyDescent="0.25">
      <c r="A2439" t="s">
        <v>2622</v>
      </c>
      <c r="B2439" t="s">
        <v>689</v>
      </c>
    </row>
    <row r="2440" spans="1:2" x14ac:dyDescent="0.25">
      <c r="A2440" t="s">
        <v>2623</v>
      </c>
      <c r="B2440" t="s">
        <v>689</v>
      </c>
    </row>
    <row r="2441" spans="1:2" x14ac:dyDescent="0.25">
      <c r="A2441" t="s">
        <v>2624</v>
      </c>
      <c r="B2441" t="s">
        <v>689</v>
      </c>
    </row>
    <row r="2442" spans="1:2" x14ac:dyDescent="0.25">
      <c r="A2442" t="s">
        <v>2625</v>
      </c>
      <c r="B2442" t="s">
        <v>689</v>
      </c>
    </row>
    <row r="2443" spans="1:2" x14ac:dyDescent="0.25">
      <c r="A2443" t="s">
        <v>2626</v>
      </c>
      <c r="B2443" t="s">
        <v>689</v>
      </c>
    </row>
    <row r="2444" spans="1:2" x14ac:dyDescent="0.25">
      <c r="A2444" t="s">
        <v>2627</v>
      </c>
      <c r="B2444" t="s">
        <v>689</v>
      </c>
    </row>
    <row r="2445" spans="1:2" x14ac:dyDescent="0.25">
      <c r="A2445" t="s">
        <v>2628</v>
      </c>
      <c r="B2445" t="s">
        <v>689</v>
      </c>
    </row>
    <row r="2446" spans="1:2" x14ac:dyDescent="0.25">
      <c r="A2446" t="s">
        <v>2629</v>
      </c>
      <c r="B2446" t="s">
        <v>689</v>
      </c>
    </row>
    <row r="2447" spans="1:2" x14ac:dyDescent="0.25">
      <c r="A2447" t="s">
        <v>2630</v>
      </c>
      <c r="B2447" t="s">
        <v>689</v>
      </c>
    </row>
    <row r="2448" spans="1:2" x14ac:dyDescent="0.25">
      <c r="A2448" t="s">
        <v>2631</v>
      </c>
      <c r="B2448" t="s">
        <v>689</v>
      </c>
    </row>
    <row r="2449" spans="1:2" x14ac:dyDescent="0.25">
      <c r="A2449" t="s">
        <v>2632</v>
      </c>
      <c r="B2449" t="s">
        <v>689</v>
      </c>
    </row>
    <row r="2450" spans="1:2" x14ac:dyDescent="0.25">
      <c r="A2450" t="s">
        <v>2633</v>
      </c>
      <c r="B2450" t="s">
        <v>689</v>
      </c>
    </row>
    <row r="2451" spans="1:2" x14ac:dyDescent="0.25">
      <c r="A2451" t="s">
        <v>2634</v>
      </c>
      <c r="B2451" t="s">
        <v>689</v>
      </c>
    </row>
    <row r="2452" spans="1:2" x14ac:dyDescent="0.25">
      <c r="A2452" t="s">
        <v>2635</v>
      </c>
      <c r="B2452" t="s">
        <v>689</v>
      </c>
    </row>
    <row r="2453" spans="1:2" x14ac:dyDescent="0.25">
      <c r="A2453" t="s">
        <v>2636</v>
      </c>
      <c r="B2453" t="s">
        <v>689</v>
      </c>
    </row>
    <row r="2454" spans="1:2" x14ac:dyDescent="0.25">
      <c r="A2454" t="s">
        <v>2637</v>
      </c>
      <c r="B2454" t="s">
        <v>689</v>
      </c>
    </row>
    <row r="2455" spans="1:2" x14ac:dyDescent="0.25">
      <c r="A2455" t="s">
        <v>2638</v>
      </c>
      <c r="B2455" t="s">
        <v>689</v>
      </c>
    </row>
    <row r="2456" spans="1:2" x14ac:dyDescent="0.25">
      <c r="A2456" t="s">
        <v>2639</v>
      </c>
      <c r="B2456" t="s">
        <v>689</v>
      </c>
    </row>
    <row r="2457" spans="1:2" x14ac:dyDescent="0.25">
      <c r="A2457" t="s">
        <v>2640</v>
      </c>
      <c r="B2457" t="s">
        <v>689</v>
      </c>
    </row>
    <row r="2458" spans="1:2" x14ac:dyDescent="0.25">
      <c r="A2458" t="s">
        <v>2641</v>
      </c>
      <c r="B2458" t="s">
        <v>689</v>
      </c>
    </row>
    <row r="2459" spans="1:2" x14ac:dyDescent="0.25">
      <c r="A2459" t="s">
        <v>2642</v>
      </c>
      <c r="B2459" t="s">
        <v>689</v>
      </c>
    </row>
    <row r="2460" spans="1:2" x14ac:dyDescent="0.25">
      <c r="A2460" t="s">
        <v>2643</v>
      </c>
      <c r="B2460" t="s">
        <v>689</v>
      </c>
    </row>
    <row r="2461" spans="1:2" x14ac:dyDescent="0.25">
      <c r="A2461" t="s">
        <v>2644</v>
      </c>
      <c r="B2461" t="s">
        <v>689</v>
      </c>
    </row>
    <row r="2462" spans="1:2" x14ac:dyDescent="0.25">
      <c r="A2462" t="s">
        <v>2645</v>
      </c>
      <c r="B2462" t="s">
        <v>689</v>
      </c>
    </row>
    <row r="2463" spans="1:2" x14ac:dyDescent="0.25">
      <c r="A2463" t="s">
        <v>2646</v>
      </c>
      <c r="B2463" t="s">
        <v>689</v>
      </c>
    </row>
    <row r="2464" spans="1:2" x14ac:dyDescent="0.25">
      <c r="A2464" t="s">
        <v>2647</v>
      </c>
      <c r="B2464" t="s">
        <v>689</v>
      </c>
    </row>
    <row r="2465" spans="1:2" x14ac:dyDescent="0.25">
      <c r="A2465" t="s">
        <v>2648</v>
      </c>
      <c r="B2465" t="s">
        <v>689</v>
      </c>
    </row>
    <row r="2466" spans="1:2" x14ac:dyDescent="0.25">
      <c r="A2466" t="s">
        <v>2649</v>
      </c>
      <c r="B2466" t="s">
        <v>689</v>
      </c>
    </row>
    <row r="2467" spans="1:2" x14ac:dyDescent="0.25">
      <c r="A2467" t="s">
        <v>2650</v>
      </c>
      <c r="B2467" t="s">
        <v>689</v>
      </c>
    </row>
    <row r="2468" spans="1:2" x14ac:dyDescent="0.25">
      <c r="A2468" t="s">
        <v>2651</v>
      </c>
      <c r="B2468" t="s">
        <v>689</v>
      </c>
    </row>
    <row r="2469" spans="1:2" x14ac:dyDescent="0.25">
      <c r="A2469" t="s">
        <v>2652</v>
      </c>
      <c r="B2469" t="s">
        <v>689</v>
      </c>
    </row>
    <row r="2470" spans="1:2" x14ac:dyDescent="0.25">
      <c r="A2470" t="s">
        <v>2653</v>
      </c>
      <c r="B2470" t="s">
        <v>689</v>
      </c>
    </row>
    <row r="2471" spans="1:2" x14ac:dyDescent="0.25">
      <c r="A2471" t="s">
        <v>2654</v>
      </c>
      <c r="B2471" t="s">
        <v>689</v>
      </c>
    </row>
    <row r="2472" spans="1:2" x14ac:dyDescent="0.25">
      <c r="A2472" t="s">
        <v>2655</v>
      </c>
      <c r="B2472" t="s">
        <v>689</v>
      </c>
    </row>
    <row r="2473" spans="1:2" x14ac:dyDescent="0.25">
      <c r="A2473" t="s">
        <v>2656</v>
      </c>
      <c r="B2473" t="s">
        <v>689</v>
      </c>
    </row>
    <row r="2474" spans="1:2" x14ac:dyDescent="0.25">
      <c r="A2474" t="s">
        <v>2657</v>
      </c>
      <c r="B2474" t="s">
        <v>689</v>
      </c>
    </row>
    <row r="2475" spans="1:2" x14ac:dyDescent="0.25">
      <c r="A2475" t="s">
        <v>2658</v>
      </c>
      <c r="B2475" t="s">
        <v>689</v>
      </c>
    </row>
    <row r="2476" spans="1:2" x14ac:dyDescent="0.25">
      <c r="A2476" t="s">
        <v>2659</v>
      </c>
      <c r="B2476" t="s">
        <v>689</v>
      </c>
    </row>
    <row r="2477" spans="1:2" x14ac:dyDescent="0.25">
      <c r="A2477" t="s">
        <v>2660</v>
      </c>
      <c r="B2477" t="s">
        <v>689</v>
      </c>
    </row>
    <row r="2478" spans="1:2" x14ac:dyDescent="0.25">
      <c r="A2478" t="s">
        <v>2661</v>
      </c>
      <c r="B2478" t="s">
        <v>689</v>
      </c>
    </row>
    <row r="2479" spans="1:2" x14ac:dyDescent="0.25">
      <c r="A2479" t="s">
        <v>2662</v>
      </c>
      <c r="B2479" t="s">
        <v>689</v>
      </c>
    </row>
    <row r="2480" spans="1:2" x14ac:dyDescent="0.25">
      <c r="A2480" t="s">
        <v>2663</v>
      </c>
      <c r="B2480" t="s">
        <v>689</v>
      </c>
    </row>
    <row r="2481" spans="1:2" x14ac:dyDescent="0.25">
      <c r="A2481" t="s">
        <v>2664</v>
      </c>
      <c r="B2481" t="s">
        <v>689</v>
      </c>
    </row>
    <row r="2482" spans="1:2" x14ac:dyDescent="0.25">
      <c r="A2482" t="s">
        <v>2665</v>
      </c>
      <c r="B2482" t="s">
        <v>689</v>
      </c>
    </row>
    <row r="2483" spans="1:2" x14ac:dyDescent="0.25">
      <c r="A2483" t="s">
        <v>2666</v>
      </c>
      <c r="B2483" t="s">
        <v>689</v>
      </c>
    </row>
    <row r="2484" spans="1:2" x14ac:dyDescent="0.25">
      <c r="A2484" t="s">
        <v>2667</v>
      </c>
      <c r="B2484" t="s">
        <v>689</v>
      </c>
    </row>
    <row r="2485" spans="1:2" x14ac:dyDescent="0.25">
      <c r="A2485" t="s">
        <v>2668</v>
      </c>
      <c r="B2485" t="s">
        <v>689</v>
      </c>
    </row>
    <row r="2486" spans="1:2" x14ac:dyDescent="0.25">
      <c r="A2486" t="s">
        <v>2669</v>
      </c>
      <c r="B2486" t="s">
        <v>689</v>
      </c>
    </row>
    <row r="2487" spans="1:2" x14ac:dyDescent="0.25">
      <c r="A2487" t="s">
        <v>2670</v>
      </c>
      <c r="B2487" t="s">
        <v>689</v>
      </c>
    </row>
    <row r="2488" spans="1:2" x14ac:dyDescent="0.25">
      <c r="A2488" t="s">
        <v>2671</v>
      </c>
      <c r="B2488" t="s">
        <v>689</v>
      </c>
    </row>
    <row r="2489" spans="1:2" x14ac:dyDescent="0.25">
      <c r="A2489" t="s">
        <v>2672</v>
      </c>
      <c r="B2489" t="s">
        <v>689</v>
      </c>
    </row>
    <row r="2490" spans="1:2" x14ac:dyDescent="0.25">
      <c r="A2490" t="s">
        <v>2673</v>
      </c>
      <c r="B2490" t="s">
        <v>689</v>
      </c>
    </row>
    <row r="2491" spans="1:2" x14ac:dyDescent="0.25">
      <c r="A2491" t="s">
        <v>2674</v>
      </c>
      <c r="B2491" t="s">
        <v>689</v>
      </c>
    </row>
    <row r="2492" spans="1:2" x14ac:dyDescent="0.25">
      <c r="A2492" t="s">
        <v>2675</v>
      </c>
      <c r="B2492" t="s">
        <v>689</v>
      </c>
    </row>
    <row r="2493" spans="1:2" x14ac:dyDescent="0.25">
      <c r="A2493" t="s">
        <v>2676</v>
      </c>
      <c r="B2493" t="s">
        <v>689</v>
      </c>
    </row>
    <row r="2494" spans="1:2" x14ac:dyDescent="0.25">
      <c r="A2494" t="s">
        <v>2677</v>
      </c>
      <c r="B2494" t="s">
        <v>689</v>
      </c>
    </row>
    <row r="2495" spans="1:2" x14ac:dyDescent="0.25">
      <c r="A2495" t="s">
        <v>2678</v>
      </c>
      <c r="B2495" t="s">
        <v>689</v>
      </c>
    </row>
    <row r="2496" spans="1:2" x14ac:dyDescent="0.25">
      <c r="A2496" t="s">
        <v>2679</v>
      </c>
      <c r="B2496" t="s">
        <v>689</v>
      </c>
    </row>
    <row r="2497" spans="1:2" x14ac:dyDescent="0.25">
      <c r="A2497" t="s">
        <v>2680</v>
      </c>
      <c r="B2497" t="s">
        <v>689</v>
      </c>
    </row>
    <row r="2498" spans="1:2" x14ac:dyDescent="0.25">
      <c r="A2498" t="s">
        <v>2681</v>
      </c>
      <c r="B2498" t="s">
        <v>689</v>
      </c>
    </row>
    <row r="2499" spans="1:2" x14ac:dyDescent="0.25">
      <c r="A2499" t="s">
        <v>2682</v>
      </c>
      <c r="B2499" t="s">
        <v>689</v>
      </c>
    </row>
    <row r="2500" spans="1:2" x14ac:dyDescent="0.25">
      <c r="A2500" t="s">
        <v>2683</v>
      </c>
      <c r="B2500" t="s">
        <v>689</v>
      </c>
    </row>
    <row r="2501" spans="1:2" x14ac:dyDescent="0.25">
      <c r="A2501" t="s">
        <v>2684</v>
      </c>
      <c r="B2501" t="s">
        <v>689</v>
      </c>
    </row>
    <row r="2502" spans="1:2" x14ac:dyDescent="0.25">
      <c r="A2502" t="s">
        <v>2685</v>
      </c>
      <c r="B2502" t="s">
        <v>689</v>
      </c>
    </row>
    <row r="2503" spans="1:2" x14ac:dyDescent="0.25">
      <c r="A2503" t="s">
        <v>2686</v>
      </c>
      <c r="B2503" t="s">
        <v>689</v>
      </c>
    </row>
    <row r="2504" spans="1:2" x14ac:dyDescent="0.25">
      <c r="A2504" t="s">
        <v>2687</v>
      </c>
      <c r="B2504" t="s">
        <v>689</v>
      </c>
    </row>
    <row r="2505" spans="1:2" x14ac:dyDescent="0.25">
      <c r="A2505" t="s">
        <v>2688</v>
      </c>
      <c r="B2505" t="s">
        <v>689</v>
      </c>
    </row>
    <row r="2506" spans="1:2" x14ac:dyDescent="0.25">
      <c r="A2506" t="s">
        <v>2689</v>
      </c>
      <c r="B2506" t="s">
        <v>689</v>
      </c>
    </row>
    <row r="2507" spans="1:2" x14ac:dyDescent="0.25">
      <c r="A2507" t="s">
        <v>2690</v>
      </c>
      <c r="B2507" t="s">
        <v>689</v>
      </c>
    </row>
    <row r="2508" spans="1:2" x14ac:dyDescent="0.25">
      <c r="A2508" t="s">
        <v>2691</v>
      </c>
      <c r="B2508" t="s">
        <v>689</v>
      </c>
    </row>
    <row r="2509" spans="1:2" x14ac:dyDescent="0.25">
      <c r="A2509" t="s">
        <v>2692</v>
      </c>
      <c r="B2509" t="s">
        <v>689</v>
      </c>
    </row>
    <row r="2510" spans="1:2" x14ac:dyDescent="0.25">
      <c r="A2510" t="s">
        <v>2693</v>
      </c>
      <c r="B2510" t="s">
        <v>689</v>
      </c>
    </row>
    <row r="2511" spans="1:2" x14ac:dyDescent="0.25">
      <c r="A2511" t="s">
        <v>2694</v>
      </c>
      <c r="B2511" t="s">
        <v>689</v>
      </c>
    </row>
    <row r="2512" spans="1:2" x14ac:dyDescent="0.25">
      <c r="A2512" t="s">
        <v>2695</v>
      </c>
      <c r="B2512" t="s">
        <v>689</v>
      </c>
    </row>
    <row r="2513" spans="1:2" x14ac:dyDescent="0.25">
      <c r="A2513" t="s">
        <v>2696</v>
      </c>
      <c r="B2513" t="s">
        <v>689</v>
      </c>
    </row>
    <row r="2514" spans="1:2" x14ac:dyDescent="0.25">
      <c r="A2514" t="s">
        <v>2697</v>
      </c>
      <c r="B2514" t="s">
        <v>689</v>
      </c>
    </row>
    <row r="2515" spans="1:2" x14ac:dyDescent="0.25">
      <c r="A2515" t="s">
        <v>2698</v>
      </c>
      <c r="B2515" t="s">
        <v>689</v>
      </c>
    </row>
    <row r="2516" spans="1:2" x14ac:dyDescent="0.25">
      <c r="A2516" t="s">
        <v>2699</v>
      </c>
      <c r="B2516" t="s">
        <v>689</v>
      </c>
    </row>
    <row r="2517" spans="1:2" x14ac:dyDescent="0.25">
      <c r="A2517" t="s">
        <v>2700</v>
      </c>
      <c r="B2517" t="s">
        <v>689</v>
      </c>
    </row>
    <row r="2518" spans="1:2" x14ac:dyDescent="0.25">
      <c r="A2518" t="s">
        <v>2701</v>
      </c>
      <c r="B2518" t="s">
        <v>689</v>
      </c>
    </row>
    <row r="2519" spans="1:2" x14ac:dyDescent="0.25">
      <c r="A2519" t="s">
        <v>2702</v>
      </c>
      <c r="B2519" t="s">
        <v>689</v>
      </c>
    </row>
    <row r="2520" spans="1:2" x14ac:dyDescent="0.25">
      <c r="A2520" t="s">
        <v>2703</v>
      </c>
      <c r="B2520" t="s">
        <v>689</v>
      </c>
    </row>
    <row r="2521" spans="1:2" x14ac:dyDescent="0.25">
      <c r="A2521" t="s">
        <v>2704</v>
      </c>
      <c r="B2521" t="s">
        <v>689</v>
      </c>
    </row>
    <row r="2522" spans="1:2" x14ac:dyDescent="0.25">
      <c r="A2522" t="s">
        <v>2705</v>
      </c>
      <c r="B2522" t="s">
        <v>689</v>
      </c>
    </row>
    <row r="2523" spans="1:2" x14ac:dyDescent="0.25">
      <c r="A2523" t="s">
        <v>2706</v>
      </c>
      <c r="B2523" t="s">
        <v>689</v>
      </c>
    </row>
    <row r="2524" spans="1:2" x14ac:dyDescent="0.25">
      <c r="A2524" t="s">
        <v>2707</v>
      </c>
      <c r="B2524" t="s">
        <v>689</v>
      </c>
    </row>
    <row r="2525" spans="1:2" x14ac:dyDescent="0.25">
      <c r="A2525" t="s">
        <v>2708</v>
      </c>
      <c r="B2525" t="s">
        <v>689</v>
      </c>
    </row>
    <row r="2526" spans="1:2" x14ac:dyDescent="0.25">
      <c r="A2526" t="s">
        <v>2709</v>
      </c>
      <c r="B2526" t="s">
        <v>689</v>
      </c>
    </row>
    <row r="2527" spans="1:2" x14ac:dyDescent="0.25">
      <c r="A2527" t="s">
        <v>2710</v>
      </c>
      <c r="B2527" t="s">
        <v>689</v>
      </c>
    </row>
    <row r="2528" spans="1:2" x14ac:dyDescent="0.25">
      <c r="A2528" t="s">
        <v>2711</v>
      </c>
      <c r="B2528" t="s">
        <v>689</v>
      </c>
    </row>
    <row r="2529" spans="1:2" x14ac:dyDescent="0.25">
      <c r="A2529" t="s">
        <v>2712</v>
      </c>
      <c r="B2529" t="s">
        <v>689</v>
      </c>
    </row>
    <row r="2530" spans="1:2" x14ac:dyDescent="0.25">
      <c r="A2530" t="s">
        <v>2713</v>
      </c>
      <c r="B2530" t="s">
        <v>689</v>
      </c>
    </row>
    <row r="2531" spans="1:2" x14ac:dyDescent="0.25">
      <c r="A2531" t="s">
        <v>2714</v>
      </c>
      <c r="B2531" t="s">
        <v>689</v>
      </c>
    </row>
    <row r="2532" spans="1:2" x14ac:dyDescent="0.25">
      <c r="A2532" t="s">
        <v>2715</v>
      </c>
      <c r="B2532" t="s">
        <v>689</v>
      </c>
    </row>
    <row r="2533" spans="1:2" x14ac:dyDescent="0.25">
      <c r="A2533" t="s">
        <v>2716</v>
      </c>
      <c r="B2533" t="s">
        <v>689</v>
      </c>
    </row>
    <row r="2534" spans="1:2" x14ac:dyDescent="0.25">
      <c r="A2534" t="s">
        <v>2717</v>
      </c>
      <c r="B2534" t="s">
        <v>689</v>
      </c>
    </row>
    <row r="2535" spans="1:2" x14ac:dyDescent="0.25">
      <c r="A2535" t="s">
        <v>2718</v>
      </c>
      <c r="B2535" t="s">
        <v>689</v>
      </c>
    </row>
    <row r="2536" spans="1:2" x14ac:dyDescent="0.25">
      <c r="A2536" t="s">
        <v>2719</v>
      </c>
      <c r="B2536" t="s">
        <v>689</v>
      </c>
    </row>
    <row r="2537" spans="1:2" x14ac:dyDescent="0.25">
      <c r="A2537" t="s">
        <v>2720</v>
      </c>
      <c r="B2537" t="s">
        <v>689</v>
      </c>
    </row>
    <row r="2538" spans="1:2" x14ac:dyDescent="0.25">
      <c r="A2538" t="s">
        <v>2721</v>
      </c>
      <c r="B2538" t="s">
        <v>689</v>
      </c>
    </row>
    <row r="2539" spans="1:2" x14ac:dyDescent="0.25">
      <c r="A2539" t="s">
        <v>2722</v>
      </c>
      <c r="B2539" t="s">
        <v>689</v>
      </c>
    </row>
    <row r="2540" spans="1:2" x14ac:dyDescent="0.25">
      <c r="A2540" t="s">
        <v>2723</v>
      </c>
      <c r="B2540" t="s">
        <v>689</v>
      </c>
    </row>
    <row r="2541" spans="1:2" x14ac:dyDescent="0.25">
      <c r="A2541" t="s">
        <v>2724</v>
      </c>
      <c r="B2541" t="s">
        <v>689</v>
      </c>
    </row>
    <row r="2542" spans="1:2" x14ac:dyDescent="0.25">
      <c r="A2542" t="s">
        <v>2725</v>
      </c>
      <c r="B2542" t="s">
        <v>689</v>
      </c>
    </row>
    <row r="2543" spans="1:2" x14ac:dyDescent="0.25">
      <c r="A2543" t="s">
        <v>2726</v>
      </c>
      <c r="B2543" t="s">
        <v>689</v>
      </c>
    </row>
    <row r="2544" spans="1:2" x14ac:dyDescent="0.25">
      <c r="A2544" t="s">
        <v>2727</v>
      </c>
      <c r="B2544" t="s">
        <v>689</v>
      </c>
    </row>
    <row r="2545" spans="1:2" x14ac:dyDescent="0.25">
      <c r="A2545" t="s">
        <v>2728</v>
      </c>
      <c r="B2545" t="s">
        <v>689</v>
      </c>
    </row>
    <row r="2546" spans="1:2" x14ac:dyDescent="0.25">
      <c r="A2546" t="s">
        <v>2729</v>
      </c>
      <c r="B2546" t="s">
        <v>689</v>
      </c>
    </row>
    <row r="2547" spans="1:2" x14ac:dyDescent="0.25">
      <c r="A2547" t="s">
        <v>2730</v>
      </c>
      <c r="B2547" t="s">
        <v>689</v>
      </c>
    </row>
    <row r="2548" spans="1:2" x14ac:dyDescent="0.25">
      <c r="A2548" t="s">
        <v>2731</v>
      </c>
      <c r="B2548" t="s">
        <v>689</v>
      </c>
    </row>
    <row r="2549" spans="1:2" x14ac:dyDescent="0.25">
      <c r="A2549" t="s">
        <v>2732</v>
      </c>
      <c r="B2549" t="s">
        <v>689</v>
      </c>
    </row>
    <row r="2550" spans="1:2" x14ac:dyDescent="0.25">
      <c r="A2550" t="s">
        <v>2733</v>
      </c>
      <c r="B2550" t="s">
        <v>689</v>
      </c>
    </row>
    <row r="2551" spans="1:2" x14ac:dyDescent="0.25">
      <c r="A2551" t="s">
        <v>2734</v>
      </c>
      <c r="B2551" t="s">
        <v>689</v>
      </c>
    </row>
    <row r="2552" spans="1:2" x14ac:dyDescent="0.25">
      <c r="A2552" t="s">
        <v>2735</v>
      </c>
      <c r="B2552" t="s">
        <v>689</v>
      </c>
    </row>
    <row r="2553" spans="1:2" x14ac:dyDescent="0.25">
      <c r="A2553" t="s">
        <v>2736</v>
      </c>
      <c r="B2553" t="s">
        <v>689</v>
      </c>
    </row>
    <row r="2554" spans="1:2" x14ac:dyDescent="0.25">
      <c r="A2554" t="s">
        <v>2737</v>
      </c>
      <c r="B2554" t="s">
        <v>689</v>
      </c>
    </row>
    <row r="2555" spans="1:2" x14ac:dyDescent="0.25">
      <c r="A2555" t="s">
        <v>2738</v>
      </c>
      <c r="B2555" t="s">
        <v>689</v>
      </c>
    </row>
    <row r="2556" spans="1:2" x14ac:dyDescent="0.25">
      <c r="A2556" t="s">
        <v>2739</v>
      </c>
      <c r="B2556" t="s">
        <v>689</v>
      </c>
    </row>
    <row r="2557" spans="1:2" x14ac:dyDescent="0.25">
      <c r="A2557" t="s">
        <v>2740</v>
      </c>
      <c r="B2557" t="s">
        <v>689</v>
      </c>
    </row>
    <row r="2558" spans="1:2" x14ac:dyDescent="0.25">
      <c r="A2558" t="s">
        <v>2741</v>
      </c>
      <c r="B2558" t="s">
        <v>689</v>
      </c>
    </row>
    <row r="2559" spans="1:2" x14ac:dyDescent="0.25">
      <c r="A2559" t="s">
        <v>2742</v>
      </c>
      <c r="B2559" t="s">
        <v>689</v>
      </c>
    </row>
    <row r="2560" spans="1:2" x14ac:dyDescent="0.25">
      <c r="A2560" t="s">
        <v>2743</v>
      </c>
      <c r="B2560" t="s">
        <v>689</v>
      </c>
    </row>
    <row r="2561" spans="1:2" x14ac:dyDescent="0.25">
      <c r="A2561" t="s">
        <v>2744</v>
      </c>
      <c r="B2561" t="s">
        <v>689</v>
      </c>
    </row>
    <row r="2562" spans="1:2" x14ac:dyDescent="0.25">
      <c r="A2562" t="s">
        <v>2745</v>
      </c>
      <c r="B2562" t="s">
        <v>689</v>
      </c>
    </row>
    <row r="2563" spans="1:2" x14ac:dyDescent="0.25">
      <c r="A2563" t="s">
        <v>2746</v>
      </c>
      <c r="B2563" t="s">
        <v>689</v>
      </c>
    </row>
    <row r="2564" spans="1:2" x14ac:dyDescent="0.25">
      <c r="A2564" t="s">
        <v>2747</v>
      </c>
      <c r="B2564" t="s">
        <v>689</v>
      </c>
    </row>
    <row r="2565" spans="1:2" x14ac:dyDescent="0.25">
      <c r="A2565" t="s">
        <v>2748</v>
      </c>
      <c r="B2565" t="s">
        <v>689</v>
      </c>
    </row>
    <row r="2566" spans="1:2" x14ac:dyDescent="0.25">
      <c r="A2566" t="s">
        <v>2749</v>
      </c>
      <c r="B2566" t="s">
        <v>689</v>
      </c>
    </row>
    <row r="2567" spans="1:2" x14ac:dyDescent="0.25">
      <c r="A2567" t="s">
        <v>2750</v>
      </c>
      <c r="B2567" t="s">
        <v>689</v>
      </c>
    </row>
    <row r="2568" spans="1:2" x14ac:dyDescent="0.25">
      <c r="A2568" t="s">
        <v>2751</v>
      </c>
      <c r="B2568" t="s">
        <v>689</v>
      </c>
    </row>
    <row r="2569" spans="1:2" x14ac:dyDescent="0.25">
      <c r="A2569" t="s">
        <v>2752</v>
      </c>
      <c r="B2569" t="s">
        <v>689</v>
      </c>
    </row>
    <row r="2570" spans="1:2" x14ac:dyDescent="0.25">
      <c r="A2570" t="s">
        <v>2753</v>
      </c>
      <c r="B2570" t="s">
        <v>689</v>
      </c>
    </row>
    <row r="2571" spans="1:2" x14ac:dyDescent="0.25">
      <c r="A2571" t="s">
        <v>2754</v>
      </c>
      <c r="B2571" t="s">
        <v>689</v>
      </c>
    </row>
    <row r="2572" spans="1:2" x14ac:dyDescent="0.25">
      <c r="A2572" t="s">
        <v>2755</v>
      </c>
      <c r="B2572" t="s">
        <v>689</v>
      </c>
    </row>
    <row r="2573" spans="1:2" x14ac:dyDescent="0.25">
      <c r="A2573" t="s">
        <v>2756</v>
      </c>
      <c r="B2573" t="s">
        <v>689</v>
      </c>
    </row>
    <row r="2574" spans="1:2" x14ac:dyDescent="0.25">
      <c r="A2574" t="s">
        <v>2757</v>
      </c>
      <c r="B2574" t="s">
        <v>689</v>
      </c>
    </row>
    <row r="2575" spans="1:2" x14ac:dyDescent="0.25">
      <c r="A2575" t="s">
        <v>2758</v>
      </c>
      <c r="B2575" t="s">
        <v>689</v>
      </c>
    </row>
    <row r="2576" spans="1:2" x14ac:dyDescent="0.25">
      <c r="A2576" t="s">
        <v>2759</v>
      </c>
      <c r="B2576" t="s">
        <v>689</v>
      </c>
    </row>
    <row r="2577" spans="1:2" x14ac:dyDescent="0.25">
      <c r="A2577" t="s">
        <v>2760</v>
      </c>
      <c r="B2577" t="s">
        <v>689</v>
      </c>
    </row>
    <row r="2578" spans="1:2" x14ac:dyDescent="0.25">
      <c r="A2578" t="s">
        <v>2761</v>
      </c>
      <c r="B2578" t="s">
        <v>689</v>
      </c>
    </row>
    <row r="2579" spans="1:2" x14ac:dyDescent="0.25">
      <c r="A2579" t="s">
        <v>2762</v>
      </c>
      <c r="B2579" t="s">
        <v>689</v>
      </c>
    </row>
    <row r="2580" spans="1:2" x14ac:dyDescent="0.25">
      <c r="A2580" t="s">
        <v>2763</v>
      </c>
      <c r="B2580" t="s">
        <v>689</v>
      </c>
    </row>
    <row r="2581" spans="1:2" x14ac:dyDescent="0.25">
      <c r="A2581" t="s">
        <v>2764</v>
      </c>
      <c r="B2581" t="s">
        <v>689</v>
      </c>
    </row>
    <row r="2582" spans="1:2" x14ac:dyDescent="0.25">
      <c r="A2582" t="s">
        <v>2765</v>
      </c>
      <c r="B2582" t="s">
        <v>689</v>
      </c>
    </row>
    <row r="2583" spans="1:2" x14ac:dyDescent="0.25">
      <c r="A2583" t="s">
        <v>2766</v>
      </c>
      <c r="B2583" t="s">
        <v>689</v>
      </c>
    </row>
    <row r="2584" spans="1:2" x14ac:dyDescent="0.25">
      <c r="A2584" t="s">
        <v>2767</v>
      </c>
      <c r="B2584" t="s">
        <v>689</v>
      </c>
    </row>
    <row r="2585" spans="1:2" x14ac:dyDescent="0.25">
      <c r="A2585" t="s">
        <v>2768</v>
      </c>
      <c r="B2585" t="s">
        <v>689</v>
      </c>
    </row>
    <row r="2586" spans="1:2" x14ac:dyDescent="0.25">
      <c r="A2586" t="s">
        <v>2769</v>
      </c>
      <c r="B2586" t="s">
        <v>689</v>
      </c>
    </row>
    <row r="2587" spans="1:2" x14ac:dyDescent="0.25">
      <c r="A2587" t="s">
        <v>2770</v>
      </c>
      <c r="B2587" t="s">
        <v>689</v>
      </c>
    </row>
    <row r="2588" spans="1:2" x14ac:dyDescent="0.25">
      <c r="A2588" t="s">
        <v>2771</v>
      </c>
      <c r="B2588" t="s">
        <v>689</v>
      </c>
    </row>
    <row r="2589" spans="1:2" x14ac:dyDescent="0.25">
      <c r="A2589" t="s">
        <v>2772</v>
      </c>
      <c r="B2589" t="s">
        <v>689</v>
      </c>
    </row>
    <row r="2590" spans="1:2" x14ac:dyDescent="0.25">
      <c r="A2590" t="s">
        <v>2773</v>
      </c>
      <c r="B2590" t="s">
        <v>689</v>
      </c>
    </row>
    <row r="2591" spans="1:2" x14ac:dyDescent="0.25">
      <c r="A2591" t="s">
        <v>2774</v>
      </c>
      <c r="B2591" t="s">
        <v>689</v>
      </c>
    </row>
    <row r="2592" spans="1:2" x14ac:dyDescent="0.25">
      <c r="A2592" t="s">
        <v>2775</v>
      </c>
      <c r="B2592" t="s">
        <v>689</v>
      </c>
    </row>
    <row r="2593" spans="1:2" x14ac:dyDescent="0.25">
      <c r="A2593" t="s">
        <v>2776</v>
      </c>
      <c r="B2593" t="s">
        <v>689</v>
      </c>
    </row>
    <row r="2594" spans="1:2" x14ac:dyDescent="0.25">
      <c r="A2594" t="s">
        <v>2777</v>
      </c>
      <c r="B2594" t="s">
        <v>689</v>
      </c>
    </row>
    <row r="2595" spans="1:2" x14ac:dyDescent="0.25">
      <c r="A2595" t="s">
        <v>2778</v>
      </c>
      <c r="B2595" t="s">
        <v>689</v>
      </c>
    </row>
    <row r="2596" spans="1:2" x14ac:dyDescent="0.25">
      <c r="A2596" t="s">
        <v>2779</v>
      </c>
      <c r="B2596" t="s">
        <v>689</v>
      </c>
    </row>
    <row r="2597" spans="1:2" x14ac:dyDescent="0.25">
      <c r="A2597" t="s">
        <v>2780</v>
      </c>
      <c r="B2597" t="s">
        <v>689</v>
      </c>
    </row>
    <row r="2598" spans="1:2" x14ac:dyDescent="0.25">
      <c r="A2598" t="s">
        <v>2781</v>
      </c>
      <c r="B2598" t="s">
        <v>689</v>
      </c>
    </row>
    <row r="2599" spans="1:2" x14ac:dyDescent="0.25">
      <c r="A2599" t="s">
        <v>2782</v>
      </c>
      <c r="B2599" t="s">
        <v>689</v>
      </c>
    </row>
    <row r="2600" spans="1:2" x14ac:dyDescent="0.25">
      <c r="A2600" t="s">
        <v>2783</v>
      </c>
      <c r="B2600" t="s">
        <v>689</v>
      </c>
    </row>
    <row r="2601" spans="1:2" x14ac:dyDescent="0.25">
      <c r="A2601" t="s">
        <v>2784</v>
      </c>
      <c r="B2601" t="s">
        <v>689</v>
      </c>
    </row>
    <row r="2602" spans="1:2" x14ac:dyDescent="0.25">
      <c r="A2602" t="s">
        <v>2785</v>
      </c>
      <c r="B2602" t="s">
        <v>689</v>
      </c>
    </row>
    <row r="2603" spans="1:2" x14ac:dyDescent="0.25">
      <c r="A2603" t="s">
        <v>2786</v>
      </c>
      <c r="B2603" t="s">
        <v>689</v>
      </c>
    </row>
    <row r="2604" spans="1:2" x14ac:dyDescent="0.25">
      <c r="A2604" t="s">
        <v>2787</v>
      </c>
      <c r="B2604" t="s">
        <v>689</v>
      </c>
    </row>
    <row r="2605" spans="1:2" x14ac:dyDescent="0.25">
      <c r="A2605" t="s">
        <v>2788</v>
      </c>
      <c r="B2605" t="s">
        <v>689</v>
      </c>
    </row>
    <row r="2606" spans="1:2" x14ac:dyDescent="0.25">
      <c r="A2606" t="s">
        <v>2789</v>
      </c>
      <c r="B2606" t="s">
        <v>689</v>
      </c>
    </row>
    <row r="2607" spans="1:2" x14ac:dyDescent="0.25">
      <c r="A2607" t="s">
        <v>2790</v>
      </c>
      <c r="B2607" t="s">
        <v>689</v>
      </c>
    </row>
    <row r="2608" spans="1:2" x14ac:dyDescent="0.25">
      <c r="A2608" t="s">
        <v>2791</v>
      </c>
      <c r="B2608" t="s">
        <v>689</v>
      </c>
    </row>
    <row r="2609" spans="1:2" x14ac:dyDescent="0.25">
      <c r="A2609" t="s">
        <v>2792</v>
      </c>
      <c r="B2609" t="s">
        <v>689</v>
      </c>
    </row>
    <row r="2610" spans="1:2" x14ac:dyDescent="0.25">
      <c r="A2610" t="s">
        <v>2793</v>
      </c>
      <c r="B2610" t="s">
        <v>689</v>
      </c>
    </row>
    <row r="2611" spans="1:2" x14ac:dyDescent="0.25">
      <c r="A2611" t="s">
        <v>2794</v>
      </c>
      <c r="B2611" t="s">
        <v>689</v>
      </c>
    </row>
    <row r="2612" spans="1:2" x14ac:dyDescent="0.25">
      <c r="A2612" t="s">
        <v>2795</v>
      </c>
      <c r="B2612" t="s">
        <v>689</v>
      </c>
    </row>
    <row r="2613" spans="1:2" x14ac:dyDescent="0.25">
      <c r="A2613" t="s">
        <v>2796</v>
      </c>
      <c r="B2613" t="s">
        <v>689</v>
      </c>
    </row>
    <row r="2614" spans="1:2" x14ac:dyDescent="0.25">
      <c r="A2614" t="s">
        <v>2797</v>
      </c>
      <c r="B2614" t="s">
        <v>689</v>
      </c>
    </row>
    <row r="2615" spans="1:2" x14ac:dyDescent="0.25">
      <c r="A2615" t="s">
        <v>2798</v>
      </c>
      <c r="B2615" t="s">
        <v>689</v>
      </c>
    </row>
    <row r="2616" spans="1:2" x14ac:dyDescent="0.25">
      <c r="A2616" t="s">
        <v>2799</v>
      </c>
      <c r="B2616" t="s">
        <v>689</v>
      </c>
    </row>
    <row r="2617" spans="1:2" x14ac:dyDescent="0.25">
      <c r="A2617" t="s">
        <v>2800</v>
      </c>
      <c r="B2617" t="s">
        <v>689</v>
      </c>
    </row>
    <row r="2618" spans="1:2" x14ac:dyDescent="0.25">
      <c r="A2618" t="s">
        <v>2801</v>
      </c>
      <c r="B2618" t="s">
        <v>689</v>
      </c>
    </row>
    <row r="2619" spans="1:2" x14ac:dyDescent="0.25">
      <c r="A2619" t="s">
        <v>2802</v>
      </c>
      <c r="B2619" t="s">
        <v>689</v>
      </c>
    </row>
    <row r="2620" spans="1:2" x14ac:dyDescent="0.25">
      <c r="A2620" t="s">
        <v>2803</v>
      </c>
      <c r="B2620" t="s">
        <v>689</v>
      </c>
    </row>
    <row r="2621" spans="1:2" x14ac:dyDescent="0.25">
      <c r="A2621" t="s">
        <v>2804</v>
      </c>
      <c r="B2621" t="s">
        <v>689</v>
      </c>
    </row>
    <row r="2622" spans="1:2" x14ac:dyDescent="0.25">
      <c r="A2622" t="s">
        <v>2805</v>
      </c>
      <c r="B2622" t="s">
        <v>689</v>
      </c>
    </row>
    <row r="2623" spans="1:2" x14ac:dyDescent="0.25">
      <c r="A2623" t="s">
        <v>2806</v>
      </c>
      <c r="B2623" t="s">
        <v>689</v>
      </c>
    </row>
    <row r="2624" spans="1:2" x14ac:dyDescent="0.25">
      <c r="A2624" t="s">
        <v>2807</v>
      </c>
      <c r="B2624" t="s">
        <v>689</v>
      </c>
    </row>
    <row r="2625" spans="1:2" x14ac:dyDescent="0.25">
      <c r="A2625" t="s">
        <v>2808</v>
      </c>
      <c r="B2625" t="s">
        <v>689</v>
      </c>
    </row>
    <row r="2626" spans="1:2" x14ac:dyDescent="0.25">
      <c r="A2626" t="s">
        <v>2809</v>
      </c>
      <c r="B2626" t="s">
        <v>689</v>
      </c>
    </row>
    <row r="2627" spans="1:2" x14ac:dyDescent="0.25">
      <c r="A2627" t="s">
        <v>2810</v>
      </c>
      <c r="B2627" t="s">
        <v>689</v>
      </c>
    </row>
    <row r="2628" spans="1:2" x14ac:dyDescent="0.25">
      <c r="A2628" t="s">
        <v>2811</v>
      </c>
      <c r="B2628" t="s">
        <v>689</v>
      </c>
    </row>
    <row r="2629" spans="1:2" x14ac:dyDescent="0.25">
      <c r="A2629" t="s">
        <v>2812</v>
      </c>
      <c r="B2629" t="s">
        <v>689</v>
      </c>
    </row>
    <row r="2630" spans="1:2" x14ac:dyDescent="0.25">
      <c r="A2630" t="s">
        <v>2813</v>
      </c>
      <c r="B2630" t="s">
        <v>689</v>
      </c>
    </row>
    <row r="2631" spans="1:2" x14ac:dyDescent="0.25">
      <c r="A2631" t="s">
        <v>2814</v>
      </c>
      <c r="B2631" t="s">
        <v>689</v>
      </c>
    </row>
    <row r="2632" spans="1:2" x14ac:dyDescent="0.25">
      <c r="A2632" t="s">
        <v>2815</v>
      </c>
      <c r="B2632" t="s">
        <v>689</v>
      </c>
    </row>
    <row r="2633" spans="1:2" x14ac:dyDescent="0.25">
      <c r="A2633" t="s">
        <v>2816</v>
      </c>
      <c r="B2633" t="s">
        <v>689</v>
      </c>
    </row>
    <row r="2634" spans="1:2" x14ac:dyDescent="0.25">
      <c r="A2634" t="s">
        <v>2817</v>
      </c>
      <c r="B2634" t="s">
        <v>689</v>
      </c>
    </row>
    <row r="2635" spans="1:2" x14ac:dyDescent="0.25">
      <c r="A2635" t="s">
        <v>2818</v>
      </c>
      <c r="B2635" t="s">
        <v>689</v>
      </c>
    </row>
    <row r="2636" spans="1:2" x14ac:dyDescent="0.25">
      <c r="A2636" t="s">
        <v>2819</v>
      </c>
      <c r="B2636" t="s">
        <v>689</v>
      </c>
    </row>
    <row r="2637" spans="1:2" x14ac:dyDescent="0.25">
      <c r="A2637" t="s">
        <v>2820</v>
      </c>
      <c r="B2637" t="s">
        <v>689</v>
      </c>
    </row>
    <row r="2638" spans="1:2" x14ac:dyDescent="0.25">
      <c r="A2638" t="s">
        <v>2821</v>
      </c>
      <c r="B2638" t="s">
        <v>689</v>
      </c>
    </row>
    <row r="2639" spans="1:2" x14ac:dyDescent="0.25">
      <c r="A2639" t="s">
        <v>2822</v>
      </c>
      <c r="B2639" t="s">
        <v>689</v>
      </c>
    </row>
    <row r="2640" spans="1:2" x14ac:dyDescent="0.25">
      <c r="A2640" t="s">
        <v>2823</v>
      </c>
      <c r="B2640" t="s">
        <v>689</v>
      </c>
    </row>
    <row r="2641" spans="1:2" x14ac:dyDescent="0.25">
      <c r="A2641" t="s">
        <v>2824</v>
      </c>
      <c r="B2641" t="s">
        <v>689</v>
      </c>
    </row>
    <row r="2642" spans="1:2" x14ac:dyDescent="0.25">
      <c r="A2642" t="s">
        <v>2825</v>
      </c>
      <c r="B2642" t="s">
        <v>689</v>
      </c>
    </row>
    <row r="2643" spans="1:2" x14ac:dyDescent="0.25">
      <c r="A2643" t="s">
        <v>2826</v>
      </c>
      <c r="B2643" t="s">
        <v>689</v>
      </c>
    </row>
    <row r="2644" spans="1:2" x14ac:dyDescent="0.25">
      <c r="A2644" t="s">
        <v>2827</v>
      </c>
      <c r="B2644" t="s">
        <v>689</v>
      </c>
    </row>
    <row r="2645" spans="1:2" x14ac:dyDescent="0.25">
      <c r="A2645" t="s">
        <v>2828</v>
      </c>
      <c r="B2645" t="s">
        <v>689</v>
      </c>
    </row>
    <row r="2646" spans="1:2" x14ac:dyDescent="0.25">
      <c r="A2646" t="s">
        <v>2829</v>
      </c>
      <c r="B2646" t="s">
        <v>689</v>
      </c>
    </row>
    <row r="2647" spans="1:2" x14ac:dyDescent="0.25">
      <c r="A2647" t="s">
        <v>2830</v>
      </c>
      <c r="B2647" t="s">
        <v>689</v>
      </c>
    </row>
    <row r="2648" spans="1:2" x14ac:dyDescent="0.25">
      <c r="A2648" t="s">
        <v>2831</v>
      </c>
      <c r="B2648" t="s">
        <v>689</v>
      </c>
    </row>
    <row r="2649" spans="1:2" x14ac:dyDescent="0.25">
      <c r="A2649" t="s">
        <v>2832</v>
      </c>
      <c r="B2649" t="s">
        <v>689</v>
      </c>
    </row>
    <row r="2650" spans="1:2" x14ac:dyDescent="0.25">
      <c r="A2650" t="s">
        <v>2833</v>
      </c>
      <c r="B2650" t="s">
        <v>689</v>
      </c>
    </row>
    <row r="2651" spans="1:2" x14ac:dyDescent="0.25">
      <c r="A2651" t="s">
        <v>2834</v>
      </c>
      <c r="B2651" t="s">
        <v>689</v>
      </c>
    </row>
    <row r="2652" spans="1:2" x14ac:dyDescent="0.25">
      <c r="A2652" t="s">
        <v>2835</v>
      </c>
      <c r="B2652" t="s">
        <v>689</v>
      </c>
    </row>
    <row r="2653" spans="1:2" x14ac:dyDescent="0.25">
      <c r="A2653" t="s">
        <v>2836</v>
      </c>
      <c r="B2653" t="s">
        <v>689</v>
      </c>
    </row>
    <row r="2654" spans="1:2" x14ac:dyDescent="0.25">
      <c r="A2654" t="s">
        <v>2837</v>
      </c>
      <c r="B2654" t="s">
        <v>689</v>
      </c>
    </row>
    <row r="2655" spans="1:2" x14ac:dyDescent="0.25">
      <c r="A2655" t="s">
        <v>2838</v>
      </c>
      <c r="B2655" t="s">
        <v>689</v>
      </c>
    </row>
    <row r="2656" spans="1:2" x14ac:dyDescent="0.25">
      <c r="A2656" t="s">
        <v>2839</v>
      </c>
      <c r="B2656" t="s">
        <v>689</v>
      </c>
    </row>
    <row r="2657" spans="1:2" x14ac:dyDescent="0.25">
      <c r="A2657" t="s">
        <v>2840</v>
      </c>
      <c r="B2657" t="s">
        <v>689</v>
      </c>
    </row>
    <row r="2658" spans="1:2" x14ac:dyDescent="0.25">
      <c r="A2658" t="s">
        <v>2841</v>
      </c>
      <c r="B2658" t="s">
        <v>689</v>
      </c>
    </row>
    <row r="2659" spans="1:2" x14ac:dyDescent="0.25">
      <c r="A2659" t="s">
        <v>2842</v>
      </c>
      <c r="B2659" t="s">
        <v>689</v>
      </c>
    </row>
    <row r="2660" spans="1:2" x14ac:dyDescent="0.25">
      <c r="A2660" t="s">
        <v>2843</v>
      </c>
      <c r="B2660" t="s">
        <v>689</v>
      </c>
    </row>
    <row r="2661" spans="1:2" x14ac:dyDescent="0.25">
      <c r="A2661" t="s">
        <v>2844</v>
      </c>
      <c r="B2661" t="s">
        <v>689</v>
      </c>
    </row>
    <row r="2662" spans="1:2" x14ac:dyDescent="0.25">
      <c r="A2662" t="s">
        <v>2845</v>
      </c>
      <c r="B2662" t="s">
        <v>689</v>
      </c>
    </row>
    <row r="2663" spans="1:2" x14ac:dyDescent="0.25">
      <c r="A2663" t="s">
        <v>2846</v>
      </c>
      <c r="B2663" t="s">
        <v>689</v>
      </c>
    </row>
    <row r="2664" spans="1:2" x14ac:dyDescent="0.25">
      <c r="A2664" t="s">
        <v>2847</v>
      </c>
      <c r="B2664" t="s">
        <v>689</v>
      </c>
    </row>
    <row r="2665" spans="1:2" x14ac:dyDescent="0.25">
      <c r="A2665" t="s">
        <v>2848</v>
      </c>
      <c r="B2665" t="s">
        <v>689</v>
      </c>
    </row>
    <row r="2666" spans="1:2" x14ac:dyDescent="0.25">
      <c r="A2666" t="s">
        <v>2849</v>
      </c>
      <c r="B2666" t="s">
        <v>689</v>
      </c>
    </row>
    <row r="2667" spans="1:2" x14ac:dyDescent="0.25">
      <c r="A2667" t="s">
        <v>2850</v>
      </c>
      <c r="B2667" t="s">
        <v>689</v>
      </c>
    </row>
    <row r="2668" spans="1:2" x14ac:dyDescent="0.25">
      <c r="A2668" t="s">
        <v>2851</v>
      </c>
      <c r="B2668" t="s">
        <v>689</v>
      </c>
    </row>
    <row r="2669" spans="1:2" x14ac:dyDescent="0.25">
      <c r="A2669" t="s">
        <v>2852</v>
      </c>
      <c r="B2669" t="s">
        <v>689</v>
      </c>
    </row>
    <row r="2670" spans="1:2" x14ac:dyDescent="0.25">
      <c r="A2670" t="s">
        <v>2853</v>
      </c>
      <c r="B2670" t="s">
        <v>689</v>
      </c>
    </row>
    <row r="2671" spans="1:2" x14ac:dyDescent="0.25">
      <c r="A2671" t="s">
        <v>2854</v>
      </c>
      <c r="B2671" t="s">
        <v>689</v>
      </c>
    </row>
    <row r="2672" spans="1:2" x14ac:dyDescent="0.25">
      <c r="A2672" t="s">
        <v>2855</v>
      </c>
      <c r="B2672" t="s">
        <v>689</v>
      </c>
    </row>
    <row r="2673" spans="1:2" x14ac:dyDescent="0.25">
      <c r="A2673" t="s">
        <v>2856</v>
      </c>
      <c r="B2673" t="s">
        <v>689</v>
      </c>
    </row>
    <row r="2674" spans="1:2" x14ac:dyDescent="0.25">
      <c r="A2674" t="s">
        <v>2857</v>
      </c>
      <c r="B2674" t="s">
        <v>689</v>
      </c>
    </row>
    <row r="2675" spans="1:2" x14ac:dyDescent="0.25">
      <c r="A2675" t="s">
        <v>2858</v>
      </c>
      <c r="B2675" t="s">
        <v>689</v>
      </c>
    </row>
    <row r="2676" spans="1:2" x14ac:dyDescent="0.25">
      <c r="A2676" t="s">
        <v>2859</v>
      </c>
      <c r="B2676" t="s">
        <v>689</v>
      </c>
    </row>
    <row r="2677" spans="1:2" x14ac:dyDescent="0.25">
      <c r="A2677" t="s">
        <v>2860</v>
      </c>
      <c r="B2677" t="s">
        <v>689</v>
      </c>
    </row>
    <row r="2678" spans="1:2" x14ac:dyDescent="0.25">
      <c r="A2678" t="s">
        <v>2861</v>
      </c>
      <c r="B2678" t="s">
        <v>689</v>
      </c>
    </row>
    <row r="2679" spans="1:2" x14ac:dyDescent="0.25">
      <c r="A2679" t="s">
        <v>2862</v>
      </c>
      <c r="B2679" t="s">
        <v>689</v>
      </c>
    </row>
    <row r="2680" spans="1:2" x14ac:dyDescent="0.25">
      <c r="A2680" t="s">
        <v>2863</v>
      </c>
      <c r="B2680" t="s">
        <v>689</v>
      </c>
    </row>
    <row r="2681" spans="1:2" x14ac:dyDescent="0.25">
      <c r="A2681" t="s">
        <v>2864</v>
      </c>
      <c r="B2681" t="s">
        <v>689</v>
      </c>
    </row>
    <row r="2682" spans="1:2" x14ac:dyDescent="0.25">
      <c r="A2682" t="s">
        <v>2865</v>
      </c>
      <c r="B2682" t="s">
        <v>689</v>
      </c>
    </row>
    <row r="2683" spans="1:2" x14ac:dyDescent="0.25">
      <c r="A2683" t="s">
        <v>2866</v>
      </c>
      <c r="B2683" t="s">
        <v>689</v>
      </c>
    </row>
    <row r="2684" spans="1:2" x14ac:dyDescent="0.25">
      <c r="A2684" t="s">
        <v>2867</v>
      </c>
      <c r="B2684" t="s">
        <v>689</v>
      </c>
    </row>
    <row r="2685" spans="1:2" x14ac:dyDescent="0.25">
      <c r="A2685" t="s">
        <v>2868</v>
      </c>
      <c r="B2685" t="s">
        <v>689</v>
      </c>
    </row>
    <row r="2686" spans="1:2" x14ac:dyDescent="0.25">
      <c r="A2686" t="s">
        <v>2869</v>
      </c>
      <c r="B2686" t="s">
        <v>689</v>
      </c>
    </row>
    <row r="2687" spans="1:2" x14ac:dyDescent="0.25">
      <c r="A2687" t="s">
        <v>2870</v>
      </c>
      <c r="B2687" t="s">
        <v>689</v>
      </c>
    </row>
    <row r="2688" spans="1:2" x14ac:dyDescent="0.25">
      <c r="A2688" t="s">
        <v>2871</v>
      </c>
      <c r="B2688" t="s">
        <v>689</v>
      </c>
    </row>
    <row r="2689" spans="1:2" x14ac:dyDescent="0.25">
      <c r="A2689" t="s">
        <v>2872</v>
      </c>
      <c r="B2689" t="s">
        <v>689</v>
      </c>
    </row>
    <row r="2690" spans="1:2" x14ac:dyDescent="0.25">
      <c r="A2690" t="s">
        <v>2873</v>
      </c>
      <c r="B2690" t="s">
        <v>689</v>
      </c>
    </row>
    <row r="2691" spans="1:2" x14ac:dyDescent="0.25">
      <c r="A2691" t="s">
        <v>2874</v>
      </c>
      <c r="B2691" t="s">
        <v>689</v>
      </c>
    </row>
    <row r="2692" spans="1:2" x14ac:dyDescent="0.25">
      <c r="A2692" t="s">
        <v>2875</v>
      </c>
      <c r="B2692" t="s">
        <v>689</v>
      </c>
    </row>
    <row r="2693" spans="1:2" x14ac:dyDescent="0.25">
      <c r="A2693" t="s">
        <v>2876</v>
      </c>
      <c r="B2693" t="s">
        <v>689</v>
      </c>
    </row>
    <row r="2694" spans="1:2" x14ac:dyDescent="0.25">
      <c r="A2694" t="s">
        <v>2877</v>
      </c>
      <c r="B2694" t="s">
        <v>689</v>
      </c>
    </row>
    <row r="2695" spans="1:2" x14ac:dyDescent="0.25">
      <c r="A2695" t="s">
        <v>2878</v>
      </c>
      <c r="B2695" t="s">
        <v>689</v>
      </c>
    </row>
    <row r="2696" spans="1:2" x14ac:dyDescent="0.25">
      <c r="A2696" t="s">
        <v>2879</v>
      </c>
      <c r="B2696" t="s">
        <v>689</v>
      </c>
    </row>
    <row r="2697" spans="1:2" x14ac:dyDescent="0.25">
      <c r="A2697" t="s">
        <v>2880</v>
      </c>
      <c r="B2697" t="s">
        <v>689</v>
      </c>
    </row>
    <row r="2698" spans="1:2" x14ac:dyDescent="0.25">
      <c r="A2698" t="s">
        <v>2881</v>
      </c>
      <c r="B2698" t="s">
        <v>689</v>
      </c>
    </row>
    <row r="2699" spans="1:2" x14ac:dyDescent="0.25">
      <c r="A2699" t="s">
        <v>2882</v>
      </c>
      <c r="B2699" t="s">
        <v>689</v>
      </c>
    </row>
    <row r="2700" spans="1:2" x14ac:dyDescent="0.25">
      <c r="A2700" t="s">
        <v>2883</v>
      </c>
      <c r="B2700" t="s">
        <v>689</v>
      </c>
    </row>
    <row r="2701" spans="1:2" x14ac:dyDescent="0.25">
      <c r="A2701" t="s">
        <v>2884</v>
      </c>
      <c r="B2701" t="s">
        <v>689</v>
      </c>
    </row>
    <row r="2702" spans="1:2" x14ac:dyDescent="0.25">
      <c r="A2702" t="s">
        <v>2885</v>
      </c>
      <c r="B2702" t="s">
        <v>689</v>
      </c>
    </row>
    <row r="2703" spans="1:2" x14ac:dyDescent="0.25">
      <c r="A2703" t="s">
        <v>2886</v>
      </c>
      <c r="B2703" t="s">
        <v>689</v>
      </c>
    </row>
    <row r="2704" spans="1:2" x14ac:dyDescent="0.25">
      <c r="A2704" t="s">
        <v>2887</v>
      </c>
      <c r="B2704" t="s">
        <v>689</v>
      </c>
    </row>
    <row r="2705" spans="1:2" x14ac:dyDescent="0.25">
      <c r="A2705" t="s">
        <v>2888</v>
      </c>
      <c r="B2705" t="s">
        <v>689</v>
      </c>
    </row>
    <row r="2706" spans="1:2" x14ac:dyDescent="0.25">
      <c r="A2706" t="s">
        <v>2889</v>
      </c>
      <c r="B2706" t="s">
        <v>689</v>
      </c>
    </row>
    <row r="2707" spans="1:2" x14ac:dyDescent="0.25">
      <c r="A2707" t="s">
        <v>2890</v>
      </c>
      <c r="B2707" t="s">
        <v>689</v>
      </c>
    </row>
    <row r="2708" spans="1:2" x14ac:dyDescent="0.25">
      <c r="A2708" t="s">
        <v>2891</v>
      </c>
      <c r="B2708" t="s">
        <v>689</v>
      </c>
    </row>
    <row r="2709" spans="1:2" x14ac:dyDescent="0.25">
      <c r="A2709" t="s">
        <v>2892</v>
      </c>
      <c r="B2709" t="s">
        <v>689</v>
      </c>
    </row>
    <row r="2710" spans="1:2" x14ac:dyDescent="0.25">
      <c r="A2710" t="s">
        <v>2893</v>
      </c>
      <c r="B2710" t="s">
        <v>689</v>
      </c>
    </row>
    <row r="2711" spans="1:2" x14ac:dyDescent="0.25">
      <c r="A2711" t="s">
        <v>2894</v>
      </c>
      <c r="B2711" t="s">
        <v>689</v>
      </c>
    </row>
    <row r="2712" spans="1:2" x14ac:dyDescent="0.25">
      <c r="A2712" t="s">
        <v>2895</v>
      </c>
      <c r="B2712" t="s">
        <v>689</v>
      </c>
    </row>
    <row r="2713" spans="1:2" x14ac:dyDescent="0.25">
      <c r="A2713" t="s">
        <v>2896</v>
      </c>
      <c r="B2713" t="s">
        <v>689</v>
      </c>
    </row>
    <row r="2714" spans="1:2" x14ac:dyDescent="0.25">
      <c r="A2714" t="s">
        <v>2897</v>
      </c>
      <c r="B2714" t="s">
        <v>689</v>
      </c>
    </row>
    <row r="2715" spans="1:2" x14ac:dyDescent="0.25">
      <c r="A2715" t="s">
        <v>2898</v>
      </c>
      <c r="B2715" t="s">
        <v>689</v>
      </c>
    </row>
    <row r="2716" spans="1:2" x14ac:dyDescent="0.25">
      <c r="A2716" t="s">
        <v>2899</v>
      </c>
      <c r="B2716" t="s">
        <v>689</v>
      </c>
    </row>
    <row r="2717" spans="1:2" x14ac:dyDescent="0.25">
      <c r="A2717" t="s">
        <v>2900</v>
      </c>
      <c r="B2717" t="s">
        <v>689</v>
      </c>
    </row>
    <row r="2718" spans="1:2" x14ac:dyDescent="0.25">
      <c r="A2718" t="s">
        <v>2901</v>
      </c>
      <c r="B2718" t="s">
        <v>689</v>
      </c>
    </row>
    <row r="2719" spans="1:2" x14ac:dyDescent="0.25">
      <c r="A2719" t="s">
        <v>2902</v>
      </c>
      <c r="B2719" t="s">
        <v>689</v>
      </c>
    </row>
    <row r="2720" spans="1:2" x14ac:dyDescent="0.25">
      <c r="A2720" t="s">
        <v>2903</v>
      </c>
      <c r="B2720" t="s">
        <v>689</v>
      </c>
    </row>
    <row r="2721" spans="1:2" x14ac:dyDescent="0.25">
      <c r="A2721" t="s">
        <v>2904</v>
      </c>
      <c r="B2721" t="s">
        <v>689</v>
      </c>
    </row>
    <row r="2722" spans="1:2" x14ac:dyDescent="0.25">
      <c r="A2722" t="s">
        <v>2905</v>
      </c>
      <c r="B2722" t="s">
        <v>689</v>
      </c>
    </row>
    <row r="2723" spans="1:2" x14ac:dyDescent="0.25">
      <c r="A2723" t="s">
        <v>2906</v>
      </c>
      <c r="B2723" t="s">
        <v>689</v>
      </c>
    </row>
    <row r="2724" spans="1:2" x14ac:dyDescent="0.25">
      <c r="A2724" t="s">
        <v>2907</v>
      </c>
      <c r="B2724" t="s">
        <v>689</v>
      </c>
    </row>
    <row r="2725" spans="1:2" x14ac:dyDescent="0.25">
      <c r="A2725" t="s">
        <v>2908</v>
      </c>
      <c r="B2725" t="s">
        <v>689</v>
      </c>
    </row>
    <row r="2726" spans="1:2" x14ac:dyDescent="0.25">
      <c r="A2726" t="s">
        <v>2909</v>
      </c>
      <c r="B2726" t="s">
        <v>689</v>
      </c>
    </row>
    <row r="2727" spans="1:2" x14ac:dyDescent="0.25">
      <c r="A2727" t="s">
        <v>2910</v>
      </c>
      <c r="B2727" t="s">
        <v>689</v>
      </c>
    </row>
    <row r="2728" spans="1:2" x14ac:dyDescent="0.25">
      <c r="A2728" t="s">
        <v>2911</v>
      </c>
      <c r="B2728" t="s">
        <v>689</v>
      </c>
    </row>
    <row r="2729" spans="1:2" x14ac:dyDescent="0.25">
      <c r="A2729" t="s">
        <v>2912</v>
      </c>
      <c r="B2729" t="s">
        <v>689</v>
      </c>
    </row>
    <row r="2730" spans="1:2" x14ac:dyDescent="0.25">
      <c r="A2730" t="s">
        <v>2913</v>
      </c>
      <c r="B2730" t="s">
        <v>689</v>
      </c>
    </row>
    <row r="2731" spans="1:2" x14ac:dyDescent="0.25">
      <c r="A2731" t="s">
        <v>2914</v>
      </c>
      <c r="B2731" t="s">
        <v>689</v>
      </c>
    </row>
    <row r="2732" spans="1:2" x14ac:dyDescent="0.25">
      <c r="A2732" t="s">
        <v>2915</v>
      </c>
      <c r="B2732" t="s">
        <v>689</v>
      </c>
    </row>
    <row r="2733" spans="1:2" x14ac:dyDescent="0.25">
      <c r="A2733" t="s">
        <v>2916</v>
      </c>
      <c r="B2733" t="s">
        <v>689</v>
      </c>
    </row>
    <row r="2734" spans="1:2" x14ac:dyDescent="0.25">
      <c r="A2734" t="s">
        <v>2917</v>
      </c>
      <c r="B2734" t="s">
        <v>689</v>
      </c>
    </row>
    <row r="2735" spans="1:2" x14ac:dyDescent="0.25">
      <c r="A2735" t="s">
        <v>2918</v>
      </c>
      <c r="B2735" t="s">
        <v>689</v>
      </c>
    </row>
    <row r="2736" spans="1:2" x14ac:dyDescent="0.25">
      <c r="A2736" t="s">
        <v>2919</v>
      </c>
      <c r="B2736" t="s">
        <v>689</v>
      </c>
    </row>
    <row r="2737" spans="1:2" x14ac:dyDescent="0.25">
      <c r="A2737" t="s">
        <v>2920</v>
      </c>
      <c r="B2737" t="s">
        <v>689</v>
      </c>
    </row>
    <row r="2738" spans="1:2" x14ac:dyDescent="0.25">
      <c r="A2738" t="s">
        <v>2921</v>
      </c>
      <c r="B2738" t="s">
        <v>689</v>
      </c>
    </row>
    <row r="2739" spans="1:2" x14ac:dyDescent="0.25">
      <c r="A2739" t="s">
        <v>2922</v>
      </c>
      <c r="B2739" t="s">
        <v>689</v>
      </c>
    </row>
    <row r="2740" spans="1:2" x14ac:dyDescent="0.25">
      <c r="A2740" t="s">
        <v>2923</v>
      </c>
      <c r="B2740" t="s">
        <v>689</v>
      </c>
    </row>
    <row r="2741" spans="1:2" x14ac:dyDescent="0.25">
      <c r="A2741" t="s">
        <v>2924</v>
      </c>
      <c r="B2741" t="s">
        <v>689</v>
      </c>
    </row>
    <row r="2742" spans="1:2" x14ac:dyDescent="0.25">
      <c r="A2742" t="s">
        <v>2925</v>
      </c>
      <c r="B2742" t="s">
        <v>689</v>
      </c>
    </row>
    <row r="2743" spans="1:2" x14ac:dyDescent="0.25">
      <c r="A2743" t="s">
        <v>2926</v>
      </c>
      <c r="B2743" t="s">
        <v>689</v>
      </c>
    </row>
    <row r="2744" spans="1:2" x14ac:dyDescent="0.25">
      <c r="A2744" t="s">
        <v>2927</v>
      </c>
      <c r="B2744" t="s">
        <v>689</v>
      </c>
    </row>
    <row r="2745" spans="1:2" x14ac:dyDescent="0.25">
      <c r="A2745" t="s">
        <v>2928</v>
      </c>
      <c r="B2745" t="s">
        <v>689</v>
      </c>
    </row>
    <row r="2746" spans="1:2" x14ac:dyDescent="0.25">
      <c r="A2746" t="s">
        <v>2929</v>
      </c>
      <c r="B2746" t="s">
        <v>689</v>
      </c>
    </row>
    <row r="2747" spans="1:2" x14ac:dyDescent="0.25">
      <c r="A2747" t="s">
        <v>2930</v>
      </c>
      <c r="B2747" t="s">
        <v>689</v>
      </c>
    </row>
    <row r="2748" spans="1:2" x14ac:dyDescent="0.25">
      <c r="A2748" t="s">
        <v>2931</v>
      </c>
      <c r="B2748" t="s">
        <v>689</v>
      </c>
    </row>
    <row r="2749" spans="1:2" x14ac:dyDescent="0.25">
      <c r="A2749" t="s">
        <v>2932</v>
      </c>
      <c r="B2749" t="s">
        <v>689</v>
      </c>
    </row>
    <row r="2750" spans="1:2" x14ac:dyDescent="0.25">
      <c r="A2750" t="s">
        <v>2933</v>
      </c>
      <c r="B2750" t="s">
        <v>689</v>
      </c>
    </row>
    <row r="2751" spans="1:2" x14ac:dyDescent="0.25">
      <c r="A2751" t="s">
        <v>2934</v>
      </c>
      <c r="B2751" t="s">
        <v>689</v>
      </c>
    </row>
    <row r="2752" spans="1:2" x14ac:dyDescent="0.25">
      <c r="A2752" t="s">
        <v>2935</v>
      </c>
      <c r="B2752" t="s">
        <v>689</v>
      </c>
    </row>
    <row r="2753" spans="1:2" x14ac:dyDescent="0.25">
      <c r="A2753" t="s">
        <v>2936</v>
      </c>
      <c r="B2753" t="s">
        <v>689</v>
      </c>
    </row>
    <row r="2754" spans="1:2" x14ac:dyDescent="0.25">
      <c r="A2754" t="s">
        <v>2937</v>
      </c>
      <c r="B2754" t="s">
        <v>689</v>
      </c>
    </row>
    <row r="2755" spans="1:2" x14ac:dyDescent="0.25">
      <c r="A2755" t="s">
        <v>2938</v>
      </c>
      <c r="B2755" t="s">
        <v>689</v>
      </c>
    </row>
    <row r="2756" spans="1:2" x14ac:dyDescent="0.25">
      <c r="A2756" t="s">
        <v>2939</v>
      </c>
      <c r="B2756" t="s">
        <v>689</v>
      </c>
    </row>
    <row r="2757" spans="1:2" x14ac:dyDescent="0.25">
      <c r="A2757" t="s">
        <v>2940</v>
      </c>
      <c r="B2757" t="s">
        <v>689</v>
      </c>
    </row>
    <row r="2758" spans="1:2" x14ac:dyDescent="0.25">
      <c r="A2758" t="s">
        <v>2941</v>
      </c>
      <c r="B2758" t="s">
        <v>689</v>
      </c>
    </row>
    <row r="2759" spans="1:2" x14ac:dyDescent="0.25">
      <c r="A2759" t="s">
        <v>2942</v>
      </c>
      <c r="B2759" t="s">
        <v>689</v>
      </c>
    </row>
    <row r="2760" spans="1:2" x14ac:dyDescent="0.25">
      <c r="A2760" t="s">
        <v>2943</v>
      </c>
      <c r="B2760" t="s">
        <v>689</v>
      </c>
    </row>
    <row r="2761" spans="1:2" x14ac:dyDescent="0.25">
      <c r="A2761" t="s">
        <v>2944</v>
      </c>
      <c r="B2761" t="s">
        <v>689</v>
      </c>
    </row>
    <row r="2762" spans="1:2" x14ac:dyDescent="0.25">
      <c r="A2762" t="s">
        <v>2945</v>
      </c>
      <c r="B2762" t="s">
        <v>689</v>
      </c>
    </row>
    <row r="2763" spans="1:2" x14ac:dyDescent="0.25">
      <c r="A2763" t="s">
        <v>2946</v>
      </c>
      <c r="B2763" t="s">
        <v>689</v>
      </c>
    </row>
    <row r="2764" spans="1:2" x14ac:dyDescent="0.25">
      <c r="A2764" t="s">
        <v>2947</v>
      </c>
      <c r="B2764" t="s">
        <v>689</v>
      </c>
    </row>
    <row r="2765" spans="1:2" x14ac:dyDescent="0.25">
      <c r="A2765" t="s">
        <v>2948</v>
      </c>
      <c r="B2765" t="s">
        <v>689</v>
      </c>
    </row>
    <row r="2766" spans="1:2" x14ac:dyDescent="0.25">
      <c r="A2766" t="s">
        <v>2949</v>
      </c>
      <c r="B2766" t="s">
        <v>689</v>
      </c>
    </row>
    <row r="2767" spans="1:2" x14ac:dyDescent="0.25">
      <c r="A2767" t="s">
        <v>2950</v>
      </c>
      <c r="B2767" t="s">
        <v>689</v>
      </c>
    </row>
    <row r="2768" spans="1:2" x14ac:dyDescent="0.25">
      <c r="A2768" t="s">
        <v>2951</v>
      </c>
      <c r="B2768" t="s">
        <v>689</v>
      </c>
    </row>
    <row r="2769" spans="1:2" x14ac:dyDescent="0.25">
      <c r="A2769" t="s">
        <v>2952</v>
      </c>
      <c r="B2769" t="s">
        <v>689</v>
      </c>
    </row>
    <row r="2770" spans="1:2" x14ac:dyDescent="0.25">
      <c r="A2770" t="s">
        <v>2953</v>
      </c>
      <c r="B2770" t="s">
        <v>689</v>
      </c>
    </row>
    <row r="2771" spans="1:2" x14ac:dyDescent="0.25">
      <c r="A2771" t="s">
        <v>2954</v>
      </c>
      <c r="B2771" t="s">
        <v>689</v>
      </c>
    </row>
    <row r="2772" spans="1:2" x14ac:dyDescent="0.25">
      <c r="A2772" t="s">
        <v>2955</v>
      </c>
      <c r="B2772" t="s">
        <v>689</v>
      </c>
    </row>
    <row r="2773" spans="1:2" x14ac:dyDescent="0.25">
      <c r="A2773" t="s">
        <v>2956</v>
      </c>
      <c r="B2773" t="s">
        <v>689</v>
      </c>
    </row>
    <row r="2774" spans="1:2" x14ac:dyDescent="0.25">
      <c r="A2774" t="s">
        <v>2957</v>
      </c>
      <c r="B2774" t="s">
        <v>689</v>
      </c>
    </row>
    <row r="2775" spans="1:2" x14ac:dyDescent="0.25">
      <c r="A2775" t="s">
        <v>2958</v>
      </c>
      <c r="B2775" t="s">
        <v>689</v>
      </c>
    </row>
    <row r="2776" spans="1:2" x14ac:dyDescent="0.25">
      <c r="A2776" t="s">
        <v>2959</v>
      </c>
      <c r="B2776" t="s">
        <v>689</v>
      </c>
    </row>
    <row r="2777" spans="1:2" x14ac:dyDescent="0.25">
      <c r="A2777" t="s">
        <v>2960</v>
      </c>
      <c r="B2777" t="s">
        <v>689</v>
      </c>
    </row>
    <row r="2778" spans="1:2" x14ac:dyDescent="0.25">
      <c r="A2778" t="s">
        <v>2961</v>
      </c>
      <c r="B2778" t="s">
        <v>689</v>
      </c>
    </row>
    <row r="2779" spans="1:2" x14ac:dyDescent="0.25">
      <c r="A2779" t="s">
        <v>2962</v>
      </c>
      <c r="B2779" t="s">
        <v>689</v>
      </c>
    </row>
    <row r="2780" spans="1:2" x14ac:dyDescent="0.25">
      <c r="A2780" t="s">
        <v>2963</v>
      </c>
      <c r="B2780" t="s">
        <v>689</v>
      </c>
    </row>
    <row r="2781" spans="1:2" x14ac:dyDescent="0.25">
      <c r="A2781" t="s">
        <v>2964</v>
      </c>
      <c r="B2781" t="s">
        <v>689</v>
      </c>
    </row>
    <row r="2782" spans="1:2" x14ac:dyDescent="0.25">
      <c r="A2782" t="s">
        <v>2965</v>
      </c>
      <c r="B2782" t="s">
        <v>689</v>
      </c>
    </row>
    <row r="2783" spans="1:2" x14ac:dyDescent="0.25">
      <c r="A2783" t="s">
        <v>2966</v>
      </c>
      <c r="B2783" t="s">
        <v>689</v>
      </c>
    </row>
    <row r="2784" spans="1:2" x14ac:dyDescent="0.25">
      <c r="A2784" t="s">
        <v>2967</v>
      </c>
      <c r="B2784" t="s">
        <v>689</v>
      </c>
    </row>
    <row r="2785" spans="1:2" x14ac:dyDescent="0.25">
      <c r="A2785" t="s">
        <v>2968</v>
      </c>
      <c r="B2785" t="s">
        <v>689</v>
      </c>
    </row>
    <row r="2786" spans="1:2" x14ac:dyDescent="0.25">
      <c r="A2786" t="s">
        <v>2969</v>
      </c>
      <c r="B2786" t="s">
        <v>689</v>
      </c>
    </row>
    <row r="2787" spans="1:2" x14ac:dyDescent="0.25">
      <c r="A2787" t="s">
        <v>2970</v>
      </c>
      <c r="B2787" t="s">
        <v>689</v>
      </c>
    </row>
    <row r="2788" spans="1:2" x14ac:dyDescent="0.25">
      <c r="A2788" t="s">
        <v>2971</v>
      </c>
      <c r="B2788" t="s">
        <v>689</v>
      </c>
    </row>
    <row r="2789" spans="1:2" x14ac:dyDescent="0.25">
      <c r="A2789" t="s">
        <v>2972</v>
      </c>
      <c r="B2789" t="s">
        <v>689</v>
      </c>
    </row>
    <row r="2790" spans="1:2" x14ac:dyDescent="0.25">
      <c r="A2790" t="s">
        <v>2973</v>
      </c>
      <c r="B2790" t="s">
        <v>689</v>
      </c>
    </row>
    <row r="2791" spans="1:2" x14ac:dyDescent="0.25">
      <c r="A2791" t="s">
        <v>2974</v>
      </c>
      <c r="B2791" t="s">
        <v>689</v>
      </c>
    </row>
    <row r="2792" spans="1:2" x14ac:dyDescent="0.25">
      <c r="A2792" t="s">
        <v>2975</v>
      </c>
      <c r="B2792" t="s">
        <v>689</v>
      </c>
    </row>
    <row r="2793" spans="1:2" x14ac:dyDescent="0.25">
      <c r="A2793" t="s">
        <v>2976</v>
      </c>
      <c r="B2793" t="s">
        <v>689</v>
      </c>
    </row>
    <row r="2794" spans="1:2" x14ac:dyDescent="0.25">
      <c r="A2794" t="s">
        <v>2977</v>
      </c>
      <c r="B2794" t="s">
        <v>689</v>
      </c>
    </row>
    <row r="2795" spans="1:2" x14ac:dyDescent="0.25">
      <c r="A2795" t="s">
        <v>2978</v>
      </c>
      <c r="B2795" t="s">
        <v>689</v>
      </c>
    </row>
    <row r="2796" spans="1:2" x14ac:dyDescent="0.25">
      <c r="A2796" t="s">
        <v>2979</v>
      </c>
      <c r="B2796" t="s">
        <v>689</v>
      </c>
    </row>
    <row r="2797" spans="1:2" x14ac:dyDescent="0.25">
      <c r="A2797" t="s">
        <v>2980</v>
      </c>
      <c r="B2797" t="s">
        <v>689</v>
      </c>
    </row>
    <row r="2798" spans="1:2" x14ac:dyDescent="0.25">
      <c r="A2798" t="s">
        <v>2981</v>
      </c>
      <c r="B2798" t="s">
        <v>689</v>
      </c>
    </row>
    <row r="2799" spans="1:2" x14ac:dyDescent="0.25">
      <c r="A2799" t="s">
        <v>2982</v>
      </c>
      <c r="B2799" t="s">
        <v>689</v>
      </c>
    </row>
    <row r="2800" spans="1:2" x14ac:dyDescent="0.25">
      <c r="A2800" t="s">
        <v>2983</v>
      </c>
      <c r="B2800" t="s">
        <v>689</v>
      </c>
    </row>
    <row r="2801" spans="1:2" x14ac:dyDescent="0.25">
      <c r="A2801" t="s">
        <v>2984</v>
      </c>
      <c r="B2801" t="s">
        <v>689</v>
      </c>
    </row>
    <row r="2802" spans="1:2" x14ac:dyDescent="0.25">
      <c r="A2802" t="s">
        <v>2985</v>
      </c>
      <c r="B2802" t="s">
        <v>689</v>
      </c>
    </row>
    <row r="2803" spans="1:2" x14ac:dyDescent="0.25">
      <c r="A2803" t="s">
        <v>2986</v>
      </c>
      <c r="B2803" t="s">
        <v>689</v>
      </c>
    </row>
    <row r="2804" spans="1:2" x14ac:dyDescent="0.25">
      <c r="A2804" t="s">
        <v>2987</v>
      </c>
      <c r="B2804" t="s">
        <v>689</v>
      </c>
    </row>
    <row r="2805" spans="1:2" x14ac:dyDescent="0.25">
      <c r="A2805" t="s">
        <v>2988</v>
      </c>
      <c r="B2805" t="s">
        <v>689</v>
      </c>
    </row>
    <row r="2806" spans="1:2" x14ac:dyDescent="0.25">
      <c r="A2806" t="s">
        <v>2989</v>
      </c>
      <c r="B2806" t="s">
        <v>689</v>
      </c>
    </row>
    <row r="2807" spans="1:2" x14ac:dyDescent="0.25">
      <c r="A2807" t="s">
        <v>2990</v>
      </c>
      <c r="B2807" t="s">
        <v>689</v>
      </c>
    </row>
    <row r="2808" spans="1:2" x14ac:dyDescent="0.25">
      <c r="A2808" t="s">
        <v>2991</v>
      </c>
      <c r="B2808" t="s">
        <v>689</v>
      </c>
    </row>
    <row r="2809" spans="1:2" x14ac:dyDescent="0.25">
      <c r="A2809" t="s">
        <v>2992</v>
      </c>
      <c r="B2809" t="s">
        <v>689</v>
      </c>
    </row>
    <row r="2810" spans="1:2" x14ac:dyDescent="0.25">
      <c r="A2810" t="s">
        <v>2993</v>
      </c>
      <c r="B2810" t="s">
        <v>689</v>
      </c>
    </row>
    <row r="2811" spans="1:2" x14ac:dyDescent="0.25">
      <c r="A2811" t="s">
        <v>2994</v>
      </c>
      <c r="B2811" t="s">
        <v>689</v>
      </c>
    </row>
    <row r="2812" spans="1:2" x14ac:dyDescent="0.25">
      <c r="A2812" t="s">
        <v>2995</v>
      </c>
      <c r="B2812" t="s">
        <v>689</v>
      </c>
    </row>
    <row r="2813" spans="1:2" x14ac:dyDescent="0.25">
      <c r="A2813" t="s">
        <v>2996</v>
      </c>
      <c r="B2813" t="s">
        <v>689</v>
      </c>
    </row>
    <row r="2814" spans="1:2" x14ac:dyDescent="0.25">
      <c r="A2814" t="s">
        <v>2997</v>
      </c>
      <c r="B2814" t="s">
        <v>689</v>
      </c>
    </row>
    <row r="2815" spans="1:2" x14ac:dyDescent="0.25">
      <c r="A2815" t="s">
        <v>2998</v>
      </c>
      <c r="B2815" t="s">
        <v>689</v>
      </c>
    </row>
    <row r="2816" spans="1:2" x14ac:dyDescent="0.25">
      <c r="A2816" t="s">
        <v>2999</v>
      </c>
      <c r="B2816" t="s">
        <v>689</v>
      </c>
    </row>
    <row r="2817" spans="1:2" x14ac:dyDescent="0.25">
      <c r="A2817" t="s">
        <v>3000</v>
      </c>
      <c r="B2817" t="s">
        <v>689</v>
      </c>
    </row>
    <row r="2818" spans="1:2" x14ac:dyDescent="0.25">
      <c r="A2818" t="s">
        <v>3001</v>
      </c>
      <c r="B2818" t="s">
        <v>689</v>
      </c>
    </row>
    <row r="2819" spans="1:2" x14ac:dyDescent="0.25">
      <c r="A2819" t="s">
        <v>3002</v>
      </c>
      <c r="B2819" t="s">
        <v>689</v>
      </c>
    </row>
    <row r="2820" spans="1:2" x14ac:dyDescent="0.25">
      <c r="A2820" t="s">
        <v>3003</v>
      </c>
      <c r="B2820" t="s">
        <v>689</v>
      </c>
    </row>
    <row r="2821" spans="1:2" x14ac:dyDescent="0.25">
      <c r="A2821" t="s">
        <v>3004</v>
      </c>
      <c r="B2821" t="s">
        <v>689</v>
      </c>
    </row>
    <row r="2822" spans="1:2" x14ac:dyDescent="0.25">
      <c r="A2822" t="s">
        <v>3005</v>
      </c>
      <c r="B2822" t="s">
        <v>689</v>
      </c>
    </row>
    <row r="2823" spans="1:2" x14ac:dyDescent="0.25">
      <c r="A2823" t="s">
        <v>3006</v>
      </c>
      <c r="B2823" t="s">
        <v>689</v>
      </c>
    </row>
    <row r="2824" spans="1:2" x14ac:dyDescent="0.25">
      <c r="A2824" t="s">
        <v>3007</v>
      </c>
      <c r="B2824" t="s">
        <v>689</v>
      </c>
    </row>
    <row r="2825" spans="1:2" x14ac:dyDescent="0.25">
      <c r="A2825" t="s">
        <v>3008</v>
      </c>
      <c r="B2825" t="s">
        <v>689</v>
      </c>
    </row>
    <row r="2826" spans="1:2" x14ac:dyDescent="0.25">
      <c r="A2826" t="s">
        <v>3009</v>
      </c>
      <c r="B2826" t="s">
        <v>689</v>
      </c>
    </row>
    <row r="2827" spans="1:2" x14ac:dyDescent="0.25">
      <c r="A2827" t="s">
        <v>3010</v>
      </c>
      <c r="B2827" t="s">
        <v>689</v>
      </c>
    </row>
    <row r="2828" spans="1:2" x14ac:dyDescent="0.25">
      <c r="A2828" t="s">
        <v>3011</v>
      </c>
      <c r="B2828" t="s">
        <v>689</v>
      </c>
    </row>
    <row r="2829" spans="1:2" x14ac:dyDescent="0.25">
      <c r="A2829" t="s">
        <v>3012</v>
      </c>
      <c r="B2829" t="s">
        <v>689</v>
      </c>
    </row>
    <row r="2830" spans="1:2" x14ac:dyDescent="0.25">
      <c r="A2830" t="s">
        <v>3013</v>
      </c>
      <c r="B2830" t="s">
        <v>689</v>
      </c>
    </row>
    <row r="2831" spans="1:2" x14ac:dyDescent="0.25">
      <c r="A2831" t="s">
        <v>3014</v>
      </c>
      <c r="B2831" t="s">
        <v>689</v>
      </c>
    </row>
    <row r="2832" spans="1:2" x14ac:dyDescent="0.25">
      <c r="A2832" t="s">
        <v>3015</v>
      </c>
      <c r="B2832" t="s">
        <v>689</v>
      </c>
    </row>
    <row r="2833" spans="1:2" x14ac:dyDescent="0.25">
      <c r="A2833" t="s">
        <v>3016</v>
      </c>
      <c r="B2833" t="s">
        <v>689</v>
      </c>
    </row>
    <row r="2834" spans="1:2" x14ac:dyDescent="0.25">
      <c r="A2834" t="s">
        <v>3017</v>
      </c>
      <c r="B2834" t="s">
        <v>689</v>
      </c>
    </row>
    <row r="2835" spans="1:2" x14ac:dyDescent="0.25">
      <c r="A2835" t="s">
        <v>3018</v>
      </c>
      <c r="B2835" t="s">
        <v>689</v>
      </c>
    </row>
    <row r="2836" spans="1:2" x14ac:dyDescent="0.25">
      <c r="A2836" t="s">
        <v>3019</v>
      </c>
      <c r="B2836" t="s">
        <v>689</v>
      </c>
    </row>
    <row r="2837" spans="1:2" x14ac:dyDescent="0.25">
      <c r="A2837" t="s">
        <v>3020</v>
      </c>
      <c r="B2837" t="s">
        <v>689</v>
      </c>
    </row>
    <row r="2838" spans="1:2" x14ac:dyDescent="0.25">
      <c r="A2838" t="s">
        <v>3021</v>
      </c>
      <c r="B2838" t="s">
        <v>689</v>
      </c>
    </row>
    <row r="2839" spans="1:2" x14ac:dyDescent="0.25">
      <c r="A2839" t="s">
        <v>3022</v>
      </c>
      <c r="B2839" t="s">
        <v>689</v>
      </c>
    </row>
    <row r="2840" spans="1:2" x14ac:dyDescent="0.25">
      <c r="A2840" t="s">
        <v>3023</v>
      </c>
      <c r="B2840" t="s">
        <v>689</v>
      </c>
    </row>
    <row r="2841" spans="1:2" x14ac:dyDescent="0.25">
      <c r="A2841" t="s">
        <v>3024</v>
      </c>
      <c r="B2841" t="s">
        <v>689</v>
      </c>
    </row>
    <row r="2842" spans="1:2" x14ac:dyDescent="0.25">
      <c r="A2842" t="s">
        <v>3025</v>
      </c>
      <c r="B2842" t="s">
        <v>689</v>
      </c>
    </row>
    <row r="2843" spans="1:2" x14ac:dyDescent="0.25">
      <c r="A2843" t="s">
        <v>3026</v>
      </c>
      <c r="B2843" t="s">
        <v>689</v>
      </c>
    </row>
    <row r="2844" spans="1:2" x14ac:dyDescent="0.25">
      <c r="A2844" t="s">
        <v>3027</v>
      </c>
      <c r="B2844" t="s">
        <v>689</v>
      </c>
    </row>
    <row r="2845" spans="1:2" x14ac:dyDescent="0.25">
      <c r="A2845" t="s">
        <v>3028</v>
      </c>
      <c r="B2845" t="s">
        <v>689</v>
      </c>
    </row>
    <row r="2846" spans="1:2" x14ac:dyDescent="0.25">
      <c r="A2846" t="s">
        <v>3029</v>
      </c>
      <c r="B2846" t="s">
        <v>689</v>
      </c>
    </row>
    <row r="2847" spans="1:2" x14ac:dyDescent="0.25">
      <c r="A2847" t="s">
        <v>3030</v>
      </c>
      <c r="B2847" t="s">
        <v>689</v>
      </c>
    </row>
    <row r="2848" spans="1:2" x14ac:dyDescent="0.25">
      <c r="A2848" t="s">
        <v>3031</v>
      </c>
      <c r="B2848" t="s">
        <v>689</v>
      </c>
    </row>
    <row r="2849" spans="1:2" x14ac:dyDescent="0.25">
      <c r="A2849" t="s">
        <v>3032</v>
      </c>
      <c r="B2849" t="s">
        <v>689</v>
      </c>
    </row>
    <row r="2850" spans="1:2" x14ac:dyDescent="0.25">
      <c r="A2850" t="s">
        <v>3033</v>
      </c>
      <c r="B2850" t="s">
        <v>689</v>
      </c>
    </row>
    <row r="2851" spans="1:2" x14ac:dyDescent="0.25">
      <c r="A2851" t="s">
        <v>3034</v>
      </c>
      <c r="B2851" t="s">
        <v>689</v>
      </c>
    </row>
    <row r="2852" spans="1:2" x14ac:dyDescent="0.25">
      <c r="A2852" t="s">
        <v>3035</v>
      </c>
      <c r="B2852" t="s">
        <v>689</v>
      </c>
    </row>
    <row r="2853" spans="1:2" x14ac:dyDescent="0.25">
      <c r="A2853" t="s">
        <v>3036</v>
      </c>
      <c r="B2853" t="s">
        <v>689</v>
      </c>
    </row>
    <row r="2854" spans="1:2" x14ac:dyDescent="0.25">
      <c r="A2854" t="s">
        <v>3037</v>
      </c>
      <c r="B2854" t="s">
        <v>689</v>
      </c>
    </row>
    <row r="2855" spans="1:2" x14ac:dyDescent="0.25">
      <c r="A2855" t="s">
        <v>3038</v>
      </c>
      <c r="B2855" t="s">
        <v>689</v>
      </c>
    </row>
    <row r="2856" spans="1:2" x14ac:dyDescent="0.25">
      <c r="A2856" t="s">
        <v>3039</v>
      </c>
      <c r="B2856" t="s">
        <v>689</v>
      </c>
    </row>
    <row r="2857" spans="1:2" x14ac:dyDescent="0.25">
      <c r="A2857" t="s">
        <v>3040</v>
      </c>
      <c r="B2857" t="s">
        <v>689</v>
      </c>
    </row>
    <row r="2858" spans="1:2" x14ac:dyDescent="0.25">
      <c r="A2858" t="s">
        <v>3041</v>
      </c>
      <c r="B2858" t="s">
        <v>689</v>
      </c>
    </row>
    <row r="2859" spans="1:2" x14ac:dyDescent="0.25">
      <c r="A2859" t="s">
        <v>3042</v>
      </c>
      <c r="B2859" t="s">
        <v>689</v>
      </c>
    </row>
    <row r="2860" spans="1:2" x14ac:dyDescent="0.25">
      <c r="A2860" t="s">
        <v>3043</v>
      </c>
      <c r="B2860" t="s">
        <v>689</v>
      </c>
    </row>
    <row r="2861" spans="1:2" x14ac:dyDescent="0.25">
      <c r="A2861" t="s">
        <v>3044</v>
      </c>
      <c r="B2861" t="s">
        <v>689</v>
      </c>
    </row>
    <row r="2862" spans="1:2" x14ac:dyDescent="0.25">
      <c r="A2862" t="s">
        <v>3045</v>
      </c>
      <c r="B2862" t="s">
        <v>689</v>
      </c>
    </row>
    <row r="2863" spans="1:2" x14ac:dyDescent="0.25">
      <c r="A2863" t="s">
        <v>3046</v>
      </c>
      <c r="B2863" t="s">
        <v>689</v>
      </c>
    </row>
    <row r="2864" spans="1:2" x14ac:dyDescent="0.25">
      <c r="A2864" t="s">
        <v>3047</v>
      </c>
      <c r="B2864" t="s">
        <v>689</v>
      </c>
    </row>
    <row r="2865" spans="1:2" x14ac:dyDescent="0.25">
      <c r="A2865" t="s">
        <v>3048</v>
      </c>
      <c r="B2865" t="s">
        <v>689</v>
      </c>
    </row>
    <row r="2866" spans="1:2" x14ac:dyDescent="0.25">
      <c r="A2866" t="s">
        <v>3049</v>
      </c>
      <c r="B2866" t="s">
        <v>689</v>
      </c>
    </row>
    <row r="2867" spans="1:2" x14ac:dyDescent="0.25">
      <c r="A2867" t="s">
        <v>3050</v>
      </c>
      <c r="B2867" t="s">
        <v>689</v>
      </c>
    </row>
    <row r="2868" spans="1:2" x14ac:dyDescent="0.25">
      <c r="A2868" t="s">
        <v>3051</v>
      </c>
      <c r="B2868" t="s">
        <v>689</v>
      </c>
    </row>
    <row r="2869" spans="1:2" x14ac:dyDescent="0.25">
      <c r="A2869" t="s">
        <v>3052</v>
      </c>
      <c r="B2869" t="s">
        <v>689</v>
      </c>
    </row>
    <row r="2870" spans="1:2" x14ac:dyDescent="0.25">
      <c r="A2870" t="s">
        <v>3053</v>
      </c>
      <c r="B2870" t="s">
        <v>689</v>
      </c>
    </row>
    <row r="2871" spans="1:2" x14ac:dyDescent="0.25">
      <c r="A2871" t="s">
        <v>3054</v>
      </c>
      <c r="B2871" t="s">
        <v>689</v>
      </c>
    </row>
    <row r="2872" spans="1:2" x14ac:dyDescent="0.25">
      <c r="A2872" t="s">
        <v>3055</v>
      </c>
      <c r="B2872" t="s">
        <v>689</v>
      </c>
    </row>
    <row r="2873" spans="1:2" x14ac:dyDescent="0.25">
      <c r="A2873" t="s">
        <v>3056</v>
      </c>
      <c r="B2873" t="s">
        <v>689</v>
      </c>
    </row>
    <row r="2874" spans="1:2" x14ac:dyDescent="0.25">
      <c r="A2874" t="s">
        <v>3057</v>
      </c>
      <c r="B2874" t="s">
        <v>689</v>
      </c>
    </row>
    <row r="2875" spans="1:2" x14ac:dyDescent="0.25">
      <c r="A2875" t="s">
        <v>3058</v>
      </c>
      <c r="B2875" t="s">
        <v>689</v>
      </c>
    </row>
    <row r="2876" spans="1:2" x14ac:dyDescent="0.25">
      <c r="A2876" t="s">
        <v>3059</v>
      </c>
      <c r="B2876" t="s">
        <v>689</v>
      </c>
    </row>
    <row r="2877" spans="1:2" x14ac:dyDescent="0.25">
      <c r="A2877" t="s">
        <v>3060</v>
      </c>
      <c r="B2877" t="s">
        <v>689</v>
      </c>
    </row>
    <row r="2878" spans="1:2" x14ac:dyDescent="0.25">
      <c r="A2878" t="s">
        <v>3061</v>
      </c>
      <c r="B2878" t="s">
        <v>689</v>
      </c>
    </row>
    <row r="2879" spans="1:2" x14ac:dyDescent="0.25">
      <c r="A2879" t="s">
        <v>3062</v>
      </c>
      <c r="B2879" t="s">
        <v>689</v>
      </c>
    </row>
    <row r="2880" spans="1:2" x14ac:dyDescent="0.25">
      <c r="A2880" t="s">
        <v>3063</v>
      </c>
      <c r="B2880" t="s">
        <v>689</v>
      </c>
    </row>
    <row r="2881" spans="1:2" x14ac:dyDescent="0.25">
      <c r="A2881" t="s">
        <v>3064</v>
      </c>
      <c r="B2881" t="s">
        <v>689</v>
      </c>
    </row>
    <row r="2882" spans="1:2" x14ac:dyDescent="0.25">
      <c r="A2882" t="s">
        <v>3065</v>
      </c>
      <c r="B2882" t="s">
        <v>689</v>
      </c>
    </row>
    <row r="2883" spans="1:2" x14ac:dyDescent="0.25">
      <c r="A2883" t="s">
        <v>3066</v>
      </c>
      <c r="B2883" t="s">
        <v>689</v>
      </c>
    </row>
    <row r="2884" spans="1:2" x14ac:dyDescent="0.25">
      <c r="A2884" t="s">
        <v>3067</v>
      </c>
      <c r="B2884" t="s">
        <v>689</v>
      </c>
    </row>
    <row r="2885" spans="1:2" x14ac:dyDescent="0.25">
      <c r="A2885" t="s">
        <v>3068</v>
      </c>
      <c r="B2885" t="s">
        <v>689</v>
      </c>
    </row>
    <row r="2886" spans="1:2" x14ac:dyDescent="0.25">
      <c r="A2886" t="s">
        <v>3069</v>
      </c>
      <c r="B2886" t="s">
        <v>689</v>
      </c>
    </row>
    <row r="2887" spans="1:2" x14ac:dyDescent="0.25">
      <c r="A2887" t="s">
        <v>3070</v>
      </c>
      <c r="B2887" t="s">
        <v>689</v>
      </c>
    </row>
    <row r="2888" spans="1:2" x14ac:dyDescent="0.25">
      <c r="A2888" t="s">
        <v>3071</v>
      </c>
      <c r="B2888" t="s">
        <v>689</v>
      </c>
    </row>
    <row r="2889" spans="1:2" x14ac:dyDescent="0.25">
      <c r="A2889" t="s">
        <v>3072</v>
      </c>
      <c r="B2889" t="s">
        <v>689</v>
      </c>
    </row>
    <row r="2890" spans="1:2" x14ac:dyDescent="0.25">
      <c r="A2890" t="s">
        <v>3073</v>
      </c>
      <c r="B2890" t="s">
        <v>689</v>
      </c>
    </row>
    <row r="2891" spans="1:2" x14ac:dyDescent="0.25">
      <c r="A2891" t="s">
        <v>3074</v>
      </c>
      <c r="B2891" t="s">
        <v>689</v>
      </c>
    </row>
    <row r="2892" spans="1:2" x14ac:dyDescent="0.25">
      <c r="A2892" t="s">
        <v>3075</v>
      </c>
      <c r="B2892" t="s">
        <v>689</v>
      </c>
    </row>
    <row r="2893" spans="1:2" x14ac:dyDescent="0.25">
      <c r="A2893" t="s">
        <v>3076</v>
      </c>
      <c r="B2893" t="s">
        <v>689</v>
      </c>
    </row>
    <row r="2894" spans="1:2" x14ac:dyDescent="0.25">
      <c r="A2894" t="s">
        <v>3077</v>
      </c>
      <c r="B2894" t="s">
        <v>689</v>
      </c>
    </row>
    <row r="2895" spans="1:2" x14ac:dyDescent="0.25">
      <c r="A2895" t="s">
        <v>3078</v>
      </c>
      <c r="B2895" t="s">
        <v>689</v>
      </c>
    </row>
    <row r="2896" spans="1:2" x14ac:dyDescent="0.25">
      <c r="A2896" t="s">
        <v>3079</v>
      </c>
      <c r="B2896" t="s">
        <v>689</v>
      </c>
    </row>
    <row r="2897" spans="1:2" x14ac:dyDescent="0.25">
      <c r="A2897" t="s">
        <v>3080</v>
      </c>
      <c r="B2897" t="s">
        <v>689</v>
      </c>
    </row>
    <row r="2898" spans="1:2" x14ac:dyDescent="0.25">
      <c r="A2898" t="s">
        <v>3081</v>
      </c>
      <c r="B2898" t="s">
        <v>689</v>
      </c>
    </row>
    <row r="2899" spans="1:2" x14ac:dyDescent="0.25">
      <c r="A2899" t="s">
        <v>3082</v>
      </c>
      <c r="B2899" t="s">
        <v>689</v>
      </c>
    </row>
    <row r="2900" spans="1:2" x14ac:dyDescent="0.25">
      <c r="A2900" t="s">
        <v>3083</v>
      </c>
      <c r="B2900" t="s">
        <v>689</v>
      </c>
    </row>
    <row r="2901" spans="1:2" x14ac:dyDescent="0.25">
      <c r="A2901" t="s">
        <v>3084</v>
      </c>
      <c r="B2901" t="s">
        <v>689</v>
      </c>
    </row>
    <row r="2902" spans="1:2" x14ac:dyDescent="0.25">
      <c r="A2902" t="s">
        <v>3085</v>
      </c>
      <c r="B2902" t="s">
        <v>689</v>
      </c>
    </row>
    <row r="2903" spans="1:2" x14ac:dyDescent="0.25">
      <c r="A2903" t="s">
        <v>3086</v>
      </c>
      <c r="B2903" t="s">
        <v>689</v>
      </c>
    </row>
    <row r="2904" spans="1:2" x14ac:dyDescent="0.25">
      <c r="A2904" t="s">
        <v>3087</v>
      </c>
      <c r="B2904" t="s">
        <v>689</v>
      </c>
    </row>
    <row r="2905" spans="1:2" x14ac:dyDescent="0.25">
      <c r="A2905" t="s">
        <v>3088</v>
      </c>
      <c r="B2905" t="s">
        <v>512</v>
      </c>
    </row>
    <row r="2906" spans="1:2" x14ac:dyDescent="0.25">
      <c r="A2906" t="s">
        <v>3089</v>
      </c>
      <c r="B2906" t="s">
        <v>293</v>
      </c>
    </row>
    <row r="2907" spans="1:2" x14ac:dyDescent="0.25">
      <c r="A2907" t="s">
        <v>3090</v>
      </c>
      <c r="B2907" t="s">
        <v>293</v>
      </c>
    </row>
    <row r="2908" spans="1:2" x14ac:dyDescent="0.25">
      <c r="A2908" t="s">
        <v>3091</v>
      </c>
      <c r="B2908" t="s">
        <v>1178</v>
      </c>
    </row>
    <row r="2909" spans="1:2" x14ac:dyDescent="0.25">
      <c r="A2909" t="s">
        <v>3092</v>
      </c>
      <c r="B2909" t="s">
        <v>623</v>
      </c>
    </row>
    <row r="2910" spans="1:2" x14ac:dyDescent="0.25">
      <c r="A2910" t="s">
        <v>3093</v>
      </c>
      <c r="B2910" t="s">
        <v>277</v>
      </c>
    </row>
    <row r="2911" spans="1:2" x14ac:dyDescent="0.25">
      <c r="A2911" t="s">
        <v>3094</v>
      </c>
      <c r="B2911" t="s">
        <v>277</v>
      </c>
    </row>
    <row r="2912" spans="1:2" x14ac:dyDescent="0.25">
      <c r="A2912" t="s">
        <v>3095</v>
      </c>
      <c r="B2912" t="s">
        <v>277</v>
      </c>
    </row>
    <row r="2913" spans="1:2" x14ac:dyDescent="0.25">
      <c r="A2913" t="s">
        <v>3096</v>
      </c>
      <c r="B2913" t="s">
        <v>277</v>
      </c>
    </row>
    <row r="2914" spans="1:2" x14ac:dyDescent="0.25">
      <c r="A2914" t="s">
        <v>3097</v>
      </c>
      <c r="B2914" t="s">
        <v>623</v>
      </c>
    </row>
    <row r="2915" spans="1:2" x14ac:dyDescent="0.25">
      <c r="A2915" t="s">
        <v>3098</v>
      </c>
      <c r="B2915" t="s">
        <v>277</v>
      </c>
    </row>
    <row r="2916" spans="1:2" x14ac:dyDescent="0.25">
      <c r="A2916" t="s">
        <v>3099</v>
      </c>
      <c r="B2916" t="s">
        <v>277</v>
      </c>
    </row>
    <row r="2917" spans="1:2" x14ac:dyDescent="0.25">
      <c r="A2917" t="s">
        <v>3100</v>
      </c>
      <c r="B2917" t="s">
        <v>277</v>
      </c>
    </row>
    <row r="2918" spans="1:2" x14ac:dyDescent="0.25">
      <c r="A2918" t="s">
        <v>3101</v>
      </c>
      <c r="B2918" t="s">
        <v>277</v>
      </c>
    </row>
    <row r="2919" spans="1:2" x14ac:dyDescent="0.25">
      <c r="A2919" t="s">
        <v>3102</v>
      </c>
      <c r="B2919" t="s">
        <v>293</v>
      </c>
    </row>
    <row r="2920" spans="1:2" x14ac:dyDescent="0.25">
      <c r="A2920" t="s">
        <v>3103</v>
      </c>
      <c r="B2920" t="s">
        <v>277</v>
      </c>
    </row>
    <row r="2921" spans="1:2" x14ac:dyDescent="0.25">
      <c r="A2921" t="s">
        <v>3104</v>
      </c>
      <c r="B2921" t="s">
        <v>277</v>
      </c>
    </row>
    <row r="2922" spans="1:2" x14ac:dyDescent="0.25">
      <c r="A2922" t="s">
        <v>3105</v>
      </c>
      <c r="B2922" t="s">
        <v>277</v>
      </c>
    </row>
    <row r="2923" spans="1:2" x14ac:dyDescent="0.25">
      <c r="A2923" t="s">
        <v>3106</v>
      </c>
      <c r="B2923" t="s">
        <v>277</v>
      </c>
    </row>
    <row r="2924" spans="1:2" x14ac:dyDescent="0.25">
      <c r="A2924" t="s">
        <v>3107</v>
      </c>
      <c r="B2924" t="s">
        <v>277</v>
      </c>
    </row>
    <row r="2925" spans="1:2" x14ac:dyDescent="0.25">
      <c r="A2925" t="s">
        <v>3108</v>
      </c>
      <c r="B2925" t="s">
        <v>277</v>
      </c>
    </row>
    <row r="2926" spans="1:2" x14ac:dyDescent="0.25">
      <c r="A2926" t="s">
        <v>3109</v>
      </c>
      <c r="B2926" t="s">
        <v>277</v>
      </c>
    </row>
    <row r="2927" spans="1:2" x14ac:dyDescent="0.25">
      <c r="A2927" t="s">
        <v>3110</v>
      </c>
      <c r="B2927" t="s">
        <v>277</v>
      </c>
    </row>
    <row r="2928" spans="1:2" x14ac:dyDescent="0.25">
      <c r="A2928" t="s">
        <v>3111</v>
      </c>
      <c r="B2928" t="s">
        <v>277</v>
      </c>
    </row>
    <row r="2929" spans="1:2" x14ac:dyDescent="0.25">
      <c r="A2929" t="s">
        <v>3112</v>
      </c>
      <c r="B2929" t="s">
        <v>277</v>
      </c>
    </row>
    <row r="2930" spans="1:2" x14ac:dyDescent="0.25">
      <c r="A2930" t="s">
        <v>3113</v>
      </c>
      <c r="B2930" t="s">
        <v>277</v>
      </c>
    </row>
    <row r="2931" spans="1:2" x14ac:dyDescent="0.25">
      <c r="A2931" t="s">
        <v>3114</v>
      </c>
      <c r="B2931" t="s">
        <v>277</v>
      </c>
    </row>
    <row r="2932" spans="1:2" x14ac:dyDescent="0.25">
      <c r="A2932" t="s">
        <v>3115</v>
      </c>
      <c r="B2932" t="s">
        <v>277</v>
      </c>
    </row>
    <row r="2933" spans="1:2" x14ac:dyDescent="0.25">
      <c r="A2933" t="s">
        <v>3116</v>
      </c>
      <c r="B2933" t="s">
        <v>277</v>
      </c>
    </row>
    <row r="2934" spans="1:2" x14ac:dyDescent="0.25">
      <c r="A2934" t="s">
        <v>3117</v>
      </c>
      <c r="B2934" t="s">
        <v>277</v>
      </c>
    </row>
    <row r="2935" spans="1:2" x14ac:dyDescent="0.25">
      <c r="A2935" t="s">
        <v>192</v>
      </c>
      <c r="B2935" t="s">
        <v>277</v>
      </c>
    </row>
    <row r="2936" spans="1:2" x14ac:dyDescent="0.25">
      <c r="A2936" t="s">
        <v>3118</v>
      </c>
      <c r="B2936" t="s">
        <v>277</v>
      </c>
    </row>
    <row r="2937" spans="1:2" x14ac:dyDescent="0.25">
      <c r="A2937" t="s">
        <v>3119</v>
      </c>
      <c r="B2937" t="s">
        <v>277</v>
      </c>
    </row>
    <row r="2938" spans="1:2" x14ac:dyDescent="0.25">
      <c r="A2938" t="s">
        <v>3120</v>
      </c>
      <c r="B2938" t="s">
        <v>277</v>
      </c>
    </row>
    <row r="2939" spans="1:2" x14ac:dyDescent="0.25">
      <c r="A2939" t="s">
        <v>3121</v>
      </c>
      <c r="B2939" t="s">
        <v>277</v>
      </c>
    </row>
    <row r="2940" spans="1:2" x14ac:dyDescent="0.25">
      <c r="A2940" t="s">
        <v>3122</v>
      </c>
      <c r="B2940" t="s">
        <v>277</v>
      </c>
    </row>
    <row r="2941" spans="1:2" x14ac:dyDescent="0.25">
      <c r="A2941" t="s">
        <v>3123</v>
      </c>
      <c r="B2941" t="s">
        <v>277</v>
      </c>
    </row>
    <row r="2942" spans="1:2" x14ac:dyDescent="0.25">
      <c r="A2942" t="s">
        <v>3124</v>
      </c>
      <c r="B2942" t="s">
        <v>277</v>
      </c>
    </row>
    <row r="2943" spans="1:2" x14ac:dyDescent="0.25">
      <c r="A2943" t="s">
        <v>3125</v>
      </c>
      <c r="B2943" t="s">
        <v>277</v>
      </c>
    </row>
    <row r="2944" spans="1:2" x14ac:dyDescent="0.25">
      <c r="A2944" t="s">
        <v>3126</v>
      </c>
      <c r="B2944" t="s">
        <v>277</v>
      </c>
    </row>
    <row r="2945" spans="1:2" x14ac:dyDescent="0.25">
      <c r="A2945" t="s">
        <v>3127</v>
      </c>
      <c r="B2945" t="s">
        <v>277</v>
      </c>
    </row>
    <row r="2946" spans="1:2" x14ac:dyDescent="0.25">
      <c r="A2946" t="s">
        <v>3128</v>
      </c>
      <c r="B2946" t="s">
        <v>277</v>
      </c>
    </row>
    <row r="2947" spans="1:2" x14ac:dyDescent="0.25">
      <c r="A2947" t="s">
        <v>3129</v>
      </c>
      <c r="B2947" t="s">
        <v>277</v>
      </c>
    </row>
    <row r="2948" spans="1:2" x14ac:dyDescent="0.25">
      <c r="A2948" t="s">
        <v>3130</v>
      </c>
      <c r="B2948" t="s">
        <v>277</v>
      </c>
    </row>
    <row r="2949" spans="1:2" x14ac:dyDescent="0.25">
      <c r="A2949" t="s">
        <v>3131</v>
      </c>
      <c r="B2949" t="s">
        <v>277</v>
      </c>
    </row>
    <row r="2950" spans="1:2" x14ac:dyDescent="0.25">
      <c r="A2950" t="s">
        <v>3132</v>
      </c>
      <c r="B2950" t="s">
        <v>277</v>
      </c>
    </row>
    <row r="2951" spans="1:2" x14ac:dyDescent="0.25">
      <c r="A2951" t="s">
        <v>3133</v>
      </c>
      <c r="B2951" t="s">
        <v>277</v>
      </c>
    </row>
    <row r="2952" spans="1:2" x14ac:dyDescent="0.25">
      <c r="A2952" t="s">
        <v>3134</v>
      </c>
      <c r="B2952" t="s">
        <v>277</v>
      </c>
    </row>
    <row r="2953" spans="1:2" x14ac:dyDescent="0.25">
      <c r="A2953" t="s">
        <v>3135</v>
      </c>
      <c r="B2953" t="s">
        <v>277</v>
      </c>
    </row>
    <row r="2954" spans="1:2" x14ac:dyDescent="0.25">
      <c r="A2954" t="s">
        <v>3136</v>
      </c>
      <c r="B2954" t="s">
        <v>277</v>
      </c>
    </row>
    <row r="2955" spans="1:2" x14ac:dyDescent="0.25">
      <c r="A2955" t="s">
        <v>3137</v>
      </c>
      <c r="B2955" t="s">
        <v>277</v>
      </c>
    </row>
    <row r="2956" spans="1:2" x14ac:dyDescent="0.25">
      <c r="A2956" t="s">
        <v>3138</v>
      </c>
      <c r="B2956" t="s">
        <v>277</v>
      </c>
    </row>
    <row r="2957" spans="1:2" x14ac:dyDescent="0.25">
      <c r="A2957" t="s">
        <v>3139</v>
      </c>
      <c r="B2957" t="s">
        <v>277</v>
      </c>
    </row>
    <row r="2958" spans="1:2" x14ac:dyDescent="0.25">
      <c r="A2958" t="s">
        <v>3140</v>
      </c>
      <c r="B2958" t="s">
        <v>689</v>
      </c>
    </row>
    <row r="2959" spans="1:2" x14ac:dyDescent="0.25">
      <c r="A2959" t="s">
        <v>3141</v>
      </c>
      <c r="B2959" t="s">
        <v>689</v>
      </c>
    </row>
    <row r="2960" spans="1:2" x14ac:dyDescent="0.25">
      <c r="A2960" t="s">
        <v>3142</v>
      </c>
      <c r="B2960" t="s">
        <v>689</v>
      </c>
    </row>
    <row r="2961" spans="1:2" x14ac:dyDescent="0.25">
      <c r="A2961" t="s">
        <v>3143</v>
      </c>
      <c r="B2961" t="s">
        <v>689</v>
      </c>
    </row>
    <row r="2962" spans="1:2" x14ac:dyDescent="0.25">
      <c r="A2962" t="s">
        <v>3144</v>
      </c>
      <c r="B2962" t="s">
        <v>689</v>
      </c>
    </row>
    <row r="2963" spans="1:2" x14ac:dyDescent="0.25">
      <c r="A2963" t="s">
        <v>3145</v>
      </c>
      <c r="B2963" t="s">
        <v>689</v>
      </c>
    </row>
    <row r="2964" spans="1:2" x14ac:dyDescent="0.25">
      <c r="A2964" t="s">
        <v>3146</v>
      </c>
      <c r="B2964" t="s">
        <v>689</v>
      </c>
    </row>
    <row r="2965" spans="1:2" x14ac:dyDescent="0.25">
      <c r="A2965" t="s">
        <v>3147</v>
      </c>
      <c r="B2965" t="s">
        <v>689</v>
      </c>
    </row>
    <row r="2966" spans="1:2" x14ac:dyDescent="0.25">
      <c r="A2966" t="s">
        <v>3148</v>
      </c>
      <c r="B2966" t="s">
        <v>689</v>
      </c>
    </row>
    <row r="2967" spans="1:2" x14ac:dyDescent="0.25">
      <c r="A2967" t="s">
        <v>3149</v>
      </c>
      <c r="B2967" t="s">
        <v>689</v>
      </c>
    </row>
    <row r="2968" spans="1:2" x14ac:dyDescent="0.25">
      <c r="A2968" t="s">
        <v>3150</v>
      </c>
      <c r="B2968" t="s">
        <v>689</v>
      </c>
    </row>
    <row r="2969" spans="1:2" x14ac:dyDescent="0.25">
      <c r="A2969" t="s">
        <v>3151</v>
      </c>
      <c r="B2969" t="s">
        <v>689</v>
      </c>
    </row>
    <row r="2970" spans="1:2" x14ac:dyDescent="0.25">
      <c r="A2970" t="s">
        <v>3152</v>
      </c>
      <c r="B2970" t="s">
        <v>689</v>
      </c>
    </row>
    <row r="2971" spans="1:2" x14ac:dyDescent="0.25">
      <c r="A2971" t="s">
        <v>3153</v>
      </c>
      <c r="B2971" t="s">
        <v>689</v>
      </c>
    </row>
    <row r="2972" spans="1:2" x14ac:dyDescent="0.25">
      <c r="A2972" t="s">
        <v>3154</v>
      </c>
      <c r="B2972" t="s">
        <v>689</v>
      </c>
    </row>
    <row r="2973" spans="1:2" x14ac:dyDescent="0.25">
      <c r="A2973" t="s">
        <v>3155</v>
      </c>
      <c r="B2973" t="s">
        <v>689</v>
      </c>
    </row>
    <row r="2974" spans="1:2" x14ac:dyDescent="0.25">
      <c r="A2974" t="s">
        <v>3156</v>
      </c>
      <c r="B2974" t="s">
        <v>689</v>
      </c>
    </row>
    <row r="2975" spans="1:2" x14ac:dyDescent="0.25">
      <c r="A2975" t="s">
        <v>3157</v>
      </c>
      <c r="B2975" t="s">
        <v>689</v>
      </c>
    </row>
    <row r="2976" spans="1:2" x14ac:dyDescent="0.25">
      <c r="A2976" t="s">
        <v>3158</v>
      </c>
      <c r="B2976" t="s">
        <v>277</v>
      </c>
    </row>
    <row r="2977" spans="1:2" x14ac:dyDescent="0.25">
      <c r="A2977" t="s">
        <v>3159</v>
      </c>
      <c r="B2977" t="s">
        <v>277</v>
      </c>
    </row>
    <row r="2978" spans="1:2" x14ac:dyDescent="0.25">
      <c r="A2978" t="s">
        <v>3160</v>
      </c>
      <c r="B2978" t="s">
        <v>277</v>
      </c>
    </row>
    <row r="2979" spans="1:2" x14ac:dyDescent="0.25">
      <c r="A2979" t="s">
        <v>3161</v>
      </c>
      <c r="B2979" t="s">
        <v>277</v>
      </c>
    </row>
    <row r="2980" spans="1:2" x14ac:dyDescent="0.25">
      <c r="A2980" t="s">
        <v>3162</v>
      </c>
      <c r="B2980" t="s">
        <v>277</v>
      </c>
    </row>
    <row r="2981" spans="1:2" x14ac:dyDescent="0.25">
      <c r="A2981" t="s">
        <v>3163</v>
      </c>
      <c r="B2981" t="s">
        <v>689</v>
      </c>
    </row>
    <row r="2982" spans="1:2" x14ac:dyDescent="0.25">
      <c r="A2982" t="s">
        <v>3164</v>
      </c>
      <c r="B2982" t="s">
        <v>455</v>
      </c>
    </row>
    <row r="2983" spans="1:2" x14ac:dyDescent="0.25">
      <c r="A2983" t="s">
        <v>3165</v>
      </c>
      <c r="B2983" t="s">
        <v>277</v>
      </c>
    </row>
    <row r="2984" spans="1:2" x14ac:dyDescent="0.25">
      <c r="A2984" t="s">
        <v>3166</v>
      </c>
      <c r="B2984" t="s">
        <v>277</v>
      </c>
    </row>
    <row r="2985" spans="1:2" x14ac:dyDescent="0.25">
      <c r="A2985" t="s">
        <v>3167</v>
      </c>
      <c r="B2985" t="s">
        <v>277</v>
      </c>
    </row>
    <row r="2986" spans="1:2" x14ac:dyDescent="0.25">
      <c r="A2986" t="s">
        <v>3168</v>
      </c>
      <c r="B2986" t="s">
        <v>277</v>
      </c>
    </row>
    <row r="2987" spans="1:2" x14ac:dyDescent="0.25">
      <c r="A2987" t="s">
        <v>3169</v>
      </c>
      <c r="B2987" t="s">
        <v>277</v>
      </c>
    </row>
    <row r="2988" spans="1:2" x14ac:dyDescent="0.25">
      <c r="A2988" t="s">
        <v>3170</v>
      </c>
      <c r="B2988" t="s">
        <v>277</v>
      </c>
    </row>
    <row r="2989" spans="1:2" x14ac:dyDescent="0.25">
      <c r="A2989" t="s">
        <v>3171</v>
      </c>
      <c r="B2989" t="s">
        <v>277</v>
      </c>
    </row>
    <row r="2990" spans="1:2" x14ac:dyDescent="0.25">
      <c r="A2990" t="s">
        <v>3172</v>
      </c>
      <c r="B2990" t="s">
        <v>277</v>
      </c>
    </row>
    <row r="2991" spans="1:2" x14ac:dyDescent="0.25">
      <c r="A2991" t="s">
        <v>3173</v>
      </c>
      <c r="B2991" t="s">
        <v>277</v>
      </c>
    </row>
    <row r="2992" spans="1:2" x14ac:dyDescent="0.25">
      <c r="A2992" t="s">
        <v>3174</v>
      </c>
      <c r="B2992" t="s">
        <v>277</v>
      </c>
    </row>
    <row r="2993" spans="1:2" x14ac:dyDescent="0.25">
      <c r="A2993" t="s">
        <v>3175</v>
      </c>
      <c r="B2993" t="s">
        <v>277</v>
      </c>
    </row>
    <row r="2994" spans="1:2" x14ac:dyDescent="0.25">
      <c r="A2994" t="s">
        <v>3176</v>
      </c>
      <c r="B2994" t="s">
        <v>277</v>
      </c>
    </row>
    <row r="2995" spans="1:2" x14ac:dyDescent="0.25">
      <c r="A2995" t="s">
        <v>3177</v>
      </c>
      <c r="B2995" t="s">
        <v>689</v>
      </c>
    </row>
    <row r="2996" spans="1:2" x14ac:dyDescent="0.25">
      <c r="A2996" t="s">
        <v>3178</v>
      </c>
      <c r="B2996" t="s">
        <v>689</v>
      </c>
    </row>
    <row r="2997" spans="1:2" x14ac:dyDescent="0.25">
      <c r="A2997" t="s">
        <v>3179</v>
      </c>
      <c r="B2997" t="s">
        <v>689</v>
      </c>
    </row>
    <row r="2998" spans="1:2" x14ac:dyDescent="0.25">
      <c r="A2998" t="s">
        <v>3180</v>
      </c>
      <c r="B2998" t="s">
        <v>689</v>
      </c>
    </row>
    <row r="2999" spans="1:2" x14ac:dyDescent="0.25">
      <c r="A2999" t="s">
        <v>3181</v>
      </c>
      <c r="B2999" t="s">
        <v>689</v>
      </c>
    </row>
    <row r="3000" spans="1:2" x14ac:dyDescent="0.25">
      <c r="A3000" t="s">
        <v>3182</v>
      </c>
      <c r="B3000" t="s">
        <v>689</v>
      </c>
    </row>
    <row r="3001" spans="1:2" x14ac:dyDescent="0.25">
      <c r="A3001" t="s">
        <v>3183</v>
      </c>
      <c r="B3001" t="s">
        <v>689</v>
      </c>
    </row>
    <row r="3002" spans="1:2" x14ac:dyDescent="0.25">
      <c r="A3002" t="s">
        <v>3184</v>
      </c>
      <c r="B3002" t="s">
        <v>689</v>
      </c>
    </row>
    <row r="3003" spans="1:2" x14ac:dyDescent="0.25">
      <c r="A3003" t="s">
        <v>3185</v>
      </c>
      <c r="B3003" t="s">
        <v>689</v>
      </c>
    </row>
    <row r="3004" spans="1:2" x14ac:dyDescent="0.25">
      <c r="A3004" t="s">
        <v>3186</v>
      </c>
      <c r="B3004" t="s">
        <v>689</v>
      </c>
    </row>
    <row r="3005" spans="1:2" x14ac:dyDescent="0.25">
      <c r="A3005" t="s">
        <v>3187</v>
      </c>
      <c r="B3005" t="s">
        <v>689</v>
      </c>
    </row>
    <row r="3006" spans="1:2" x14ac:dyDescent="0.25">
      <c r="A3006" t="s">
        <v>3188</v>
      </c>
      <c r="B3006" t="s">
        <v>277</v>
      </c>
    </row>
    <row r="3007" spans="1:2" x14ac:dyDescent="0.25">
      <c r="A3007" t="s">
        <v>3189</v>
      </c>
      <c r="B3007" t="s">
        <v>277</v>
      </c>
    </row>
    <row r="3008" spans="1:2" x14ac:dyDescent="0.25">
      <c r="A3008" t="s">
        <v>3190</v>
      </c>
      <c r="B3008" t="s">
        <v>277</v>
      </c>
    </row>
    <row r="3009" spans="1:2" x14ac:dyDescent="0.25">
      <c r="A3009" t="s">
        <v>3191</v>
      </c>
      <c r="B3009" t="s">
        <v>370</v>
      </c>
    </row>
    <row r="3010" spans="1:2" x14ac:dyDescent="0.25">
      <c r="A3010" t="s">
        <v>3192</v>
      </c>
      <c r="B3010" t="s">
        <v>277</v>
      </c>
    </row>
    <row r="3011" spans="1:2" x14ac:dyDescent="0.25">
      <c r="A3011" t="s">
        <v>3193</v>
      </c>
      <c r="B3011" t="s">
        <v>277</v>
      </c>
    </row>
    <row r="3012" spans="1:2" x14ac:dyDescent="0.25">
      <c r="A3012" t="s">
        <v>3194</v>
      </c>
      <c r="B3012" t="s">
        <v>689</v>
      </c>
    </row>
    <row r="3013" spans="1:2" x14ac:dyDescent="0.25">
      <c r="A3013" t="s">
        <v>3195</v>
      </c>
      <c r="B3013" t="s">
        <v>689</v>
      </c>
    </row>
    <row r="3014" spans="1:2" x14ac:dyDescent="0.25">
      <c r="A3014" t="s">
        <v>3196</v>
      </c>
      <c r="B3014" t="s">
        <v>277</v>
      </c>
    </row>
    <row r="3015" spans="1:2" x14ac:dyDescent="0.25">
      <c r="A3015" t="s">
        <v>3197</v>
      </c>
      <c r="B3015" t="s">
        <v>277</v>
      </c>
    </row>
    <row r="3016" spans="1:2" x14ac:dyDescent="0.25">
      <c r="A3016" t="s">
        <v>3198</v>
      </c>
      <c r="B3016" t="s">
        <v>277</v>
      </c>
    </row>
    <row r="3017" spans="1:2" x14ac:dyDescent="0.25">
      <c r="A3017" t="s">
        <v>3199</v>
      </c>
      <c r="B3017" t="s">
        <v>277</v>
      </c>
    </row>
    <row r="3018" spans="1:2" x14ac:dyDescent="0.25">
      <c r="A3018" t="s">
        <v>3200</v>
      </c>
      <c r="B3018" t="s">
        <v>277</v>
      </c>
    </row>
    <row r="3019" spans="1:2" x14ac:dyDescent="0.25">
      <c r="A3019" t="s">
        <v>3201</v>
      </c>
      <c r="B3019" t="s">
        <v>689</v>
      </c>
    </row>
    <row r="3020" spans="1:2" x14ac:dyDescent="0.25">
      <c r="A3020" t="s">
        <v>3202</v>
      </c>
      <c r="B3020" t="s">
        <v>689</v>
      </c>
    </row>
    <row r="3021" spans="1:2" x14ac:dyDescent="0.25">
      <c r="A3021" t="s">
        <v>3203</v>
      </c>
      <c r="B3021" t="s">
        <v>689</v>
      </c>
    </row>
    <row r="3022" spans="1:2" x14ac:dyDescent="0.25">
      <c r="A3022" t="s">
        <v>3204</v>
      </c>
      <c r="B3022" t="s">
        <v>689</v>
      </c>
    </row>
    <row r="3023" spans="1:2" x14ac:dyDescent="0.25">
      <c r="A3023" t="s">
        <v>3205</v>
      </c>
      <c r="B3023" t="s">
        <v>689</v>
      </c>
    </row>
    <row r="3024" spans="1:2" x14ac:dyDescent="0.25">
      <c r="A3024" t="s">
        <v>3206</v>
      </c>
      <c r="B3024" t="s">
        <v>689</v>
      </c>
    </row>
    <row r="3025" spans="1:2" x14ac:dyDescent="0.25">
      <c r="A3025" t="s">
        <v>3207</v>
      </c>
      <c r="B3025" t="s">
        <v>689</v>
      </c>
    </row>
    <row r="3026" spans="1:2" x14ac:dyDescent="0.25">
      <c r="A3026" t="s">
        <v>3208</v>
      </c>
      <c r="B3026" t="s">
        <v>370</v>
      </c>
    </row>
    <row r="3027" spans="1:2" x14ac:dyDescent="0.25">
      <c r="A3027" t="s">
        <v>3209</v>
      </c>
      <c r="B3027" t="s">
        <v>277</v>
      </c>
    </row>
    <row r="3028" spans="1:2" x14ac:dyDescent="0.25">
      <c r="A3028" t="s">
        <v>3210</v>
      </c>
      <c r="B3028" t="s">
        <v>689</v>
      </c>
    </row>
    <row r="3029" spans="1:2" x14ac:dyDescent="0.25">
      <c r="A3029" t="s">
        <v>3211</v>
      </c>
      <c r="B3029" t="s">
        <v>277</v>
      </c>
    </row>
    <row r="3030" spans="1:2" x14ac:dyDescent="0.25">
      <c r="A3030" t="s">
        <v>3212</v>
      </c>
      <c r="B3030" t="s">
        <v>277</v>
      </c>
    </row>
    <row r="3031" spans="1:2" x14ac:dyDescent="0.25">
      <c r="A3031" t="s">
        <v>3213</v>
      </c>
      <c r="B3031" t="s">
        <v>689</v>
      </c>
    </row>
    <row r="3032" spans="1:2" x14ac:dyDescent="0.25">
      <c r="A3032" t="s">
        <v>3214</v>
      </c>
      <c r="B3032" t="s">
        <v>689</v>
      </c>
    </row>
    <row r="3033" spans="1:2" x14ac:dyDescent="0.25">
      <c r="A3033" t="s">
        <v>3215</v>
      </c>
      <c r="B3033" t="s">
        <v>689</v>
      </c>
    </row>
    <row r="3034" spans="1:2" x14ac:dyDescent="0.25">
      <c r="A3034" t="s">
        <v>3216</v>
      </c>
      <c r="B3034" t="s">
        <v>689</v>
      </c>
    </row>
    <row r="3035" spans="1:2" x14ac:dyDescent="0.25">
      <c r="A3035" t="s">
        <v>3217</v>
      </c>
      <c r="B3035" t="s">
        <v>689</v>
      </c>
    </row>
    <row r="3036" spans="1:2" x14ac:dyDescent="0.25">
      <c r="A3036" t="s">
        <v>3218</v>
      </c>
      <c r="B3036" t="s">
        <v>689</v>
      </c>
    </row>
    <row r="3037" spans="1:2" x14ac:dyDescent="0.25">
      <c r="A3037" t="s">
        <v>3219</v>
      </c>
      <c r="B3037" t="s">
        <v>689</v>
      </c>
    </row>
    <row r="3038" spans="1:2" x14ac:dyDescent="0.25">
      <c r="A3038" t="s">
        <v>3220</v>
      </c>
      <c r="B3038" t="s">
        <v>689</v>
      </c>
    </row>
    <row r="3039" spans="1:2" x14ac:dyDescent="0.25">
      <c r="A3039" t="s">
        <v>3221</v>
      </c>
      <c r="B3039" t="s">
        <v>689</v>
      </c>
    </row>
    <row r="3040" spans="1:2" x14ac:dyDescent="0.25">
      <c r="A3040" t="s">
        <v>3222</v>
      </c>
      <c r="B3040" t="s">
        <v>689</v>
      </c>
    </row>
    <row r="3041" spans="1:2" x14ac:dyDescent="0.25">
      <c r="A3041" t="s">
        <v>3223</v>
      </c>
      <c r="B3041" t="s">
        <v>689</v>
      </c>
    </row>
    <row r="3042" spans="1:2" x14ac:dyDescent="0.25">
      <c r="A3042" t="s">
        <v>3224</v>
      </c>
      <c r="B3042" t="s">
        <v>689</v>
      </c>
    </row>
    <row r="3043" spans="1:2" x14ac:dyDescent="0.25">
      <c r="A3043" t="s">
        <v>3225</v>
      </c>
      <c r="B3043" t="s">
        <v>689</v>
      </c>
    </row>
    <row r="3044" spans="1:2" x14ac:dyDescent="0.25">
      <c r="A3044" t="s">
        <v>3226</v>
      </c>
      <c r="B3044" t="s">
        <v>689</v>
      </c>
    </row>
    <row r="3045" spans="1:2" x14ac:dyDescent="0.25">
      <c r="A3045" t="s">
        <v>3227</v>
      </c>
      <c r="B3045" t="s">
        <v>689</v>
      </c>
    </row>
    <row r="3046" spans="1:2" x14ac:dyDescent="0.25">
      <c r="A3046" t="s">
        <v>3228</v>
      </c>
      <c r="B3046" t="s">
        <v>689</v>
      </c>
    </row>
    <row r="3047" spans="1:2" x14ac:dyDescent="0.25">
      <c r="A3047" t="s">
        <v>3229</v>
      </c>
      <c r="B3047" t="s">
        <v>293</v>
      </c>
    </row>
    <row r="3048" spans="1:2" x14ac:dyDescent="0.25">
      <c r="A3048" t="s">
        <v>3230</v>
      </c>
      <c r="B3048" t="s">
        <v>277</v>
      </c>
    </row>
    <row r="3049" spans="1:2" x14ac:dyDescent="0.25">
      <c r="A3049" t="s">
        <v>3231</v>
      </c>
      <c r="B3049" t="s">
        <v>277</v>
      </c>
    </row>
    <row r="3050" spans="1:2" x14ac:dyDescent="0.25">
      <c r="A3050" t="s">
        <v>3232</v>
      </c>
      <c r="B3050" t="s">
        <v>277</v>
      </c>
    </row>
    <row r="3051" spans="1:2" x14ac:dyDescent="0.25">
      <c r="A3051" t="s">
        <v>3233</v>
      </c>
      <c r="B3051" t="s">
        <v>277</v>
      </c>
    </row>
    <row r="3052" spans="1:2" x14ac:dyDescent="0.25">
      <c r="A3052" t="s">
        <v>3234</v>
      </c>
      <c r="B3052" t="s">
        <v>277</v>
      </c>
    </row>
    <row r="3053" spans="1:2" x14ac:dyDescent="0.25">
      <c r="A3053" t="s">
        <v>3235</v>
      </c>
      <c r="B3053" t="s">
        <v>277</v>
      </c>
    </row>
    <row r="3054" spans="1:2" x14ac:dyDescent="0.25">
      <c r="A3054" t="s">
        <v>3236</v>
      </c>
      <c r="B3054" t="s">
        <v>277</v>
      </c>
    </row>
    <row r="3055" spans="1:2" x14ac:dyDescent="0.25">
      <c r="A3055" t="s">
        <v>3237</v>
      </c>
      <c r="B3055" t="s">
        <v>277</v>
      </c>
    </row>
    <row r="3056" spans="1:2" x14ac:dyDescent="0.25">
      <c r="A3056" t="s">
        <v>3238</v>
      </c>
      <c r="B3056" t="s">
        <v>277</v>
      </c>
    </row>
    <row r="3057" spans="1:2" x14ac:dyDescent="0.25">
      <c r="A3057" t="s">
        <v>3239</v>
      </c>
      <c r="B3057" t="s">
        <v>277</v>
      </c>
    </row>
    <row r="3058" spans="1:2" x14ac:dyDescent="0.25">
      <c r="A3058" t="s">
        <v>3240</v>
      </c>
      <c r="B3058" t="s">
        <v>277</v>
      </c>
    </row>
    <row r="3059" spans="1:2" x14ac:dyDescent="0.25">
      <c r="A3059" t="s">
        <v>3241</v>
      </c>
      <c r="B3059" t="s">
        <v>277</v>
      </c>
    </row>
    <row r="3060" spans="1:2" x14ac:dyDescent="0.25">
      <c r="A3060" t="s">
        <v>3242</v>
      </c>
      <c r="B3060" t="s">
        <v>277</v>
      </c>
    </row>
    <row r="3061" spans="1:2" x14ac:dyDescent="0.25">
      <c r="A3061" t="s">
        <v>3243</v>
      </c>
      <c r="B3061" t="s">
        <v>277</v>
      </c>
    </row>
    <row r="3062" spans="1:2" x14ac:dyDescent="0.25">
      <c r="A3062" t="s">
        <v>3244</v>
      </c>
      <c r="B3062" t="s">
        <v>277</v>
      </c>
    </row>
    <row r="3063" spans="1:2" x14ac:dyDescent="0.25">
      <c r="A3063" t="s">
        <v>3245</v>
      </c>
      <c r="B3063" t="s">
        <v>277</v>
      </c>
    </row>
    <row r="3064" spans="1:2" x14ac:dyDescent="0.25">
      <c r="A3064" t="s">
        <v>3246</v>
      </c>
      <c r="B3064" t="s">
        <v>277</v>
      </c>
    </row>
    <row r="3065" spans="1:2" x14ac:dyDescent="0.25">
      <c r="A3065" t="s">
        <v>3247</v>
      </c>
      <c r="B3065" t="s">
        <v>277</v>
      </c>
    </row>
    <row r="3066" spans="1:2" x14ac:dyDescent="0.25">
      <c r="A3066" t="s">
        <v>3248</v>
      </c>
      <c r="B3066" t="s">
        <v>277</v>
      </c>
    </row>
    <row r="3067" spans="1:2" x14ac:dyDescent="0.25">
      <c r="A3067" t="s">
        <v>3249</v>
      </c>
      <c r="B3067" t="s">
        <v>358</v>
      </c>
    </row>
    <row r="3068" spans="1:2" x14ac:dyDescent="0.25">
      <c r="A3068" t="s">
        <v>3250</v>
      </c>
      <c r="B3068" t="s">
        <v>277</v>
      </c>
    </row>
    <row r="3069" spans="1:2" x14ac:dyDescent="0.25">
      <c r="A3069" t="s">
        <v>3251</v>
      </c>
      <c r="B3069" t="s">
        <v>277</v>
      </c>
    </row>
    <row r="3070" spans="1:2" x14ac:dyDescent="0.25">
      <c r="A3070" t="s">
        <v>3252</v>
      </c>
      <c r="B3070" t="s">
        <v>277</v>
      </c>
    </row>
    <row r="3071" spans="1:2" x14ac:dyDescent="0.25">
      <c r="A3071" t="s">
        <v>3253</v>
      </c>
      <c r="B3071" t="s">
        <v>293</v>
      </c>
    </row>
    <row r="3072" spans="1:2" x14ac:dyDescent="0.25">
      <c r="A3072" t="s">
        <v>3254</v>
      </c>
      <c r="B3072" t="s">
        <v>277</v>
      </c>
    </row>
    <row r="3073" spans="1:2" x14ac:dyDescent="0.25">
      <c r="A3073" t="s">
        <v>3255</v>
      </c>
      <c r="B3073" t="s">
        <v>277</v>
      </c>
    </row>
    <row r="3074" spans="1:2" x14ac:dyDescent="0.25">
      <c r="A3074" t="s">
        <v>3256</v>
      </c>
      <c r="B3074" t="s">
        <v>277</v>
      </c>
    </row>
    <row r="3075" spans="1:2" x14ac:dyDescent="0.25">
      <c r="A3075" t="s">
        <v>3257</v>
      </c>
      <c r="B3075" t="s">
        <v>277</v>
      </c>
    </row>
    <row r="3076" spans="1:2" x14ac:dyDescent="0.25">
      <c r="A3076" t="s">
        <v>3258</v>
      </c>
      <c r="B3076" t="s">
        <v>277</v>
      </c>
    </row>
    <row r="3077" spans="1:2" x14ac:dyDescent="0.25">
      <c r="A3077" t="s">
        <v>3259</v>
      </c>
      <c r="B3077" t="s">
        <v>277</v>
      </c>
    </row>
    <row r="3078" spans="1:2" x14ac:dyDescent="0.25">
      <c r="A3078" t="s">
        <v>3260</v>
      </c>
      <c r="B3078" t="s">
        <v>277</v>
      </c>
    </row>
    <row r="3079" spans="1:2" x14ac:dyDescent="0.25">
      <c r="A3079" t="s">
        <v>299</v>
      </c>
      <c r="B3079" t="s">
        <v>6458</v>
      </c>
    </row>
    <row r="3080" spans="1:2" x14ac:dyDescent="0.25">
      <c r="A3080" t="s">
        <v>3262</v>
      </c>
      <c r="B3080" t="s">
        <v>277</v>
      </c>
    </row>
    <row r="3081" spans="1:2" x14ac:dyDescent="0.25">
      <c r="A3081" t="s">
        <v>3263</v>
      </c>
      <c r="B3081" t="s">
        <v>277</v>
      </c>
    </row>
    <row r="3082" spans="1:2" x14ac:dyDescent="0.25">
      <c r="A3082" t="s">
        <v>3264</v>
      </c>
      <c r="B3082" t="s">
        <v>277</v>
      </c>
    </row>
    <row r="3083" spans="1:2" x14ac:dyDescent="0.25">
      <c r="A3083" t="s">
        <v>1159</v>
      </c>
      <c r="B3083" t="s">
        <v>6458</v>
      </c>
    </row>
    <row r="3084" spans="1:2" x14ac:dyDescent="0.25">
      <c r="A3084" t="s">
        <v>3265</v>
      </c>
      <c r="B3084" t="s">
        <v>277</v>
      </c>
    </row>
    <row r="3085" spans="1:2" x14ac:dyDescent="0.25">
      <c r="A3085" t="s">
        <v>3266</v>
      </c>
      <c r="B3085" t="s">
        <v>277</v>
      </c>
    </row>
    <row r="3086" spans="1:2" x14ac:dyDescent="0.25">
      <c r="A3086" t="s">
        <v>3267</v>
      </c>
      <c r="B3086" t="s">
        <v>277</v>
      </c>
    </row>
    <row r="3087" spans="1:2" x14ac:dyDescent="0.25">
      <c r="A3087" t="s">
        <v>3268</v>
      </c>
      <c r="B3087" t="s">
        <v>277</v>
      </c>
    </row>
    <row r="3088" spans="1:2" x14ac:dyDescent="0.25">
      <c r="A3088" t="s">
        <v>3269</v>
      </c>
      <c r="B3088" t="s">
        <v>277</v>
      </c>
    </row>
    <row r="3089" spans="1:2" x14ac:dyDescent="0.25">
      <c r="A3089" t="s">
        <v>3270</v>
      </c>
      <c r="B3089" t="s">
        <v>277</v>
      </c>
    </row>
    <row r="3090" spans="1:2" x14ac:dyDescent="0.25">
      <c r="A3090" t="s">
        <v>3271</v>
      </c>
      <c r="B3090" t="s">
        <v>623</v>
      </c>
    </row>
    <row r="3091" spans="1:2" x14ac:dyDescent="0.25">
      <c r="A3091" t="s">
        <v>3272</v>
      </c>
      <c r="B3091" t="s">
        <v>277</v>
      </c>
    </row>
    <row r="3092" spans="1:2" x14ac:dyDescent="0.25">
      <c r="A3092" t="s">
        <v>3273</v>
      </c>
      <c r="B3092" t="s">
        <v>277</v>
      </c>
    </row>
    <row r="3093" spans="1:2" x14ac:dyDescent="0.25">
      <c r="A3093" t="s">
        <v>3274</v>
      </c>
      <c r="B3093" t="s">
        <v>277</v>
      </c>
    </row>
    <row r="3094" spans="1:2" x14ac:dyDescent="0.25">
      <c r="A3094" t="s">
        <v>3275</v>
      </c>
      <c r="B3094" t="s">
        <v>277</v>
      </c>
    </row>
    <row r="3095" spans="1:2" x14ac:dyDescent="0.25">
      <c r="A3095" t="s">
        <v>130</v>
      </c>
      <c r="B3095" t="s">
        <v>277</v>
      </c>
    </row>
    <row r="3096" spans="1:2" x14ac:dyDescent="0.25">
      <c r="A3096" t="s">
        <v>3276</v>
      </c>
      <c r="B3096" t="s">
        <v>277</v>
      </c>
    </row>
    <row r="3097" spans="1:2" x14ac:dyDescent="0.25">
      <c r="A3097" t="s">
        <v>3277</v>
      </c>
      <c r="B3097" t="s">
        <v>277</v>
      </c>
    </row>
    <row r="3098" spans="1:2" x14ac:dyDescent="0.25">
      <c r="A3098" t="s">
        <v>3278</v>
      </c>
      <c r="B3098" t="s">
        <v>277</v>
      </c>
    </row>
    <row r="3099" spans="1:2" x14ac:dyDescent="0.25">
      <c r="A3099" t="s">
        <v>263</v>
      </c>
      <c r="B3099" t="s">
        <v>6458</v>
      </c>
    </row>
    <row r="3100" spans="1:2" x14ac:dyDescent="0.25">
      <c r="A3100" t="s">
        <v>3280</v>
      </c>
      <c r="B3100" t="s">
        <v>277</v>
      </c>
    </row>
    <row r="3101" spans="1:2" x14ac:dyDescent="0.25">
      <c r="A3101" t="s">
        <v>3281</v>
      </c>
      <c r="B3101" t="s">
        <v>277</v>
      </c>
    </row>
    <row r="3102" spans="1:2" x14ac:dyDescent="0.25">
      <c r="A3102" t="s">
        <v>3282</v>
      </c>
      <c r="B3102" t="s">
        <v>277</v>
      </c>
    </row>
    <row r="3103" spans="1:2" x14ac:dyDescent="0.25">
      <c r="A3103" t="s">
        <v>3283</v>
      </c>
      <c r="B3103" t="s">
        <v>277</v>
      </c>
    </row>
    <row r="3104" spans="1:2" x14ac:dyDescent="0.25">
      <c r="A3104" t="s">
        <v>3284</v>
      </c>
      <c r="B3104" t="s">
        <v>358</v>
      </c>
    </row>
    <row r="3105" spans="1:2" x14ac:dyDescent="0.25">
      <c r="A3105" t="s">
        <v>3285</v>
      </c>
      <c r="B3105" t="s">
        <v>277</v>
      </c>
    </row>
    <row r="3106" spans="1:2" x14ac:dyDescent="0.25">
      <c r="A3106" t="s">
        <v>250</v>
      </c>
      <c r="B3106" t="s">
        <v>277</v>
      </c>
    </row>
    <row r="3107" spans="1:2" x14ac:dyDescent="0.25">
      <c r="A3107" t="s">
        <v>253</v>
      </c>
      <c r="B3107" t="s">
        <v>277</v>
      </c>
    </row>
    <row r="3108" spans="1:2" x14ac:dyDescent="0.25">
      <c r="A3108" t="s">
        <v>137</v>
      </c>
      <c r="B3108" t="s">
        <v>277</v>
      </c>
    </row>
    <row r="3109" spans="1:2" x14ac:dyDescent="0.25">
      <c r="A3109" t="s">
        <v>3286</v>
      </c>
      <c r="B3109" t="s">
        <v>277</v>
      </c>
    </row>
    <row r="3110" spans="1:2" x14ac:dyDescent="0.25">
      <c r="A3110" t="s">
        <v>255</v>
      </c>
      <c r="B3110" t="s">
        <v>277</v>
      </c>
    </row>
    <row r="3111" spans="1:2" x14ac:dyDescent="0.25">
      <c r="A3111" t="s">
        <v>3287</v>
      </c>
      <c r="B3111" t="s">
        <v>277</v>
      </c>
    </row>
    <row r="3112" spans="1:2" x14ac:dyDescent="0.25">
      <c r="A3112" t="s">
        <v>3288</v>
      </c>
      <c r="B3112" t="s">
        <v>277</v>
      </c>
    </row>
    <row r="3113" spans="1:2" x14ac:dyDescent="0.25">
      <c r="A3113" t="s">
        <v>3289</v>
      </c>
      <c r="B3113" t="s">
        <v>277</v>
      </c>
    </row>
    <row r="3114" spans="1:2" x14ac:dyDescent="0.25">
      <c r="A3114" t="s">
        <v>3290</v>
      </c>
      <c r="B3114" t="s">
        <v>277</v>
      </c>
    </row>
    <row r="3115" spans="1:2" x14ac:dyDescent="0.25">
      <c r="A3115" t="s">
        <v>3291</v>
      </c>
      <c r="B3115" t="s">
        <v>1138</v>
      </c>
    </row>
    <row r="3116" spans="1:2" x14ac:dyDescent="0.25">
      <c r="A3116" t="s">
        <v>3292</v>
      </c>
      <c r="B3116" t="s">
        <v>1138</v>
      </c>
    </row>
    <row r="3117" spans="1:2" x14ac:dyDescent="0.25">
      <c r="A3117" t="s">
        <v>3293</v>
      </c>
      <c r="B3117" t="s">
        <v>277</v>
      </c>
    </row>
    <row r="3118" spans="1:2" x14ac:dyDescent="0.25">
      <c r="A3118" t="s">
        <v>203</v>
      </c>
      <c r="B3118" t="s">
        <v>493</v>
      </c>
    </row>
    <row r="3119" spans="1:2" x14ac:dyDescent="0.25">
      <c r="A3119" t="s">
        <v>3294</v>
      </c>
      <c r="B3119" t="s">
        <v>1178</v>
      </c>
    </row>
    <row r="3120" spans="1:2" x14ac:dyDescent="0.25">
      <c r="A3120" t="s">
        <v>244</v>
      </c>
      <c r="B3120" t="s">
        <v>6458</v>
      </c>
    </row>
    <row r="3121" spans="1:2" x14ac:dyDescent="0.25">
      <c r="A3121" t="s">
        <v>3296</v>
      </c>
      <c r="B3121" t="s">
        <v>455</v>
      </c>
    </row>
    <row r="3122" spans="1:2" x14ac:dyDescent="0.25">
      <c r="A3122" t="s">
        <v>3297</v>
      </c>
      <c r="B3122" t="s">
        <v>455</v>
      </c>
    </row>
    <row r="3123" spans="1:2" x14ac:dyDescent="0.25">
      <c r="A3123" t="s">
        <v>3298</v>
      </c>
      <c r="B3123" t="s">
        <v>493</v>
      </c>
    </row>
    <row r="3124" spans="1:2" x14ac:dyDescent="0.25">
      <c r="A3124" t="s">
        <v>3299</v>
      </c>
      <c r="B3124" t="s">
        <v>277</v>
      </c>
    </row>
    <row r="3125" spans="1:2" x14ac:dyDescent="0.25">
      <c r="A3125" t="s">
        <v>3300</v>
      </c>
      <c r="B3125" t="s">
        <v>277</v>
      </c>
    </row>
    <row r="3126" spans="1:2" x14ac:dyDescent="0.25">
      <c r="A3126" t="s">
        <v>3301</v>
      </c>
      <c r="B3126" t="s">
        <v>277</v>
      </c>
    </row>
    <row r="3127" spans="1:2" x14ac:dyDescent="0.25">
      <c r="A3127" t="s">
        <v>3302</v>
      </c>
      <c r="B3127" t="s">
        <v>277</v>
      </c>
    </row>
    <row r="3128" spans="1:2" x14ac:dyDescent="0.25">
      <c r="A3128" t="s">
        <v>3303</v>
      </c>
      <c r="B3128" t="s">
        <v>277</v>
      </c>
    </row>
    <row r="3129" spans="1:2" x14ac:dyDescent="0.25">
      <c r="A3129" t="s">
        <v>3304</v>
      </c>
      <c r="B3129" t="s">
        <v>689</v>
      </c>
    </row>
    <row r="3130" spans="1:2" x14ac:dyDescent="0.25">
      <c r="A3130" t="s">
        <v>3305</v>
      </c>
      <c r="B3130" t="s">
        <v>689</v>
      </c>
    </row>
    <row r="3131" spans="1:2" x14ac:dyDescent="0.25">
      <c r="A3131" t="s">
        <v>3306</v>
      </c>
      <c r="B3131" t="s">
        <v>689</v>
      </c>
    </row>
    <row r="3132" spans="1:2" x14ac:dyDescent="0.25">
      <c r="A3132" t="s">
        <v>3307</v>
      </c>
      <c r="B3132" t="s">
        <v>689</v>
      </c>
    </row>
    <row r="3133" spans="1:2" x14ac:dyDescent="0.25">
      <c r="A3133" t="s">
        <v>3308</v>
      </c>
      <c r="B3133" t="s">
        <v>689</v>
      </c>
    </row>
    <row r="3134" spans="1:2" x14ac:dyDescent="0.25">
      <c r="A3134" t="s">
        <v>3309</v>
      </c>
      <c r="B3134" t="s">
        <v>689</v>
      </c>
    </row>
    <row r="3135" spans="1:2" x14ac:dyDescent="0.25">
      <c r="A3135" t="s">
        <v>3310</v>
      </c>
      <c r="B3135" t="s">
        <v>689</v>
      </c>
    </row>
    <row r="3136" spans="1:2" x14ac:dyDescent="0.25">
      <c r="A3136" t="s">
        <v>3311</v>
      </c>
      <c r="B3136" t="s">
        <v>689</v>
      </c>
    </row>
    <row r="3137" spans="1:2" x14ac:dyDescent="0.25">
      <c r="A3137" t="s">
        <v>3312</v>
      </c>
      <c r="B3137" t="s">
        <v>689</v>
      </c>
    </row>
    <row r="3138" spans="1:2" x14ac:dyDescent="0.25">
      <c r="A3138" t="s">
        <v>3313</v>
      </c>
      <c r="B3138" t="s">
        <v>277</v>
      </c>
    </row>
    <row r="3139" spans="1:2" x14ac:dyDescent="0.25">
      <c r="A3139" t="s">
        <v>3314</v>
      </c>
      <c r="B3139" t="s">
        <v>277</v>
      </c>
    </row>
    <row r="3140" spans="1:2" x14ac:dyDescent="0.25">
      <c r="A3140" t="s">
        <v>3315</v>
      </c>
      <c r="B3140" t="s">
        <v>277</v>
      </c>
    </row>
    <row r="3141" spans="1:2" x14ac:dyDescent="0.25">
      <c r="A3141" t="s">
        <v>3316</v>
      </c>
      <c r="B3141" t="s">
        <v>277</v>
      </c>
    </row>
    <row r="3142" spans="1:2" x14ac:dyDescent="0.25">
      <c r="A3142" t="s">
        <v>3317</v>
      </c>
      <c r="B3142" t="s">
        <v>293</v>
      </c>
    </row>
    <row r="3143" spans="1:2" x14ac:dyDescent="0.25">
      <c r="A3143" t="s">
        <v>3318</v>
      </c>
      <c r="B3143" t="s">
        <v>293</v>
      </c>
    </row>
    <row r="3144" spans="1:2" x14ac:dyDescent="0.25">
      <c r="A3144" t="s">
        <v>3319</v>
      </c>
      <c r="B3144" t="s">
        <v>293</v>
      </c>
    </row>
    <row r="3145" spans="1:2" x14ac:dyDescent="0.25">
      <c r="A3145" t="s">
        <v>3320</v>
      </c>
      <c r="B3145" t="s">
        <v>277</v>
      </c>
    </row>
    <row r="3146" spans="1:2" x14ac:dyDescent="0.25">
      <c r="A3146" t="s">
        <v>3321</v>
      </c>
      <c r="B3146" t="s">
        <v>277</v>
      </c>
    </row>
    <row r="3147" spans="1:2" x14ac:dyDescent="0.25">
      <c r="A3147" t="s">
        <v>3322</v>
      </c>
      <c r="B3147" t="s">
        <v>277</v>
      </c>
    </row>
    <row r="3148" spans="1:2" x14ac:dyDescent="0.25">
      <c r="A3148" t="s">
        <v>3323</v>
      </c>
      <c r="B3148" t="s">
        <v>277</v>
      </c>
    </row>
    <row r="3149" spans="1:2" x14ac:dyDescent="0.25">
      <c r="A3149" t="s">
        <v>3324</v>
      </c>
      <c r="B3149" t="s">
        <v>277</v>
      </c>
    </row>
    <row r="3150" spans="1:2" x14ac:dyDescent="0.25">
      <c r="A3150" t="s">
        <v>3325</v>
      </c>
      <c r="B3150" t="s">
        <v>277</v>
      </c>
    </row>
    <row r="3151" spans="1:2" x14ac:dyDescent="0.25">
      <c r="A3151" t="s">
        <v>3326</v>
      </c>
      <c r="B3151" t="s">
        <v>277</v>
      </c>
    </row>
    <row r="3152" spans="1:2" x14ac:dyDescent="0.25">
      <c r="A3152" t="s">
        <v>3327</v>
      </c>
      <c r="B3152" t="s">
        <v>277</v>
      </c>
    </row>
    <row r="3153" spans="1:2" x14ac:dyDescent="0.25">
      <c r="A3153" t="s">
        <v>3328</v>
      </c>
      <c r="B3153" t="s">
        <v>277</v>
      </c>
    </row>
    <row r="3154" spans="1:2" x14ac:dyDescent="0.25">
      <c r="A3154" t="s">
        <v>3329</v>
      </c>
      <c r="B3154" t="s">
        <v>277</v>
      </c>
    </row>
    <row r="3155" spans="1:2" x14ac:dyDescent="0.25">
      <c r="A3155" t="s">
        <v>3330</v>
      </c>
      <c r="B3155" t="s">
        <v>689</v>
      </c>
    </row>
    <row r="3156" spans="1:2" x14ac:dyDescent="0.25">
      <c r="A3156" t="s">
        <v>3331</v>
      </c>
      <c r="B3156" t="s">
        <v>689</v>
      </c>
    </row>
    <row r="3157" spans="1:2" x14ac:dyDescent="0.25">
      <c r="A3157" t="s">
        <v>3332</v>
      </c>
      <c r="B3157" t="s">
        <v>277</v>
      </c>
    </row>
    <row r="3158" spans="1:2" x14ac:dyDescent="0.25">
      <c r="A3158" t="s">
        <v>3333</v>
      </c>
      <c r="B3158" t="s">
        <v>277</v>
      </c>
    </row>
    <row r="3159" spans="1:2" x14ac:dyDescent="0.25">
      <c r="A3159" t="s">
        <v>3334</v>
      </c>
      <c r="B3159" t="s">
        <v>277</v>
      </c>
    </row>
    <row r="3160" spans="1:2" x14ac:dyDescent="0.25">
      <c r="A3160" t="s">
        <v>3335</v>
      </c>
      <c r="B3160" t="s">
        <v>277</v>
      </c>
    </row>
    <row r="3161" spans="1:2" x14ac:dyDescent="0.25">
      <c r="A3161" t="s">
        <v>3336</v>
      </c>
      <c r="B3161" t="s">
        <v>689</v>
      </c>
    </row>
    <row r="3162" spans="1:2" x14ac:dyDescent="0.25">
      <c r="A3162" t="s">
        <v>3337</v>
      </c>
      <c r="B3162" t="s">
        <v>689</v>
      </c>
    </row>
    <row r="3163" spans="1:2" x14ac:dyDescent="0.25">
      <c r="A3163" t="s">
        <v>3338</v>
      </c>
      <c r="B3163" t="s">
        <v>689</v>
      </c>
    </row>
    <row r="3164" spans="1:2" x14ac:dyDescent="0.25">
      <c r="A3164" t="s">
        <v>19</v>
      </c>
      <c r="B3164" t="s">
        <v>277</v>
      </c>
    </row>
    <row r="3165" spans="1:2" x14ac:dyDescent="0.25">
      <c r="A3165" t="s">
        <v>3339</v>
      </c>
      <c r="B3165" t="s">
        <v>689</v>
      </c>
    </row>
    <row r="3166" spans="1:2" x14ac:dyDescent="0.25">
      <c r="A3166" t="s">
        <v>29</v>
      </c>
      <c r="B3166" t="s">
        <v>277</v>
      </c>
    </row>
    <row r="3167" spans="1:2" x14ac:dyDescent="0.25">
      <c r="A3167" t="s">
        <v>22</v>
      </c>
      <c r="B3167" t="s">
        <v>277</v>
      </c>
    </row>
    <row r="3168" spans="1:2" x14ac:dyDescent="0.25">
      <c r="A3168" t="s">
        <v>21</v>
      </c>
      <c r="B3168" t="s">
        <v>277</v>
      </c>
    </row>
    <row r="3169" spans="1:2" x14ac:dyDescent="0.25">
      <c r="A3169" t="s">
        <v>25</v>
      </c>
      <c r="B3169" t="s">
        <v>277</v>
      </c>
    </row>
    <row r="3170" spans="1:2" x14ac:dyDescent="0.25">
      <c r="A3170" t="s">
        <v>27</v>
      </c>
      <c r="B3170" t="s">
        <v>277</v>
      </c>
    </row>
    <row r="3171" spans="1:2" x14ac:dyDescent="0.25">
      <c r="A3171" t="s">
        <v>26</v>
      </c>
      <c r="B3171" t="s">
        <v>277</v>
      </c>
    </row>
    <row r="3172" spans="1:2" x14ac:dyDescent="0.25">
      <c r="A3172" t="s">
        <v>24</v>
      </c>
      <c r="B3172" t="s">
        <v>277</v>
      </c>
    </row>
    <row r="3173" spans="1:2" x14ac:dyDescent="0.25">
      <c r="A3173" t="s">
        <v>23</v>
      </c>
      <c r="B3173" t="s">
        <v>277</v>
      </c>
    </row>
    <row r="3174" spans="1:2" x14ac:dyDescent="0.25">
      <c r="A3174" t="s">
        <v>20</v>
      </c>
      <c r="B3174" t="s">
        <v>277</v>
      </c>
    </row>
    <row r="3175" spans="1:2" x14ac:dyDescent="0.25">
      <c r="A3175" t="s">
        <v>83</v>
      </c>
      <c r="B3175" t="s">
        <v>689</v>
      </c>
    </row>
    <row r="3176" spans="1:2" x14ac:dyDescent="0.25">
      <c r="A3176" t="s">
        <v>66</v>
      </c>
      <c r="B3176" t="s">
        <v>689</v>
      </c>
    </row>
    <row r="3177" spans="1:2" x14ac:dyDescent="0.25">
      <c r="A3177" t="s">
        <v>54</v>
      </c>
      <c r="B3177" t="s">
        <v>689</v>
      </c>
    </row>
    <row r="3178" spans="1:2" x14ac:dyDescent="0.25">
      <c r="A3178" t="s">
        <v>93</v>
      </c>
      <c r="B3178" t="s">
        <v>689</v>
      </c>
    </row>
    <row r="3179" spans="1:2" x14ac:dyDescent="0.25">
      <c r="A3179" t="s">
        <v>38</v>
      </c>
      <c r="B3179" t="s">
        <v>689</v>
      </c>
    </row>
    <row r="3180" spans="1:2" x14ac:dyDescent="0.25">
      <c r="A3180" t="s">
        <v>85</v>
      </c>
      <c r="B3180" t="s">
        <v>689</v>
      </c>
    </row>
    <row r="3181" spans="1:2" x14ac:dyDescent="0.25">
      <c r="A3181" t="s">
        <v>43</v>
      </c>
      <c r="B3181" t="s">
        <v>689</v>
      </c>
    </row>
    <row r="3182" spans="1:2" x14ac:dyDescent="0.25">
      <c r="A3182" t="s">
        <v>56</v>
      </c>
      <c r="B3182" t="s">
        <v>689</v>
      </c>
    </row>
    <row r="3183" spans="1:2" x14ac:dyDescent="0.25">
      <c r="A3183" t="s">
        <v>61</v>
      </c>
      <c r="B3183" t="s">
        <v>689</v>
      </c>
    </row>
    <row r="3184" spans="1:2" x14ac:dyDescent="0.25">
      <c r="A3184" t="s">
        <v>31</v>
      </c>
      <c r="B3184" t="s">
        <v>689</v>
      </c>
    </row>
    <row r="3185" spans="1:2" x14ac:dyDescent="0.25">
      <c r="A3185" t="s">
        <v>72</v>
      </c>
      <c r="B3185" t="s">
        <v>689</v>
      </c>
    </row>
    <row r="3186" spans="1:2" x14ac:dyDescent="0.25">
      <c r="A3186" t="s">
        <v>94</v>
      </c>
      <c r="B3186" t="s">
        <v>689</v>
      </c>
    </row>
    <row r="3187" spans="1:2" x14ac:dyDescent="0.25">
      <c r="A3187" t="s">
        <v>53</v>
      </c>
      <c r="B3187" t="s">
        <v>689</v>
      </c>
    </row>
    <row r="3188" spans="1:2" x14ac:dyDescent="0.25">
      <c r="A3188" t="s">
        <v>65</v>
      </c>
      <c r="B3188" t="s">
        <v>689</v>
      </c>
    </row>
    <row r="3189" spans="1:2" x14ac:dyDescent="0.25">
      <c r="A3189" t="s">
        <v>103</v>
      </c>
      <c r="B3189" t="s">
        <v>689</v>
      </c>
    </row>
    <row r="3190" spans="1:2" x14ac:dyDescent="0.25">
      <c r="A3190" t="s">
        <v>80</v>
      </c>
      <c r="B3190" t="s">
        <v>689</v>
      </c>
    </row>
    <row r="3191" spans="1:2" x14ac:dyDescent="0.25">
      <c r="A3191" t="s">
        <v>47</v>
      </c>
      <c r="B3191" t="s">
        <v>689</v>
      </c>
    </row>
    <row r="3192" spans="1:2" x14ac:dyDescent="0.25">
      <c r="A3192" t="s">
        <v>68</v>
      </c>
      <c r="B3192" t="s">
        <v>689</v>
      </c>
    </row>
    <row r="3193" spans="1:2" x14ac:dyDescent="0.25">
      <c r="A3193" t="s">
        <v>92</v>
      </c>
      <c r="B3193" t="s">
        <v>689</v>
      </c>
    </row>
    <row r="3194" spans="1:2" x14ac:dyDescent="0.25">
      <c r="A3194" t="s">
        <v>87</v>
      </c>
      <c r="B3194" t="s">
        <v>689</v>
      </c>
    </row>
    <row r="3195" spans="1:2" x14ac:dyDescent="0.25">
      <c r="A3195" t="s">
        <v>30</v>
      </c>
      <c r="B3195" t="s">
        <v>689</v>
      </c>
    </row>
    <row r="3196" spans="1:2" x14ac:dyDescent="0.25">
      <c r="A3196" t="s">
        <v>45</v>
      </c>
      <c r="B3196" t="s">
        <v>689</v>
      </c>
    </row>
    <row r="3197" spans="1:2" x14ac:dyDescent="0.25">
      <c r="A3197" t="s">
        <v>37</v>
      </c>
      <c r="B3197" t="s">
        <v>689</v>
      </c>
    </row>
    <row r="3198" spans="1:2" x14ac:dyDescent="0.25">
      <c r="A3198" t="s">
        <v>36</v>
      </c>
      <c r="B3198" t="s">
        <v>689</v>
      </c>
    </row>
    <row r="3199" spans="1:2" x14ac:dyDescent="0.25">
      <c r="A3199" t="s">
        <v>106</v>
      </c>
      <c r="B3199" t="s">
        <v>689</v>
      </c>
    </row>
    <row r="3200" spans="1:2" x14ac:dyDescent="0.25">
      <c r="A3200" t="s">
        <v>113</v>
      </c>
      <c r="B3200" t="s">
        <v>689</v>
      </c>
    </row>
    <row r="3201" spans="1:2" x14ac:dyDescent="0.25">
      <c r="A3201" t="s">
        <v>3340</v>
      </c>
      <c r="B3201" t="s">
        <v>689</v>
      </c>
    </row>
    <row r="3202" spans="1:2" x14ac:dyDescent="0.25">
      <c r="A3202" t="s">
        <v>48</v>
      </c>
      <c r="B3202" t="s">
        <v>689</v>
      </c>
    </row>
    <row r="3203" spans="1:2" x14ac:dyDescent="0.25">
      <c r="A3203" t="s">
        <v>121</v>
      </c>
      <c r="B3203" t="s">
        <v>689</v>
      </c>
    </row>
    <row r="3204" spans="1:2" x14ac:dyDescent="0.25">
      <c r="A3204" t="s">
        <v>82</v>
      </c>
      <c r="B3204" t="s">
        <v>689</v>
      </c>
    </row>
    <row r="3205" spans="1:2" x14ac:dyDescent="0.25">
      <c r="A3205" t="s">
        <v>50</v>
      </c>
      <c r="B3205" t="s">
        <v>689</v>
      </c>
    </row>
    <row r="3206" spans="1:2" x14ac:dyDescent="0.25">
      <c r="A3206" t="s">
        <v>112</v>
      </c>
      <c r="B3206" t="s">
        <v>689</v>
      </c>
    </row>
    <row r="3207" spans="1:2" x14ac:dyDescent="0.25">
      <c r="A3207" t="s">
        <v>95</v>
      </c>
      <c r="B3207" t="s">
        <v>689</v>
      </c>
    </row>
    <row r="3208" spans="1:2" x14ac:dyDescent="0.25">
      <c r="A3208" t="s">
        <v>3341</v>
      </c>
      <c r="B3208" t="s">
        <v>689</v>
      </c>
    </row>
    <row r="3209" spans="1:2" x14ac:dyDescent="0.25">
      <c r="A3209" t="s">
        <v>90</v>
      </c>
      <c r="B3209" t="s">
        <v>689</v>
      </c>
    </row>
    <row r="3210" spans="1:2" x14ac:dyDescent="0.25">
      <c r="A3210" t="s">
        <v>76</v>
      </c>
      <c r="B3210" t="s">
        <v>689</v>
      </c>
    </row>
    <row r="3211" spans="1:2" x14ac:dyDescent="0.25">
      <c r="A3211" t="s">
        <v>58</v>
      </c>
      <c r="B3211" t="s">
        <v>689</v>
      </c>
    </row>
    <row r="3212" spans="1:2" x14ac:dyDescent="0.25">
      <c r="A3212" t="s">
        <v>41</v>
      </c>
      <c r="B3212" t="s">
        <v>689</v>
      </c>
    </row>
    <row r="3213" spans="1:2" x14ac:dyDescent="0.25">
      <c r="A3213" t="s">
        <v>115</v>
      </c>
      <c r="B3213" t="s">
        <v>689</v>
      </c>
    </row>
    <row r="3214" spans="1:2" x14ac:dyDescent="0.25">
      <c r="A3214" t="s">
        <v>33</v>
      </c>
      <c r="B3214" t="s">
        <v>689</v>
      </c>
    </row>
    <row r="3215" spans="1:2" x14ac:dyDescent="0.25">
      <c r="A3215" t="s">
        <v>99</v>
      </c>
      <c r="B3215" t="s">
        <v>689</v>
      </c>
    </row>
    <row r="3216" spans="1:2" x14ac:dyDescent="0.25">
      <c r="A3216" t="s">
        <v>108</v>
      </c>
      <c r="B3216" t="s">
        <v>689</v>
      </c>
    </row>
    <row r="3217" spans="1:2" x14ac:dyDescent="0.25">
      <c r="A3217" t="s">
        <v>98</v>
      </c>
      <c r="B3217" t="s">
        <v>689</v>
      </c>
    </row>
    <row r="3218" spans="1:2" x14ac:dyDescent="0.25">
      <c r="A3218" t="s">
        <v>63</v>
      </c>
      <c r="B3218" t="s">
        <v>689</v>
      </c>
    </row>
    <row r="3219" spans="1:2" x14ac:dyDescent="0.25">
      <c r="A3219" t="s">
        <v>88</v>
      </c>
      <c r="B3219" t="s">
        <v>689</v>
      </c>
    </row>
    <row r="3220" spans="1:2" x14ac:dyDescent="0.25">
      <c r="A3220" t="s">
        <v>78</v>
      </c>
      <c r="B3220" t="s">
        <v>689</v>
      </c>
    </row>
    <row r="3221" spans="1:2" x14ac:dyDescent="0.25">
      <c r="A3221" t="s">
        <v>40</v>
      </c>
      <c r="B3221" t="s">
        <v>689</v>
      </c>
    </row>
    <row r="3222" spans="1:2" x14ac:dyDescent="0.25">
      <c r="A3222" t="s">
        <v>32</v>
      </c>
      <c r="B3222" t="s">
        <v>689</v>
      </c>
    </row>
    <row r="3223" spans="1:2" x14ac:dyDescent="0.25">
      <c r="A3223" t="s">
        <v>69</v>
      </c>
      <c r="B3223" t="s">
        <v>689</v>
      </c>
    </row>
    <row r="3224" spans="1:2" x14ac:dyDescent="0.25">
      <c r="A3224" t="s">
        <v>46</v>
      </c>
      <c r="B3224" t="s">
        <v>689</v>
      </c>
    </row>
    <row r="3225" spans="1:2" x14ac:dyDescent="0.25">
      <c r="A3225" t="s">
        <v>104</v>
      </c>
      <c r="B3225" t="s">
        <v>689</v>
      </c>
    </row>
    <row r="3226" spans="1:2" x14ac:dyDescent="0.25">
      <c r="A3226" t="s">
        <v>70</v>
      </c>
      <c r="B3226" t="s">
        <v>689</v>
      </c>
    </row>
    <row r="3227" spans="1:2" x14ac:dyDescent="0.25">
      <c r="A3227" t="s">
        <v>100</v>
      </c>
      <c r="B3227" t="s">
        <v>689</v>
      </c>
    </row>
    <row r="3228" spans="1:2" x14ac:dyDescent="0.25">
      <c r="A3228" t="s">
        <v>3342</v>
      </c>
      <c r="B3228" t="s">
        <v>689</v>
      </c>
    </row>
    <row r="3229" spans="1:2" x14ac:dyDescent="0.25">
      <c r="A3229" t="s">
        <v>81</v>
      </c>
      <c r="B3229" t="s">
        <v>689</v>
      </c>
    </row>
    <row r="3230" spans="1:2" x14ac:dyDescent="0.25">
      <c r="A3230" t="s">
        <v>89</v>
      </c>
      <c r="B3230" t="s">
        <v>689</v>
      </c>
    </row>
    <row r="3231" spans="1:2" x14ac:dyDescent="0.25">
      <c r="A3231" t="s">
        <v>110</v>
      </c>
      <c r="B3231" t="s">
        <v>689</v>
      </c>
    </row>
    <row r="3232" spans="1:2" x14ac:dyDescent="0.25">
      <c r="A3232" t="s">
        <v>52</v>
      </c>
      <c r="B3232" t="s">
        <v>689</v>
      </c>
    </row>
    <row r="3233" spans="1:2" x14ac:dyDescent="0.25">
      <c r="A3233" t="s">
        <v>62</v>
      </c>
      <c r="B3233" t="s">
        <v>689</v>
      </c>
    </row>
    <row r="3234" spans="1:2" x14ac:dyDescent="0.25">
      <c r="A3234" t="s">
        <v>119</v>
      </c>
      <c r="B3234" t="s">
        <v>689</v>
      </c>
    </row>
    <row r="3235" spans="1:2" x14ac:dyDescent="0.25">
      <c r="A3235" t="s">
        <v>3343</v>
      </c>
      <c r="B3235" t="s">
        <v>689</v>
      </c>
    </row>
    <row r="3236" spans="1:2" x14ac:dyDescent="0.25">
      <c r="A3236" t="s">
        <v>114</v>
      </c>
      <c r="B3236" t="s">
        <v>689</v>
      </c>
    </row>
    <row r="3237" spans="1:2" x14ac:dyDescent="0.25">
      <c r="A3237" t="s">
        <v>49</v>
      </c>
      <c r="B3237" t="s">
        <v>689</v>
      </c>
    </row>
    <row r="3238" spans="1:2" x14ac:dyDescent="0.25">
      <c r="A3238" t="s">
        <v>75</v>
      </c>
      <c r="B3238" t="s">
        <v>689</v>
      </c>
    </row>
    <row r="3239" spans="1:2" x14ac:dyDescent="0.25">
      <c r="A3239" t="s">
        <v>117</v>
      </c>
      <c r="B3239" t="s">
        <v>689</v>
      </c>
    </row>
    <row r="3240" spans="1:2" x14ac:dyDescent="0.25">
      <c r="A3240" t="s">
        <v>102</v>
      </c>
      <c r="B3240" t="s">
        <v>689</v>
      </c>
    </row>
    <row r="3241" spans="1:2" x14ac:dyDescent="0.25">
      <c r="A3241" t="s">
        <v>39</v>
      </c>
      <c r="B3241" t="s">
        <v>689</v>
      </c>
    </row>
    <row r="3242" spans="1:2" x14ac:dyDescent="0.25">
      <c r="A3242" t="s">
        <v>3344</v>
      </c>
      <c r="B3242" t="s">
        <v>689</v>
      </c>
    </row>
    <row r="3243" spans="1:2" x14ac:dyDescent="0.25">
      <c r="A3243" t="s">
        <v>71</v>
      </c>
      <c r="B3243" t="s">
        <v>689</v>
      </c>
    </row>
    <row r="3244" spans="1:2" x14ac:dyDescent="0.25">
      <c r="A3244" t="s">
        <v>3345</v>
      </c>
      <c r="B3244" t="s">
        <v>689</v>
      </c>
    </row>
    <row r="3245" spans="1:2" x14ac:dyDescent="0.25">
      <c r="A3245" t="s">
        <v>51</v>
      </c>
      <c r="B3245" t="s">
        <v>689</v>
      </c>
    </row>
    <row r="3246" spans="1:2" x14ac:dyDescent="0.25">
      <c r="A3246" t="s">
        <v>111</v>
      </c>
      <c r="B3246" t="s">
        <v>689</v>
      </c>
    </row>
    <row r="3247" spans="1:2" x14ac:dyDescent="0.25">
      <c r="A3247" t="s">
        <v>44</v>
      </c>
      <c r="B3247" t="s">
        <v>689</v>
      </c>
    </row>
    <row r="3248" spans="1:2" x14ac:dyDescent="0.25">
      <c r="A3248" t="s">
        <v>74</v>
      </c>
      <c r="B3248" t="s">
        <v>689</v>
      </c>
    </row>
    <row r="3249" spans="1:2" x14ac:dyDescent="0.25">
      <c r="A3249" t="s">
        <v>118</v>
      </c>
      <c r="B3249" t="s">
        <v>689</v>
      </c>
    </row>
    <row r="3250" spans="1:2" x14ac:dyDescent="0.25">
      <c r="A3250" t="s">
        <v>107</v>
      </c>
      <c r="B3250" t="s">
        <v>689</v>
      </c>
    </row>
    <row r="3251" spans="1:2" x14ac:dyDescent="0.25">
      <c r="A3251" t="s">
        <v>105</v>
      </c>
      <c r="B3251" t="s">
        <v>689</v>
      </c>
    </row>
    <row r="3252" spans="1:2" x14ac:dyDescent="0.25">
      <c r="A3252" t="s">
        <v>116</v>
      </c>
      <c r="B3252" t="s">
        <v>689</v>
      </c>
    </row>
    <row r="3253" spans="1:2" x14ac:dyDescent="0.25">
      <c r="A3253" t="s">
        <v>77</v>
      </c>
      <c r="B3253" t="s">
        <v>689</v>
      </c>
    </row>
    <row r="3254" spans="1:2" x14ac:dyDescent="0.25">
      <c r="A3254" t="s">
        <v>101</v>
      </c>
      <c r="B3254" t="s">
        <v>689</v>
      </c>
    </row>
    <row r="3255" spans="1:2" x14ac:dyDescent="0.25">
      <c r="A3255" t="s">
        <v>60</v>
      </c>
      <c r="B3255" t="s">
        <v>689</v>
      </c>
    </row>
    <row r="3256" spans="1:2" x14ac:dyDescent="0.25">
      <c r="A3256" t="s">
        <v>3346</v>
      </c>
      <c r="B3256" t="s">
        <v>689</v>
      </c>
    </row>
    <row r="3257" spans="1:2" x14ac:dyDescent="0.25">
      <c r="A3257" t="s">
        <v>57</v>
      </c>
      <c r="B3257" t="s">
        <v>689</v>
      </c>
    </row>
    <row r="3258" spans="1:2" x14ac:dyDescent="0.25">
      <c r="A3258" t="s">
        <v>96</v>
      </c>
      <c r="B3258" t="s">
        <v>689</v>
      </c>
    </row>
    <row r="3259" spans="1:2" x14ac:dyDescent="0.25">
      <c r="A3259" t="s">
        <v>64</v>
      </c>
      <c r="B3259" t="s">
        <v>689</v>
      </c>
    </row>
    <row r="3260" spans="1:2" x14ac:dyDescent="0.25">
      <c r="A3260" t="s">
        <v>34</v>
      </c>
      <c r="B3260" t="s">
        <v>689</v>
      </c>
    </row>
    <row r="3261" spans="1:2" x14ac:dyDescent="0.25">
      <c r="A3261" t="s">
        <v>73</v>
      </c>
      <c r="B3261" t="s">
        <v>689</v>
      </c>
    </row>
    <row r="3262" spans="1:2" x14ac:dyDescent="0.25">
      <c r="A3262" t="s">
        <v>55</v>
      </c>
      <c r="B3262" t="s">
        <v>689</v>
      </c>
    </row>
    <row r="3263" spans="1:2" x14ac:dyDescent="0.25">
      <c r="A3263" t="s">
        <v>84</v>
      </c>
      <c r="B3263" t="s">
        <v>689</v>
      </c>
    </row>
    <row r="3264" spans="1:2" x14ac:dyDescent="0.25">
      <c r="A3264" t="s">
        <v>3347</v>
      </c>
      <c r="B3264" t="s">
        <v>277</v>
      </c>
    </row>
    <row r="3265" spans="1:2" x14ac:dyDescent="0.25">
      <c r="A3265" t="s">
        <v>254</v>
      </c>
      <c r="B3265" t="s">
        <v>277</v>
      </c>
    </row>
    <row r="3266" spans="1:2" x14ac:dyDescent="0.25">
      <c r="A3266" t="s">
        <v>3348</v>
      </c>
      <c r="B3266" t="s">
        <v>293</v>
      </c>
    </row>
    <row r="3267" spans="1:2" x14ac:dyDescent="0.25">
      <c r="A3267" t="s">
        <v>3349</v>
      </c>
      <c r="B3267" t="s">
        <v>277</v>
      </c>
    </row>
    <row r="3268" spans="1:2" x14ac:dyDescent="0.25">
      <c r="A3268" t="s">
        <v>3350</v>
      </c>
      <c r="B3268" t="s">
        <v>277</v>
      </c>
    </row>
    <row r="3269" spans="1:2" x14ac:dyDescent="0.25">
      <c r="A3269" t="s">
        <v>3351</v>
      </c>
      <c r="B3269" t="s">
        <v>277</v>
      </c>
    </row>
    <row r="3270" spans="1:2" x14ac:dyDescent="0.25">
      <c r="A3270" t="s">
        <v>189</v>
      </c>
      <c r="B3270" t="s">
        <v>277</v>
      </c>
    </row>
    <row r="3271" spans="1:2" x14ac:dyDescent="0.25">
      <c r="A3271" t="s">
        <v>3352</v>
      </c>
      <c r="B3271" t="s">
        <v>689</v>
      </c>
    </row>
    <row r="3272" spans="1:2" x14ac:dyDescent="0.25">
      <c r="A3272" t="s">
        <v>3353</v>
      </c>
      <c r="B3272" t="s">
        <v>277</v>
      </c>
    </row>
    <row r="3273" spans="1:2" x14ac:dyDescent="0.25">
      <c r="A3273" t="s">
        <v>176</v>
      </c>
      <c r="B3273" t="s">
        <v>277</v>
      </c>
    </row>
    <row r="3274" spans="1:2" x14ac:dyDescent="0.25">
      <c r="A3274" t="s">
        <v>3354</v>
      </c>
      <c r="B3274" t="s">
        <v>277</v>
      </c>
    </row>
    <row r="3275" spans="1:2" x14ac:dyDescent="0.25">
      <c r="A3275" t="s">
        <v>3355</v>
      </c>
      <c r="B3275" t="s">
        <v>277</v>
      </c>
    </row>
    <row r="3276" spans="1:2" x14ac:dyDescent="0.25">
      <c r="A3276" t="s">
        <v>3356</v>
      </c>
      <c r="B3276" t="s">
        <v>277</v>
      </c>
    </row>
    <row r="3277" spans="1:2" x14ac:dyDescent="0.25">
      <c r="A3277" t="s">
        <v>169</v>
      </c>
      <c r="B3277" t="s">
        <v>277</v>
      </c>
    </row>
    <row r="3278" spans="1:2" x14ac:dyDescent="0.25">
      <c r="A3278" t="s">
        <v>3357</v>
      </c>
      <c r="B3278" t="s">
        <v>277</v>
      </c>
    </row>
    <row r="3279" spans="1:2" x14ac:dyDescent="0.25">
      <c r="A3279" t="s">
        <v>3358</v>
      </c>
      <c r="B3279" t="s">
        <v>277</v>
      </c>
    </row>
    <row r="3280" spans="1:2" x14ac:dyDescent="0.25">
      <c r="A3280" t="s">
        <v>3359</v>
      </c>
      <c r="B3280" t="s">
        <v>277</v>
      </c>
    </row>
    <row r="3281" spans="1:2" x14ac:dyDescent="0.25">
      <c r="A3281" t="s">
        <v>209</v>
      </c>
      <c r="B3281" t="s">
        <v>277</v>
      </c>
    </row>
    <row r="3282" spans="1:2" x14ac:dyDescent="0.25">
      <c r="A3282" t="s">
        <v>3360</v>
      </c>
      <c r="B3282" t="s">
        <v>277</v>
      </c>
    </row>
    <row r="3283" spans="1:2" x14ac:dyDescent="0.25">
      <c r="A3283" t="s">
        <v>3361</v>
      </c>
      <c r="B3283" t="s">
        <v>277</v>
      </c>
    </row>
    <row r="3284" spans="1:2" x14ac:dyDescent="0.25">
      <c r="A3284" t="s">
        <v>3362</v>
      </c>
      <c r="B3284" t="s">
        <v>277</v>
      </c>
    </row>
    <row r="3285" spans="1:2" x14ac:dyDescent="0.25">
      <c r="A3285" t="s">
        <v>3363</v>
      </c>
      <c r="B3285" t="s">
        <v>277</v>
      </c>
    </row>
    <row r="3286" spans="1:2" x14ac:dyDescent="0.25">
      <c r="A3286" t="s">
        <v>3364</v>
      </c>
      <c r="B3286" t="s">
        <v>277</v>
      </c>
    </row>
    <row r="3287" spans="1:2" x14ac:dyDescent="0.25">
      <c r="A3287" t="s">
        <v>3365</v>
      </c>
      <c r="B3287" t="s">
        <v>277</v>
      </c>
    </row>
    <row r="3288" spans="1:2" x14ac:dyDescent="0.25">
      <c r="A3288" t="s">
        <v>3366</v>
      </c>
      <c r="B3288" t="s">
        <v>689</v>
      </c>
    </row>
    <row r="3289" spans="1:2" x14ac:dyDescent="0.25">
      <c r="A3289" t="s">
        <v>3367</v>
      </c>
      <c r="B3289" t="s">
        <v>689</v>
      </c>
    </row>
    <row r="3290" spans="1:2" x14ac:dyDescent="0.25">
      <c r="A3290" t="s">
        <v>3368</v>
      </c>
      <c r="B3290" t="s">
        <v>689</v>
      </c>
    </row>
    <row r="3291" spans="1:2" x14ac:dyDescent="0.25">
      <c r="A3291" t="s">
        <v>3369</v>
      </c>
      <c r="B3291" t="s">
        <v>455</v>
      </c>
    </row>
    <row r="3292" spans="1:2" x14ac:dyDescent="0.25">
      <c r="A3292" t="s">
        <v>3370</v>
      </c>
      <c r="B3292" t="s">
        <v>277</v>
      </c>
    </row>
    <row r="3293" spans="1:2" x14ac:dyDescent="0.25">
      <c r="A3293" t="s">
        <v>3371</v>
      </c>
      <c r="B3293" t="s">
        <v>277</v>
      </c>
    </row>
    <row r="3294" spans="1:2" x14ac:dyDescent="0.25">
      <c r="A3294" t="s">
        <v>3372</v>
      </c>
      <c r="B3294" t="s">
        <v>277</v>
      </c>
    </row>
    <row r="3295" spans="1:2" x14ac:dyDescent="0.25">
      <c r="A3295" t="s">
        <v>3373</v>
      </c>
      <c r="B3295" t="s">
        <v>277</v>
      </c>
    </row>
    <row r="3296" spans="1:2" x14ac:dyDescent="0.25">
      <c r="A3296" t="s">
        <v>3374</v>
      </c>
      <c r="B3296" t="s">
        <v>277</v>
      </c>
    </row>
    <row r="3297" spans="1:2" x14ac:dyDescent="0.25">
      <c r="A3297" t="s">
        <v>3375</v>
      </c>
      <c r="B3297" t="s">
        <v>277</v>
      </c>
    </row>
    <row r="3298" spans="1:2" x14ac:dyDescent="0.25">
      <c r="A3298" t="s">
        <v>3376</v>
      </c>
      <c r="B3298" t="s">
        <v>277</v>
      </c>
    </row>
    <row r="3299" spans="1:2" x14ac:dyDescent="0.25">
      <c r="A3299" t="s">
        <v>3377</v>
      </c>
      <c r="B3299" t="s">
        <v>277</v>
      </c>
    </row>
    <row r="3300" spans="1:2" x14ac:dyDescent="0.25">
      <c r="A3300" t="s">
        <v>3378</v>
      </c>
      <c r="B3300" t="s">
        <v>277</v>
      </c>
    </row>
    <row r="3301" spans="1:2" x14ac:dyDescent="0.25">
      <c r="A3301" t="s">
        <v>3379</v>
      </c>
      <c r="B3301" t="s">
        <v>277</v>
      </c>
    </row>
    <row r="3302" spans="1:2" x14ac:dyDescent="0.25">
      <c r="A3302" t="s">
        <v>3380</v>
      </c>
      <c r="B3302" t="s">
        <v>277</v>
      </c>
    </row>
    <row r="3303" spans="1:2" x14ac:dyDescent="0.25">
      <c r="A3303" t="s">
        <v>3381</v>
      </c>
      <c r="B3303" t="s">
        <v>277</v>
      </c>
    </row>
    <row r="3304" spans="1:2" x14ac:dyDescent="0.25">
      <c r="A3304" t="s">
        <v>3382</v>
      </c>
      <c r="B3304" t="s">
        <v>455</v>
      </c>
    </row>
    <row r="3305" spans="1:2" x14ac:dyDescent="0.25">
      <c r="A3305" t="s">
        <v>3383</v>
      </c>
      <c r="B3305" t="s">
        <v>277</v>
      </c>
    </row>
    <row r="3306" spans="1:2" x14ac:dyDescent="0.25">
      <c r="A3306" t="s">
        <v>3384</v>
      </c>
      <c r="B3306" t="s">
        <v>277</v>
      </c>
    </row>
    <row r="3307" spans="1:2" x14ac:dyDescent="0.25">
      <c r="A3307" t="s">
        <v>3385</v>
      </c>
      <c r="B3307" t="s">
        <v>277</v>
      </c>
    </row>
    <row r="3308" spans="1:2" x14ac:dyDescent="0.25">
      <c r="A3308" t="s">
        <v>3386</v>
      </c>
      <c r="B3308" t="s">
        <v>277</v>
      </c>
    </row>
    <row r="3309" spans="1:2" x14ac:dyDescent="0.25">
      <c r="A3309" t="s">
        <v>3387</v>
      </c>
      <c r="B3309" t="s">
        <v>277</v>
      </c>
    </row>
    <row r="3310" spans="1:2" x14ac:dyDescent="0.25">
      <c r="A3310" t="s">
        <v>3388</v>
      </c>
      <c r="B3310" t="s">
        <v>277</v>
      </c>
    </row>
    <row r="3311" spans="1:2" x14ac:dyDescent="0.25">
      <c r="A3311" t="s">
        <v>3389</v>
      </c>
      <c r="B3311" t="s">
        <v>277</v>
      </c>
    </row>
    <row r="3312" spans="1:2" x14ac:dyDescent="0.25">
      <c r="A3312" t="s">
        <v>3390</v>
      </c>
      <c r="B3312" t="s">
        <v>277</v>
      </c>
    </row>
    <row r="3313" spans="1:2" x14ac:dyDescent="0.25">
      <c r="A3313" t="s">
        <v>3391</v>
      </c>
      <c r="B3313" t="s">
        <v>277</v>
      </c>
    </row>
    <row r="3314" spans="1:2" x14ac:dyDescent="0.25">
      <c r="A3314" t="s">
        <v>3392</v>
      </c>
      <c r="B3314" t="s">
        <v>277</v>
      </c>
    </row>
    <row r="3315" spans="1:2" x14ac:dyDescent="0.25">
      <c r="A3315" t="s">
        <v>3393</v>
      </c>
      <c r="B3315" t="s">
        <v>277</v>
      </c>
    </row>
    <row r="3316" spans="1:2" x14ac:dyDescent="0.25">
      <c r="A3316" t="s">
        <v>3394</v>
      </c>
      <c r="B3316" t="s">
        <v>277</v>
      </c>
    </row>
    <row r="3317" spans="1:2" x14ac:dyDescent="0.25">
      <c r="A3317" t="s">
        <v>3395</v>
      </c>
      <c r="B3317" t="s">
        <v>277</v>
      </c>
    </row>
    <row r="3318" spans="1:2" x14ac:dyDescent="0.25">
      <c r="A3318" t="s">
        <v>3396</v>
      </c>
      <c r="B3318" t="s">
        <v>277</v>
      </c>
    </row>
    <row r="3319" spans="1:2" x14ac:dyDescent="0.25">
      <c r="A3319" t="s">
        <v>3397</v>
      </c>
      <c r="B3319" t="s">
        <v>277</v>
      </c>
    </row>
    <row r="3320" spans="1:2" x14ac:dyDescent="0.25">
      <c r="A3320" t="s">
        <v>3398</v>
      </c>
      <c r="B3320" t="s">
        <v>277</v>
      </c>
    </row>
    <row r="3321" spans="1:2" x14ac:dyDescent="0.25">
      <c r="A3321" t="s">
        <v>3399</v>
      </c>
      <c r="B3321" t="s">
        <v>277</v>
      </c>
    </row>
    <row r="3322" spans="1:2" x14ac:dyDescent="0.25">
      <c r="A3322" t="s">
        <v>3400</v>
      </c>
      <c r="B3322" t="s">
        <v>277</v>
      </c>
    </row>
    <row r="3323" spans="1:2" x14ac:dyDescent="0.25">
      <c r="A3323" t="s">
        <v>3401</v>
      </c>
      <c r="B3323" t="s">
        <v>277</v>
      </c>
    </row>
    <row r="3324" spans="1:2" x14ac:dyDescent="0.25">
      <c r="A3324" t="s">
        <v>3402</v>
      </c>
      <c r="B3324" t="s">
        <v>277</v>
      </c>
    </row>
    <row r="3325" spans="1:2" x14ac:dyDescent="0.25">
      <c r="A3325" t="s">
        <v>3403</v>
      </c>
      <c r="B3325" t="s">
        <v>277</v>
      </c>
    </row>
    <row r="3326" spans="1:2" x14ac:dyDescent="0.25">
      <c r="A3326" t="s">
        <v>3404</v>
      </c>
      <c r="B3326" t="s">
        <v>277</v>
      </c>
    </row>
    <row r="3327" spans="1:2" x14ac:dyDescent="0.25">
      <c r="A3327" t="s">
        <v>3405</v>
      </c>
      <c r="B3327" t="s">
        <v>277</v>
      </c>
    </row>
    <row r="3328" spans="1:2" x14ac:dyDescent="0.25">
      <c r="A3328" t="s">
        <v>3406</v>
      </c>
      <c r="B3328" t="s">
        <v>277</v>
      </c>
    </row>
    <row r="3329" spans="1:2" x14ac:dyDescent="0.25">
      <c r="A3329" t="s">
        <v>3407</v>
      </c>
      <c r="B3329" t="s">
        <v>277</v>
      </c>
    </row>
    <row r="3330" spans="1:2" x14ac:dyDescent="0.25">
      <c r="A3330" t="s">
        <v>3408</v>
      </c>
      <c r="B3330" t="s">
        <v>277</v>
      </c>
    </row>
    <row r="3331" spans="1:2" x14ac:dyDescent="0.25">
      <c r="A3331" t="s">
        <v>3409</v>
      </c>
      <c r="B3331" t="s">
        <v>277</v>
      </c>
    </row>
    <row r="3332" spans="1:2" x14ac:dyDescent="0.25">
      <c r="A3332" t="s">
        <v>3410</v>
      </c>
      <c r="B3332" t="s">
        <v>277</v>
      </c>
    </row>
    <row r="3333" spans="1:2" x14ac:dyDescent="0.25">
      <c r="A3333" t="s">
        <v>3411</v>
      </c>
      <c r="B3333" t="s">
        <v>277</v>
      </c>
    </row>
    <row r="3334" spans="1:2" x14ac:dyDescent="0.25">
      <c r="A3334" t="s">
        <v>3412</v>
      </c>
      <c r="B3334" t="s">
        <v>277</v>
      </c>
    </row>
    <row r="3335" spans="1:2" x14ac:dyDescent="0.25">
      <c r="A3335" t="s">
        <v>3413</v>
      </c>
      <c r="B3335" t="s">
        <v>277</v>
      </c>
    </row>
    <row r="3336" spans="1:2" x14ac:dyDescent="0.25">
      <c r="A3336" t="s">
        <v>3414</v>
      </c>
      <c r="B3336" t="s">
        <v>277</v>
      </c>
    </row>
    <row r="3337" spans="1:2" x14ac:dyDescent="0.25">
      <c r="A3337" t="s">
        <v>3415</v>
      </c>
      <c r="B3337" t="s">
        <v>277</v>
      </c>
    </row>
    <row r="3338" spans="1:2" x14ac:dyDescent="0.25">
      <c r="A3338" t="s">
        <v>3416</v>
      </c>
      <c r="B3338" t="s">
        <v>277</v>
      </c>
    </row>
    <row r="3339" spans="1:2" x14ac:dyDescent="0.25">
      <c r="A3339" t="s">
        <v>3417</v>
      </c>
      <c r="B3339" t="s">
        <v>277</v>
      </c>
    </row>
    <row r="3340" spans="1:2" x14ac:dyDescent="0.25">
      <c r="A3340" t="s">
        <v>3418</v>
      </c>
      <c r="B3340" t="s">
        <v>277</v>
      </c>
    </row>
    <row r="3341" spans="1:2" x14ac:dyDescent="0.25">
      <c r="A3341" t="s">
        <v>3419</v>
      </c>
      <c r="B3341" t="s">
        <v>277</v>
      </c>
    </row>
    <row r="3342" spans="1:2" x14ac:dyDescent="0.25">
      <c r="A3342" t="s">
        <v>3420</v>
      </c>
      <c r="B3342" t="s">
        <v>277</v>
      </c>
    </row>
    <row r="3343" spans="1:2" x14ac:dyDescent="0.25">
      <c r="A3343" t="s">
        <v>3421</v>
      </c>
      <c r="B3343" t="s">
        <v>277</v>
      </c>
    </row>
    <row r="3344" spans="1:2" x14ac:dyDescent="0.25">
      <c r="A3344" t="s">
        <v>3422</v>
      </c>
      <c r="B3344" t="s">
        <v>277</v>
      </c>
    </row>
    <row r="3345" spans="1:2" x14ac:dyDescent="0.25">
      <c r="A3345" t="s">
        <v>3423</v>
      </c>
      <c r="B3345" t="s">
        <v>277</v>
      </c>
    </row>
    <row r="3346" spans="1:2" x14ac:dyDescent="0.25">
      <c r="A3346" t="s">
        <v>3424</v>
      </c>
      <c r="B3346" t="s">
        <v>277</v>
      </c>
    </row>
    <row r="3347" spans="1:2" x14ac:dyDescent="0.25">
      <c r="A3347" t="s">
        <v>3425</v>
      </c>
      <c r="B3347" t="s">
        <v>277</v>
      </c>
    </row>
    <row r="3348" spans="1:2" x14ac:dyDescent="0.25">
      <c r="A3348" t="s">
        <v>3426</v>
      </c>
      <c r="B3348" t="s">
        <v>358</v>
      </c>
    </row>
    <row r="3349" spans="1:2" x14ac:dyDescent="0.25">
      <c r="A3349" t="s">
        <v>3427</v>
      </c>
      <c r="B3349" t="s">
        <v>277</v>
      </c>
    </row>
    <row r="3350" spans="1:2" x14ac:dyDescent="0.25">
      <c r="A3350" t="s">
        <v>3428</v>
      </c>
      <c r="B3350" t="s">
        <v>277</v>
      </c>
    </row>
    <row r="3351" spans="1:2" x14ac:dyDescent="0.25">
      <c r="A3351" t="s">
        <v>3429</v>
      </c>
      <c r="B3351" t="s">
        <v>277</v>
      </c>
    </row>
    <row r="3352" spans="1:2" x14ac:dyDescent="0.25">
      <c r="A3352" t="s">
        <v>3430</v>
      </c>
      <c r="B3352" t="s">
        <v>277</v>
      </c>
    </row>
    <row r="3353" spans="1:2" x14ac:dyDescent="0.25">
      <c r="A3353" t="s">
        <v>3431</v>
      </c>
      <c r="B3353" t="s">
        <v>277</v>
      </c>
    </row>
    <row r="3354" spans="1:2" x14ac:dyDescent="0.25">
      <c r="A3354" t="s">
        <v>3432</v>
      </c>
      <c r="B3354" t="s">
        <v>277</v>
      </c>
    </row>
    <row r="3355" spans="1:2" x14ac:dyDescent="0.25">
      <c r="A3355" t="s">
        <v>3433</v>
      </c>
      <c r="B3355" t="s">
        <v>277</v>
      </c>
    </row>
    <row r="3356" spans="1:2" x14ac:dyDescent="0.25">
      <c r="A3356" t="s">
        <v>3434</v>
      </c>
      <c r="B3356" t="s">
        <v>277</v>
      </c>
    </row>
    <row r="3357" spans="1:2" x14ac:dyDescent="0.25">
      <c r="A3357" t="s">
        <v>3435</v>
      </c>
      <c r="B3357" t="s">
        <v>293</v>
      </c>
    </row>
    <row r="3358" spans="1:2" x14ac:dyDescent="0.25">
      <c r="A3358" t="s">
        <v>3436</v>
      </c>
      <c r="B3358" t="s">
        <v>277</v>
      </c>
    </row>
    <row r="3359" spans="1:2" x14ac:dyDescent="0.25">
      <c r="A3359" t="s">
        <v>3437</v>
      </c>
      <c r="B3359" t="s">
        <v>277</v>
      </c>
    </row>
    <row r="3360" spans="1:2" x14ac:dyDescent="0.25">
      <c r="A3360" t="s">
        <v>3438</v>
      </c>
      <c r="B3360" t="s">
        <v>277</v>
      </c>
    </row>
    <row r="3361" spans="1:2" x14ac:dyDescent="0.25">
      <c r="A3361" t="s">
        <v>3439</v>
      </c>
      <c r="B3361" t="s">
        <v>277</v>
      </c>
    </row>
    <row r="3362" spans="1:2" x14ac:dyDescent="0.25">
      <c r="A3362" t="s">
        <v>3440</v>
      </c>
      <c r="B3362" t="s">
        <v>277</v>
      </c>
    </row>
    <row r="3363" spans="1:2" x14ac:dyDescent="0.25">
      <c r="A3363" t="s">
        <v>3441</v>
      </c>
      <c r="B3363" t="s">
        <v>277</v>
      </c>
    </row>
    <row r="3364" spans="1:2" x14ac:dyDescent="0.25">
      <c r="A3364" t="s">
        <v>3442</v>
      </c>
      <c r="B3364" t="s">
        <v>277</v>
      </c>
    </row>
    <row r="3365" spans="1:2" x14ac:dyDescent="0.25">
      <c r="A3365" t="s">
        <v>3443</v>
      </c>
      <c r="B3365" t="s">
        <v>689</v>
      </c>
    </row>
    <row r="3366" spans="1:2" x14ac:dyDescent="0.25">
      <c r="A3366" t="s">
        <v>3444</v>
      </c>
      <c r="B3366" t="s">
        <v>277</v>
      </c>
    </row>
    <row r="3367" spans="1:2" x14ac:dyDescent="0.25">
      <c r="A3367" t="s">
        <v>3445</v>
      </c>
      <c r="B3367" t="s">
        <v>277</v>
      </c>
    </row>
    <row r="3368" spans="1:2" x14ac:dyDescent="0.25">
      <c r="A3368" t="s">
        <v>3446</v>
      </c>
      <c r="B3368" t="s">
        <v>277</v>
      </c>
    </row>
    <row r="3369" spans="1:2" x14ac:dyDescent="0.25">
      <c r="A3369" t="s">
        <v>3447</v>
      </c>
      <c r="B3369" t="s">
        <v>277</v>
      </c>
    </row>
    <row r="3370" spans="1:2" x14ac:dyDescent="0.25">
      <c r="A3370" t="s">
        <v>3448</v>
      </c>
      <c r="B3370" t="s">
        <v>277</v>
      </c>
    </row>
    <row r="3371" spans="1:2" x14ac:dyDescent="0.25">
      <c r="A3371" t="s">
        <v>3449</v>
      </c>
      <c r="B3371" t="s">
        <v>277</v>
      </c>
    </row>
    <row r="3372" spans="1:2" x14ac:dyDescent="0.25">
      <c r="A3372" t="s">
        <v>3450</v>
      </c>
      <c r="B3372" t="s">
        <v>277</v>
      </c>
    </row>
    <row r="3373" spans="1:2" x14ac:dyDescent="0.25">
      <c r="A3373" t="s">
        <v>3451</v>
      </c>
      <c r="B3373" t="s">
        <v>277</v>
      </c>
    </row>
    <row r="3374" spans="1:2" x14ac:dyDescent="0.25">
      <c r="A3374" t="s">
        <v>3452</v>
      </c>
      <c r="B3374" t="s">
        <v>277</v>
      </c>
    </row>
    <row r="3375" spans="1:2" x14ac:dyDescent="0.25">
      <c r="A3375" t="s">
        <v>3453</v>
      </c>
      <c r="B3375" t="s">
        <v>277</v>
      </c>
    </row>
    <row r="3376" spans="1:2" x14ac:dyDescent="0.25">
      <c r="A3376" t="s">
        <v>3454</v>
      </c>
      <c r="B3376" t="s">
        <v>277</v>
      </c>
    </row>
    <row r="3377" spans="1:2" x14ac:dyDescent="0.25">
      <c r="A3377" t="s">
        <v>3455</v>
      </c>
      <c r="B3377" t="s">
        <v>277</v>
      </c>
    </row>
    <row r="3378" spans="1:2" x14ac:dyDescent="0.25">
      <c r="A3378" t="s">
        <v>3456</v>
      </c>
      <c r="B3378" t="s">
        <v>277</v>
      </c>
    </row>
    <row r="3379" spans="1:2" x14ac:dyDescent="0.25">
      <c r="A3379" t="s">
        <v>3457</v>
      </c>
      <c r="B3379" t="s">
        <v>277</v>
      </c>
    </row>
    <row r="3380" spans="1:2" x14ac:dyDescent="0.25">
      <c r="A3380" t="s">
        <v>3458</v>
      </c>
      <c r="B3380" t="s">
        <v>277</v>
      </c>
    </row>
    <row r="3381" spans="1:2" x14ac:dyDescent="0.25">
      <c r="A3381" t="s">
        <v>3459</v>
      </c>
      <c r="B3381" t="s">
        <v>277</v>
      </c>
    </row>
    <row r="3382" spans="1:2" x14ac:dyDescent="0.25">
      <c r="A3382" t="s">
        <v>3460</v>
      </c>
      <c r="B3382" t="s">
        <v>277</v>
      </c>
    </row>
    <row r="3383" spans="1:2" x14ac:dyDescent="0.25">
      <c r="A3383" t="s">
        <v>3461</v>
      </c>
      <c r="B3383" t="s">
        <v>277</v>
      </c>
    </row>
    <row r="3384" spans="1:2" x14ac:dyDescent="0.25">
      <c r="A3384" t="s">
        <v>3462</v>
      </c>
      <c r="B3384" t="s">
        <v>277</v>
      </c>
    </row>
    <row r="3385" spans="1:2" x14ac:dyDescent="0.25">
      <c r="A3385" t="s">
        <v>3463</v>
      </c>
      <c r="B3385" t="s">
        <v>277</v>
      </c>
    </row>
    <row r="3386" spans="1:2" x14ac:dyDescent="0.25">
      <c r="A3386" t="s">
        <v>3464</v>
      </c>
      <c r="B3386" t="s">
        <v>277</v>
      </c>
    </row>
    <row r="3387" spans="1:2" x14ac:dyDescent="0.25">
      <c r="A3387" t="s">
        <v>3465</v>
      </c>
      <c r="B3387" t="s">
        <v>277</v>
      </c>
    </row>
    <row r="3388" spans="1:2" x14ac:dyDescent="0.25">
      <c r="A3388" t="s">
        <v>3466</v>
      </c>
      <c r="B3388" t="s">
        <v>277</v>
      </c>
    </row>
    <row r="3389" spans="1:2" x14ac:dyDescent="0.25">
      <c r="A3389" t="s">
        <v>3467</v>
      </c>
      <c r="B3389" t="s">
        <v>277</v>
      </c>
    </row>
    <row r="3390" spans="1:2" x14ac:dyDescent="0.25">
      <c r="A3390" t="s">
        <v>3468</v>
      </c>
      <c r="B3390" t="s">
        <v>277</v>
      </c>
    </row>
    <row r="3391" spans="1:2" x14ac:dyDescent="0.25">
      <c r="A3391" t="s">
        <v>3469</v>
      </c>
      <c r="B3391" t="s">
        <v>689</v>
      </c>
    </row>
    <row r="3392" spans="1:2" x14ac:dyDescent="0.25">
      <c r="A3392" t="s">
        <v>3470</v>
      </c>
      <c r="B3392" t="s">
        <v>689</v>
      </c>
    </row>
    <row r="3393" spans="1:2" x14ac:dyDescent="0.25">
      <c r="A3393" t="s">
        <v>3471</v>
      </c>
      <c r="B3393" t="s">
        <v>689</v>
      </c>
    </row>
    <row r="3394" spans="1:2" x14ac:dyDescent="0.25">
      <c r="A3394" t="s">
        <v>3472</v>
      </c>
      <c r="B3394" t="s">
        <v>689</v>
      </c>
    </row>
    <row r="3395" spans="1:2" x14ac:dyDescent="0.25">
      <c r="A3395" t="s">
        <v>3473</v>
      </c>
      <c r="B3395" t="s">
        <v>689</v>
      </c>
    </row>
    <row r="3396" spans="1:2" x14ac:dyDescent="0.25">
      <c r="A3396" t="s">
        <v>3474</v>
      </c>
      <c r="B3396" t="s">
        <v>689</v>
      </c>
    </row>
    <row r="3397" spans="1:2" x14ac:dyDescent="0.25">
      <c r="A3397" t="s">
        <v>3475</v>
      </c>
      <c r="B3397" t="s">
        <v>689</v>
      </c>
    </row>
    <row r="3398" spans="1:2" x14ac:dyDescent="0.25">
      <c r="A3398" t="s">
        <v>3476</v>
      </c>
      <c r="B3398" t="s">
        <v>689</v>
      </c>
    </row>
    <row r="3399" spans="1:2" x14ac:dyDescent="0.25">
      <c r="A3399" t="s">
        <v>3477</v>
      </c>
      <c r="B3399" t="s">
        <v>689</v>
      </c>
    </row>
    <row r="3400" spans="1:2" x14ac:dyDescent="0.25">
      <c r="A3400" t="s">
        <v>3478</v>
      </c>
      <c r="B3400" t="s">
        <v>689</v>
      </c>
    </row>
    <row r="3401" spans="1:2" x14ac:dyDescent="0.25">
      <c r="A3401" t="s">
        <v>3479</v>
      </c>
      <c r="B3401" t="s">
        <v>689</v>
      </c>
    </row>
    <row r="3402" spans="1:2" x14ac:dyDescent="0.25">
      <c r="A3402" t="s">
        <v>3480</v>
      </c>
      <c r="B3402" t="s">
        <v>689</v>
      </c>
    </row>
    <row r="3403" spans="1:2" x14ac:dyDescent="0.25">
      <c r="A3403" t="s">
        <v>3481</v>
      </c>
      <c r="B3403" t="s">
        <v>689</v>
      </c>
    </row>
    <row r="3404" spans="1:2" x14ac:dyDescent="0.25">
      <c r="A3404" t="s">
        <v>3482</v>
      </c>
      <c r="B3404" t="s">
        <v>689</v>
      </c>
    </row>
    <row r="3405" spans="1:2" x14ac:dyDescent="0.25">
      <c r="A3405" t="s">
        <v>3483</v>
      </c>
      <c r="B3405" t="s">
        <v>689</v>
      </c>
    </row>
    <row r="3406" spans="1:2" x14ac:dyDescent="0.25">
      <c r="A3406" t="s">
        <v>3484</v>
      </c>
      <c r="B3406" t="s">
        <v>689</v>
      </c>
    </row>
    <row r="3407" spans="1:2" x14ac:dyDescent="0.25">
      <c r="A3407" t="s">
        <v>3485</v>
      </c>
      <c r="B3407" t="s">
        <v>277</v>
      </c>
    </row>
    <row r="3408" spans="1:2" x14ac:dyDescent="0.25">
      <c r="A3408" t="s">
        <v>3486</v>
      </c>
      <c r="B3408" t="s">
        <v>277</v>
      </c>
    </row>
    <row r="3409" spans="1:2" x14ac:dyDescent="0.25">
      <c r="A3409" t="s">
        <v>3487</v>
      </c>
      <c r="B3409" t="s">
        <v>277</v>
      </c>
    </row>
    <row r="3410" spans="1:2" x14ac:dyDescent="0.25">
      <c r="A3410" t="s">
        <v>3488</v>
      </c>
      <c r="B3410" t="s">
        <v>277</v>
      </c>
    </row>
    <row r="3411" spans="1:2" x14ac:dyDescent="0.25">
      <c r="A3411" t="s">
        <v>1065</v>
      </c>
      <c r="B3411" t="s">
        <v>6458</v>
      </c>
    </row>
    <row r="3412" spans="1:2" x14ac:dyDescent="0.25">
      <c r="A3412" t="s">
        <v>3490</v>
      </c>
      <c r="B3412" t="s">
        <v>277</v>
      </c>
    </row>
    <row r="3413" spans="1:2" x14ac:dyDescent="0.25">
      <c r="A3413" t="s">
        <v>3491</v>
      </c>
      <c r="B3413" t="s">
        <v>277</v>
      </c>
    </row>
    <row r="3414" spans="1:2" x14ac:dyDescent="0.25">
      <c r="A3414" t="s">
        <v>3492</v>
      </c>
      <c r="B3414" t="s">
        <v>277</v>
      </c>
    </row>
    <row r="3415" spans="1:2" x14ac:dyDescent="0.25">
      <c r="A3415" t="s">
        <v>3493</v>
      </c>
      <c r="B3415" t="s">
        <v>277</v>
      </c>
    </row>
    <row r="3416" spans="1:2" x14ac:dyDescent="0.25">
      <c r="A3416" t="s">
        <v>3494</v>
      </c>
      <c r="B3416" t="s">
        <v>277</v>
      </c>
    </row>
    <row r="3417" spans="1:2" x14ac:dyDescent="0.25">
      <c r="A3417" t="s">
        <v>3495</v>
      </c>
      <c r="B3417" t="s">
        <v>277</v>
      </c>
    </row>
    <row r="3418" spans="1:2" x14ac:dyDescent="0.25">
      <c r="A3418" t="s">
        <v>3496</v>
      </c>
      <c r="B3418" t="s">
        <v>277</v>
      </c>
    </row>
    <row r="3419" spans="1:2" x14ac:dyDescent="0.25">
      <c r="A3419" t="s">
        <v>3497</v>
      </c>
      <c r="B3419" t="s">
        <v>277</v>
      </c>
    </row>
    <row r="3420" spans="1:2" x14ac:dyDescent="0.25">
      <c r="A3420" t="s">
        <v>3498</v>
      </c>
      <c r="B3420" t="s">
        <v>277</v>
      </c>
    </row>
    <row r="3421" spans="1:2" x14ac:dyDescent="0.25">
      <c r="A3421" t="s">
        <v>3499</v>
      </c>
      <c r="B3421" t="s">
        <v>277</v>
      </c>
    </row>
    <row r="3422" spans="1:2" x14ac:dyDescent="0.25">
      <c r="A3422" t="s">
        <v>3500</v>
      </c>
      <c r="B3422" t="s">
        <v>277</v>
      </c>
    </row>
    <row r="3423" spans="1:2" x14ac:dyDescent="0.25">
      <c r="A3423" t="s">
        <v>3501</v>
      </c>
      <c r="B3423" t="s">
        <v>277</v>
      </c>
    </row>
    <row r="3424" spans="1:2" x14ac:dyDescent="0.25">
      <c r="A3424" t="s">
        <v>3502</v>
      </c>
      <c r="B3424" t="s">
        <v>277</v>
      </c>
    </row>
    <row r="3425" spans="1:2" x14ac:dyDescent="0.25">
      <c r="A3425" t="s">
        <v>3503</v>
      </c>
      <c r="B3425" t="s">
        <v>293</v>
      </c>
    </row>
    <row r="3426" spans="1:2" x14ac:dyDescent="0.25">
      <c r="A3426" t="s">
        <v>3504</v>
      </c>
      <c r="B3426" t="s">
        <v>277</v>
      </c>
    </row>
    <row r="3427" spans="1:2" x14ac:dyDescent="0.25">
      <c r="A3427" t="s">
        <v>3505</v>
      </c>
      <c r="B3427" t="s">
        <v>277</v>
      </c>
    </row>
    <row r="3428" spans="1:2" x14ac:dyDescent="0.25">
      <c r="A3428" t="s">
        <v>3506</v>
      </c>
      <c r="B3428" t="s">
        <v>277</v>
      </c>
    </row>
    <row r="3429" spans="1:2" x14ac:dyDescent="0.25">
      <c r="A3429" t="s">
        <v>3507</v>
      </c>
      <c r="B3429" t="s">
        <v>277</v>
      </c>
    </row>
    <row r="3430" spans="1:2" x14ac:dyDescent="0.25">
      <c r="A3430" t="s">
        <v>3508</v>
      </c>
      <c r="B3430" t="s">
        <v>277</v>
      </c>
    </row>
    <row r="3431" spans="1:2" x14ac:dyDescent="0.25">
      <c r="A3431" t="s">
        <v>3509</v>
      </c>
      <c r="B3431" t="s">
        <v>277</v>
      </c>
    </row>
    <row r="3432" spans="1:2" x14ac:dyDescent="0.25">
      <c r="A3432" t="s">
        <v>3510</v>
      </c>
      <c r="B3432" t="s">
        <v>277</v>
      </c>
    </row>
    <row r="3433" spans="1:2" x14ac:dyDescent="0.25">
      <c r="A3433" t="s">
        <v>3511</v>
      </c>
      <c r="B3433" t="s">
        <v>512</v>
      </c>
    </row>
    <row r="3434" spans="1:2" x14ac:dyDescent="0.25">
      <c r="A3434" t="s">
        <v>3512</v>
      </c>
      <c r="B3434" t="s">
        <v>277</v>
      </c>
    </row>
    <row r="3435" spans="1:2" x14ac:dyDescent="0.25">
      <c r="A3435" t="s">
        <v>3513</v>
      </c>
      <c r="B3435" t="s">
        <v>689</v>
      </c>
    </row>
    <row r="3436" spans="1:2" x14ac:dyDescent="0.25">
      <c r="A3436" t="s">
        <v>3514</v>
      </c>
      <c r="B3436" t="s">
        <v>689</v>
      </c>
    </row>
    <row r="3437" spans="1:2" x14ac:dyDescent="0.25">
      <c r="A3437" t="s">
        <v>3515</v>
      </c>
      <c r="B3437" t="s">
        <v>689</v>
      </c>
    </row>
    <row r="3438" spans="1:2" x14ac:dyDescent="0.25">
      <c r="A3438" t="s">
        <v>3516</v>
      </c>
      <c r="B3438" t="s">
        <v>689</v>
      </c>
    </row>
    <row r="3439" spans="1:2" x14ac:dyDescent="0.25">
      <c r="A3439" t="s">
        <v>3517</v>
      </c>
      <c r="B3439" t="s">
        <v>277</v>
      </c>
    </row>
    <row r="3440" spans="1:2" x14ac:dyDescent="0.25">
      <c r="A3440" t="s">
        <v>3518</v>
      </c>
      <c r="B3440" t="s">
        <v>277</v>
      </c>
    </row>
    <row r="3441" spans="1:2" x14ac:dyDescent="0.25">
      <c r="A3441" t="s">
        <v>3519</v>
      </c>
      <c r="B3441" t="s">
        <v>277</v>
      </c>
    </row>
    <row r="3442" spans="1:2" x14ac:dyDescent="0.25">
      <c r="A3442" t="s">
        <v>3520</v>
      </c>
      <c r="B3442" t="s">
        <v>277</v>
      </c>
    </row>
    <row r="3443" spans="1:2" x14ac:dyDescent="0.25">
      <c r="A3443" t="s">
        <v>3521</v>
      </c>
      <c r="B3443" t="s">
        <v>277</v>
      </c>
    </row>
    <row r="3444" spans="1:2" x14ac:dyDescent="0.25">
      <c r="A3444" t="s">
        <v>3522</v>
      </c>
      <c r="B3444" t="s">
        <v>277</v>
      </c>
    </row>
    <row r="3445" spans="1:2" x14ac:dyDescent="0.25">
      <c r="A3445" t="s">
        <v>3523</v>
      </c>
      <c r="B3445" t="s">
        <v>277</v>
      </c>
    </row>
    <row r="3446" spans="1:2" x14ac:dyDescent="0.25">
      <c r="A3446" t="s">
        <v>3524</v>
      </c>
      <c r="B3446" t="s">
        <v>277</v>
      </c>
    </row>
    <row r="3447" spans="1:2" x14ac:dyDescent="0.25">
      <c r="A3447" t="s">
        <v>3525</v>
      </c>
      <c r="B3447" t="s">
        <v>277</v>
      </c>
    </row>
    <row r="3448" spans="1:2" x14ac:dyDescent="0.25">
      <c r="A3448" t="s">
        <v>3526</v>
      </c>
      <c r="B3448" t="s">
        <v>277</v>
      </c>
    </row>
    <row r="3449" spans="1:2" x14ac:dyDescent="0.25">
      <c r="A3449" t="s">
        <v>3527</v>
      </c>
      <c r="B3449" t="s">
        <v>277</v>
      </c>
    </row>
    <row r="3450" spans="1:2" x14ac:dyDescent="0.25">
      <c r="A3450" t="s">
        <v>3528</v>
      </c>
      <c r="B3450" t="s">
        <v>277</v>
      </c>
    </row>
    <row r="3451" spans="1:2" x14ac:dyDescent="0.25">
      <c r="A3451" t="s">
        <v>3529</v>
      </c>
      <c r="B3451" t="s">
        <v>277</v>
      </c>
    </row>
    <row r="3452" spans="1:2" x14ac:dyDescent="0.25">
      <c r="A3452" t="s">
        <v>3530</v>
      </c>
      <c r="B3452" t="s">
        <v>277</v>
      </c>
    </row>
    <row r="3453" spans="1:2" x14ac:dyDescent="0.25">
      <c r="A3453" t="s">
        <v>3531</v>
      </c>
      <c r="B3453" t="s">
        <v>277</v>
      </c>
    </row>
    <row r="3454" spans="1:2" x14ac:dyDescent="0.25">
      <c r="A3454" t="s">
        <v>3532</v>
      </c>
      <c r="B3454" t="s">
        <v>277</v>
      </c>
    </row>
    <row r="3455" spans="1:2" x14ac:dyDescent="0.25">
      <c r="A3455" t="s">
        <v>3533</v>
      </c>
      <c r="B3455" t="s">
        <v>277</v>
      </c>
    </row>
    <row r="3456" spans="1:2" x14ac:dyDescent="0.25">
      <c r="A3456" t="s">
        <v>3534</v>
      </c>
      <c r="B3456" t="s">
        <v>277</v>
      </c>
    </row>
    <row r="3457" spans="1:2" x14ac:dyDescent="0.25">
      <c r="A3457" t="s">
        <v>3535</v>
      </c>
      <c r="B3457" t="s">
        <v>277</v>
      </c>
    </row>
    <row r="3458" spans="1:2" x14ac:dyDescent="0.25">
      <c r="A3458" t="s">
        <v>3536</v>
      </c>
      <c r="B3458" t="s">
        <v>277</v>
      </c>
    </row>
    <row r="3459" spans="1:2" x14ac:dyDescent="0.25">
      <c r="A3459" t="s">
        <v>3537</v>
      </c>
      <c r="B3459" t="s">
        <v>277</v>
      </c>
    </row>
    <row r="3460" spans="1:2" x14ac:dyDescent="0.25">
      <c r="A3460" t="s">
        <v>3538</v>
      </c>
      <c r="B3460" t="s">
        <v>277</v>
      </c>
    </row>
    <row r="3461" spans="1:2" x14ac:dyDescent="0.25">
      <c r="A3461" t="s">
        <v>3539</v>
      </c>
      <c r="B3461" t="s">
        <v>277</v>
      </c>
    </row>
    <row r="3462" spans="1:2" x14ac:dyDescent="0.25">
      <c r="A3462" t="s">
        <v>3540</v>
      </c>
      <c r="B3462" t="s">
        <v>277</v>
      </c>
    </row>
    <row r="3463" spans="1:2" x14ac:dyDescent="0.25">
      <c r="A3463" t="s">
        <v>3541</v>
      </c>
      <c r="B3463" t="s">
        <v>1138</v>
      </c>
    </row>
    <row r="3464" spans="1:2" x14ac:dyDescent="0.25">
      <c r="A3464" t="s">
        <v>3542</v>
      </c>
      <c r="B3464" t="s">
        <v>277</v>
      </c>
    </row>
    <row r="3465" spans="1:2" x14ac:dyDescent="0.25">
      <c r="A3465" t="s">
        <v>3543</v>
      </c>
      <c r="B3465" t="s">
        <v>277</v>
      </c>
    </row>
    <row r="3466" spans="1:2" x14ac:dyDescent="0.25">
      <c r="A3466" t="s">
        <v>3544</v>
      </c>
      <c r="B3466" t="s">
        <v>277</v>
      </c>
    </row>
    <row r="3467" spans="1:2" x14ac:dyDescent="0.25">
      <c r="A3467" t="s">
        <v>3545</v>
      </c>
      <c r="B3467" t="s">
        <v>277</v>
      </c>
    </row>
    <row r="3468" spans="1:2" x14ac:dyDescent="0.25">
      <c r="A3468" t="s">
        <v>3546</v>
      </c>
      <c r="B3468" t="s">
        <v>277</v>
      </c>
    </row>
    <row r="3469" spans="1:2" x14ac:dyDescent="0.25">
      <c r="A3469" t="s">
        <v>3547</v>
      </c>
      <c r="B3469" t="s">
        <v>277</v>
      </c>
    </row>
    <row r="3470" spans="1:2" x14ac:dyDescent="0.25">
      <c r="A3470" t="s">
        <v>3548</v>
      </c>
      <c r="B3470" t="s">
        <v>277</v>
      </c>
    </row>
    <row r="3471" spans="1:2" x14ac:dyDescent="0.25">
      <c r="A3471" t="s">
        <v>3549</v>
      </c>
      <c r="B3471" t="s">
        <v>689</v>
      </c>
    </row>
    <row r="3472" spans="1:2" x14ac:dyDescent="0.25">
      <c r="A3472" t="s">
        <v>3550</v>
      </c>
      <c r="B3472" t="s">
        <v>689</v>
      </c>
    </row>
    <row r="3473" spans="1:2" x14ac:dyDescent="0.25">
      <c r="A3473" t="s">
        <v>3551</v>
      </c>
      <c r="B3473" t="s">
        <v>689</v>
      </c>
    </row>
    <row r="3474" spans="1:2" x14ac:dyDescent="0.25">
      <c r="A3474" t="s">
        <v>3552</v>
      </c>
      <c r="B3474" t="s">
        <v>689</v>
      </c>
    </row>
    <row r="3475" spans="1:2" x14ac:dyDescent="0.25">
      <c r="A3475" t="s">
        <v>3553</v>
      </c>
      <c r="B3475" t="s">
        <v>277</v>
      </c>
    </row>
    <row r="3476" spans="1:2" x14ac:dyDescent="0.25">
      <c r="A3476" t="s">
        <v>3554</v>
      </c>
      <c r="B3476" t="s">
        <v>277</v>
      </c>
    </row>
    <row r="3477" spans="1:2" x14ac:dyDescent="0.25">
      <c r="A3477" t="s">
        <v>3555</v>
      </c>
      <c r="B3477" t="s">
        <v>277</v>
      </c>
    </row>
    <row r="3478" spans="1:2" x14ac:dyDescent="0.25">
      <c r="A3478" t="s">
        <v>3556</v>
      </c>
      <c r="B3478" t="s">
        <v>689</v>
      </c>
    </row>
    <row r="3479" spans="1:2" x14ac:dyDescent="0.25">
      <c r="A3479" t="s">
        <v>3557</v>
      </c>
      <c r="B3479" t="s">
        <v>689</v>
      </c>
    </row>
    <row r="3480" spans="1:2" x14ac:dyDescent="0.25">
      <c r="A3480" t="s">
        <v>3558</v>
      </c>
      <c r="B3480" t="s">
        <v>689</v>
      </c>
    </row>
    <row r="3481" spans="1:2" x14ac:dyDescent="0.25">
      <c r="A3481" t="s">
        <v>3559</v>
      </c>
      <c r="B3481" t="s">
        <v>689</v>
      </c>
    </row>
    <row r="3482" spans="1:2" x14ac:dyDescent="0.25">
      <c r="A3482" t="s">
        <v>3560</v>
      </c>
      <c r="B3482" t="s">
        <v>689</v>
      </c>
    </row>
    <row r="3483" spans="1:2" x14ac:dyDescent="0.25">
      <c r="A3483" t="s">
        <v>3561</v>
      </c>
      <c r="B3483" t="s">
        <v>689</v>
      </c>
    </row>
    <row r="3484" spans="1:2" x14ac:dyDescent="0.25">
      <c r="A3484" t="s">
        <v>3562</v>
      </c>
      <c r="B3484" t="s">
        <v>277</v>
      </c>
    </row>
    <row r="3485" spans="1:2" x14ac:dyDescent="0.25">
      <c r="A3485" t="s">
        <v>3563</v>
      </c>
      <c r="B3485" t="s">
        <v>277</v>
      </c>
    </row>
    <row r="3486" spans="1:2" x14ac:dyDescent="0.25">
      <c r="A3486" t="s">
        <v>3564</v>
      </c>
      <c r="B3486" t="s">
        <v>689</v>
      </c>
    </row>
    <row r="3487" spans="1:2" x14ac:dyDescent="0.25">
      <c r="A3487" t="s">
        <v>3565</v>
      </c>
      <c r="B3487" t="s">
        <v>689</v>
      </c>
    </row>
    <row r="3488" spans="1:2" x14ac:dyDescent="0.25">
      <c r="A3488" t="s">
        <v>3566</v>
      </c>
      <c r="B3488" t="s">
        <v>689</v>
      </c>
    </row>
    <row r="3489" spans="1:2" x14ac:dyDescent="0.25">
      <c r="A3489" t="s">
        <v>3567</v>
      </c>
      <c r="B3489" t="s">
        <v>689</v>
      </c>
    </row>
    <row r="3490" spans="1:2" x14ac:dyDescent="0.25">
      <c r="A3490" t="s">
        <v>3568</v>
      </c>
      <c r="B3490" t="s">
        <v>689</v>
      </c>
    </row>
    <row r="3491" spans="1:2" x14ac:dyDescent="0.25">
      <c r="A3491" t="s">
        <v>3569</v>
      </c>
      <c r="B3491" t="s">
        <v>689</v>
      </c>
    </row>
    <row r="3492" spans="1:2" x14ac:dyDescent="0.25">
      <c r="A3492" t="s">
        <v>3570</v>
      </c>
      <c r="B3492" t="s">
        <v>689</v>
      </c>
    </row>
    <row r="3493" spans="1:2" x14ac:dyDescent="0.25">
      <c r="A3493" t="s">
        <v>3571</v>
      </c>
      <c r="B3493" t="s">
        <v>277</v>
      </c>
    </row>
    <row r="3494" spans="1:2" x14ac:dyDescent="0.25">
      <c r="A3494" t="s">
        <v>3572</v>
      </c>
      <c r="B3494" t="s">
        <v>277</v>
      </c>
    </row>
    <row r="3495" spans="1:2" x14ac:dyDescent="0.25">
      <c r="A3495" t="s">
        <v>3573</v>
      </c>
      <c r="B3495" t="s">
        <v>277</v>
      </c>
    </row>
    <row r="3496" spans="1:2" x14ac:dyDescent="0.25">
      <c r="A3496" t="s">
        <v>3574</v>
      </c>
      <c r="B3496" t="s">
        <v>277</v>
      </c>
    </row>
    <row r="3497" spans="1:2" x14ac:dyDescent="0.25">
      <c r="A3497" t="s">
        <v>3575</v>
      </c>
      <c r="B3497" t="s">
        <v>277</v>
      </c>
    </row>
    <row r="3498" spans="1:2" x14ac:dyDescent="0.25">
      <c r="A3498" t="s">
        <v>3576</v>
      </c>
      <c r="B3498" t="s">
        <v>358</v>
      </c>
    </row>
    <row r="3499" spans="1:2" x14ac:dyDescent="0.25">
      <c r="A3499" t="s">
        <v>3577</v>
      </c>
      <c r="B3499" t="s">
        <v>277</v>
      </c>
    </row>
    <row r="3500" spans="1:2" x14ac:dyDescent="0.25">
      <c r="A3500" t="s">
        <v>3578</v>
      </c>
      <c r="B3500" t="s">
        <v>277</v>
      </c>
    </row>
    <row r="3501" spans="1:2" x14ac:dyDescent="0.25">
      <c r="A3501" t="s">
        <v>3579</v>
      </c>
      <c r="B3501" t="s">
        <v>277</v>
      </c>
    </row>
    <row r="3502" spans="1:2" x14ac:dyDescent="0.25">
      <c r="A3502" t="s">
        <v>3580</v>
      </c>
      <c r="B3502" t="s">
        <v>277</v>
      </c>
    </row>
    <row r="3503" spans="1:2" x14ac:dyDescent="0.25">
      <c r="A3503" t="s">
        <v>3581</v>
      </c>
      <c r="B3503" t="s">
        <v>277</v>
      </c>
    </row>
    <row r="3504" spans="1:2" x14ac:dyDescent="0.25">
      <c r="A3504" t="s">
        <v>3582</v>
      </c>
      <c r="B3504" t="s">
        <v>277</v>
      </c>
    </row>
    <row r="3505" spans="1:2" x14ac:dyDescent="0.25">
      <c r="A3505" t="s">
        <v>3583</v>
      </c>
      <c r="B3505" t="s">
        <v>1138</v>
      </c>
    </row>
    <row r="3506" spans="1:2" x14ac:dyDescent="0.25">
      <c r="A3506" t="s">
        <v>3584</v>
      </c>
      <c r="B3506" t="s">
        <v>3585</v>
      </c>
    </row>
    <row r="3507" spans="1:2" x14ac:dyDescent="0.25">
      <c r="A3507" t="s">
        <v>3586</v>
      </c>
      <c r="B3507" t="s">
        <v>277</v>
      </c>
    </row>
    <row r="3508" spans="1:2" x14ac:dyDescent="0.25">
      <c r="A3508" t="s">
        <v>3587</v>
      </c>
      <c r="B3508" t="s">
        <v>277</v>
      </c>
    </row>
    <row r="3509" spans="1:2" x14ac:dyDescent="0.25">
      <c r="A3509" t="s">
        <v>3588</v>
      </c>
      <c r="B3509" t="s">
        <v>493</v>
      </c>
    </row>
    <row r="3510" spans="1:2" x14ac:dyDescent="0.25">
      <c r="A3510" t="s">
        <v>3589</v>
      </c>
      <c r="B3510" t="s">
        <v>277</v>
      </c>
    </row>
    <row r="3511" spans="1:2" x14ac:dyDescent="0.25">
      <c r="A3511" t="s">
        <v>3590</v>
      </c>
      <c r="B3511" t="s">
        <v>493</v>
      </c>
    </row>
    <row r="3512" spans="1:2" x14ac:dyDescent="0.25">
      <c r="A3512" t="s">
        <v>3591</v>
      </c>
      <c r="B3512" t="s">
        <v>689</v>
      </c>
    </row>
    <row r="3513" spans="1:2" x14ac:dyDescent="0.25">
      <c r="A3513" t="s">
        <v>3592</v>
      </c>
      <c r="B3513" t="s">
        <v>689</v>
      </c>
    </row>
    <row r="3514" spans="1:2" x14ac:dyDescent="0.25">
      <c r="A3514" t="s">
        <v>3593</v>
      </c>
      <c r="B3514" t="s">
        <v>689</v>
      </c>
    </row>
    <row r="3515" spans="1:2" x14ac:dyDescent="0.25">
      <c r="A3515" t="s">
        <v>3594</v>
      </c>
      <c r="B3515" t="s">
        <v>689</v>
      </c>
    </row>
    <row r="3516" spans="1:2" x14ac:dyDescent="0.25">
      <c r="A3516" t="s">
        <v>3595</v>
      </c>
      <c r="B3516" t="s">
        <v>689</v>
      </c>
    </row>
    <row r="3517" spans="1:2" x14ac:dyDescent="0.25">
      <c r="A3517" t="s">
        <v>3596</v>
      </c>
      <c r="B3517" t="s">
        <v>689</v>
      </c>
    </row>
    <row r="3518" spans="1:2" x14ac:dyDescent="0.25">
      <c r="A3518" t="s">
        <v>3597</v>
      </c>
      <c r="B3518" t="s">
        <v>689</v>
      </c>
    </row>
    <row r="3519" spans="1:2" x14ac:dyDescent="0.25">
      <c r="A3519" t="s">
        <v>3598</v>
      </c>
      <c r="B3519" t="s">
        <v>689</v>
      </c>
    </row>
    <row r="3520" spans="1:2" x14ac:dyDescent="0.25">
      <c r="A3520" t="s">
        <v>3599</v>
      </c>
      <c r="B3520" t="s">
        <v>689</v>
      </c>
    </row>
    <row r="3521" spans="1:2" x14ac:dyDescent="0.25">
      <c r="A3521" t="s">
        <v>3600</v>
      </c>
      <c r="B3521" t="s">
        <v>689</v>
      </c>
    </row>
    <row r="3522" spans="1:2" x14ac:dyDescent="0.25">
      <c r="A3522" t="s">
        <v>3601</v>
      </c>
      <c r="B3522" t="s">
        <v>689</v>
      </c>
    </row>
    <row r="3523" spans="1:2" x14ac:dyDescent="0.25">
      <c r="A3523" t="s">
        <v>3602</v>
      </c>
      <c r="B3523" t="s">
        <v>689</v>
      </c>
    </row>
    <row r="3524" spans="1:2" x14ac:dyDescent="0.25">
      <c r="A3524" t="s">
        <v>3603</v>
      </c>
      <c r="B3524" t="s">
        <v>689</v>
      </c>
    </row>
    <row r="3525" spans="1:2" x14ac:dyDescent="0.25">
      <c r="A3525" t="s">
        <v>3604</v>
      </c>
      <c r="B3525" t="s">
        <v>689</v>
      </c>
    </row>
    <row r="3526" spans="1:2" x14ac:dyDescent="0.25">
      <c r="A3526" t="s">
        <v>3605</v>
      </c>
      <c r="B3526" t="s">
        <v>689</v>
      </c>
    </row>
    <row r="3527" spans="1:2" x14ac:dyDescent="0.25">
      <c r="A3527" t="s">
        <v>3606</v>
      </c>
      <c r="B3527" t="s">
        <v>689</v>
      </c>
    </row>
    <row r="3528" spans="1:2" x14ac:dyDescent="0.25">
      <c r="A3528" t="s">
        <v>3607</v>
      </c>
      <c r="B3528" t="s">
        <v>689</v>
      </c>
    </row>
    <row r="3529" spans="1:2" x14ac:dyDescent="0.25">
      <c r="A3529" t="s">
        <v>3608</v>
      </c>
      <c r="B3529" t="s">
        <v>689</v>
      </c>
    </row>
    <row r="3530" spans="1:2" x14ac:dyDescent="0.25">
      <c r="A3530" t="s">
        <v>3609</v>
      </c>
      <c r="B3530" t="s">
        <v>689</v>
      </c>
    </row>
    <row r="3531" spans="1:2" x14ac:dyDescent="0.25">
      <c r="A3531" t="s">
        <v>3610</v>
      </c>
      <c r="B3531" t="s">
        <v>689</v>
      </c>
    </row>
    <row r="3532" spans="1:2" x14ac:dyDescent="0.25">
      <c r="A3532" t="s">
        <v>3611</v>
      </c>
      <c r="B3532" t="s">
        <v>689</v>
      </c>
    </row>
    <row r="3533" spans="1:2" x14ac:dyDescent="0.25">
      <c r="A3533" t="s">
        <v>3612</v>
      </c>
      <c r="B3533" t="s">
        <v>689</v>
      </c>
    </row>
    <row r="3534" spans="1:2" x14ac:dyDescent="0.25">
      <c r="A3534" t="s">
        <v>3613</v>
      </c>
      <c r="B3534" t="s">
        <v>689</v>
      </c>
    </row>
    <row r="3535" spans="1:2" x14ac:dyDescent="0.25">
      <c r="A3535" t="s">
        <v>3614</v>
      </c>
      <c r="B3535" t="s">
        <v>689</v>
      </c>
    </row>
    <row r="3536" spans="1:2" x14ac:dyDescent="0.25">
      <c r="A3536" t="s">
        <v>3615</v>
      </c>
      <c r="B3536" t="s">
        <v>689</v>
      </c>
    </row>
    <row r="3537" spans="1:2" x14ac:dyDescent="0.25">
      <c r="A3537" t="s">
        <v>3616</v>
      </c>
      <c r="B3537" t="s">
        <v>689</v>
      </c>
    </row>
    <row r="3538" spans="1:2" x14ac:dyDescent="0.25">
      <c r="A3538" t="s">
        <v>3617</v>
      </c>
      <c r="B3538" t="s">
        <v>689</v>
      </c>
    </row>
    <row r="3539" spans="1:2" x14ac:dyDescent="0.25">
      <c r="A3539" t="s">
        <v>3618</v>
      </c>
      <c r="B3539" t="s">
        <v>689</v>
      </c>
    </row>
    <row r="3540" spans="1:2" x14ac:dyDescent="0.25">
      <c r="A3540" t="s">
        <v>3619</v>
      </c>
      <c r="B3540" t="s">
        <v>689</v>
      </c>
    </row>
    <row r="3541" spans="1:2" x14ac:dyDescent="0.25">
      <c r="A3541" t="s">
        <v>3620</v>
      </c>
      <c r="B3541" t="s">
        <v>689</v>
      </c>
    </row>
    <row r="3542" spans="1:2" x14ac:dyDescent="0.25">
      <c r="A3542" t="s">
        <v>3621</v>
      </c>
      <c r="B3542" t="s">
        <v>689</v>
      </c>
    </row>
    <row r="3543" spans="1:2" x14ac:dyDescent="0.25">
      <c r="A3543" t="s">
        <v>3622</v>
      </c>
      <c r="B3543" t="s">
        <v>689</v>
      </c>
    </row>
    <row r="3544" spans="1:2" x14ac:dyDescent="0.25">
      <c r="A3544" t="s">
        <v>3623</v>
      </c>
      <c r="B3544" t="s">
        <v>689</v>
      </c>
    </row>
    <row r="3545" spans="1:2" x14ac:dyDescent="0.25">
      <c r="A3545" t="s">
        <v>3624</v>
      </c>
      <c r="B3545" t="s">
        <v>689</v>
      </c>
    </row>
    <row r="3546" spans="1:2" x14ac:dyDescent="0.25">
      <c r="A3546" t="s">
        <v>3625</v>
      </c>
      <c r="B3546" t="s">
        <v>689</v>
      </c>
    </row>
    <row r="3547" spans="1:2" x14ac:dyDescent="0.25">
      <c r="A3547" t="s">
        <v>3626</v>
      </c>
      <c r="B3547" t="s">
        <v>689</v>
      </c>
    </row>
    <row r="3548" spans="1:2" x14ac:dyDescent="0.25">
      <c r="A3548" t="s">
        <v>3627</v>
      </c>
      <c r="B3548" t="s">
        <v>689</v>
      </c>
    </row>
    <row r="3549" spans="1:2" x14ac:dyDescent="0.25">
      <c r="A3549" t="s">
        <v>3628</v>
      </c>
      <c r="B3549" t="s">
        <v>689</v>
      </c>
    </row>
    <row r="3550" spans="1:2" x14ac:dyDescent="0.25">
      <c r="A3550" t="s">
        <v>3629</v>
      </c>
      <c r="B3550" t="s">
        <v>689</v>
      </c>
    </row>
    <row r="3551" spans="1:2" x14ac:dyDescent="0.25">
      <c r="A3551" t="s">
        <v>3630</v>
      </c>
      <c r="B3551" t="s">
        <v>689</v>
      </c>
    </row>
    <row r="3552" spans="1:2" x14ac:dyDescent="0.25">
      <c r="A3552" t="s">
        <v>3631</v>
      </c>
      <c r="B3552" t="s">
        <v>689</v>
      </c>
    </row>
    <row r="3553" spans="1:2" x14ac:dyDescent="0.25">
      <c r="A3553" t="s">
        <v>3632</v>
      </c>
      <c r="B3553" t="s">
        <v>689</v>
      </c>
    </row>
    <row r="3554" spans="1:2" x14ac:dyDescent="0.25">
      <c r="A3554" t="s">
        <v>3633</v>
      </c>
      <c r="B3554" t="s">
        <v>689</v>
      </c>
    </row>
    <row r="3555" spans="1:2" x14ac:dyDescent="0.25">
      <c r="A3555" t="s">
        <v>3634</v>
      </c>
      <c r="B3555" t="s">
        <v>689</v>
      </c>
    </row>
    <row r="3556" spans="1:2" x14ac:dyDescent="0.25">
      <c r="A3556" t="s">
        <v>3635</v>
      </c>
      <c r="B3556" t="s">
        <v>689</v>
      </c>
    </row>
    <row r="3557" spans="1:2" x14ac:dyDescent="0.25">
      <c r="A3557" t="s">
        <v>3636</v>
      </c>
      <c r="B3557" t="s">
        <v>689</v>
      </c>
    </row>
    <row r="3558" spans="1:2" x14ac:dyDescent="0.25">
      <c r="A3558" t="s">
        <v>3637</v>
      </c>
      <c r="B3558" t="s">
        <v>689</v>
      </c>
    </row>
    <row r="3559" spans="1:2" x14ac:dyDescent="0.25">
      <c r="A3559" t="s">
        <v>3638</v>
      </c>
      <c r="B3559" t="s">
        <v>689</v>
      </c>
    </row>
    <row r="3560" spans="1:2" x14ac:dyDescent="0.25">
      <c r="A3560" t="s">
        <v>3639</v>
      </c>
      <c r="B3560" t="s">
        <v>689</v>
      </c>
    </row>
    <row r="3561" spans="1:2" x14ac:dyDescent="0.25">
      <c r="A3561" t="s">
        <v>3640</v>
      </c>
      <c r="B3561" t="s">
        <v>689</v>
      </c>
    </row>
    <row r="3562" spans="1:2" x14ac:dyDescent="0.25">
      <c r="A3562" t="s">
        <v>3641</v>
      </c>
      <c r="B3562" t="s">
        <v>689</v>
      </c>
    </row>
    <row r="3563" spans="1:2" x14ac:dyDescent="0.25">
      <c r="A3563" t="s">
        <v>3642</v>
      </c>
      <c r="B3563" t="s">
        <v>689</v>
      </c>
    </row>
    <row r="3564" spans="1:2" x14ac:dyDescent="0.25">
      <c r="A3564" t="s">
        <v>3643</v>
      </c>
      <c r="B3564" t="s">
        <v>689</v>
      </c>
    </row>
    <row r="3565" spans="1:2" x14ac:dyDescent="0.25">
      <c r="A3565" t="s">
        <v>3644</v>
      </c>
      <c r="B3565" t="s">
        <v>689</v>
      </c>
    </row>
    <row r="3566" spans="1:2" x14ac:dyDescent="0.25">
      <c r="A3566" t="s">
        <v>3645</v>
      </c>
      <c r="B3566" t="s">
        <v>689</v>
      </c>
    </row>
    <row r="3567" spans="1:2" x14ac:dyDescent="0.25">
      <c r="A3567" t="s">
        <v>3646</v>
      </c>
      <c r="B3567" t="s">
        <v>689</v>
      </c>
    </row>
    <row r="3568" spans="1:2" x14ac:dyDescent="0.25">
      <c r="A3568" t="s">
        <v>3647</v>
      </c>
      <c r="B3568" t="s">
        <v>689</v>
      </c>
    </row>
    <row r="3569" spans="1:2" x14ac:dyDescent="0.25">
      <c r="A3569" t="s">
        <v>3648</v>
      </c>
      <c r="B3569" t="s">
        <v>689</v>
      </c>
    </row>
    <row r="3570" spans="1:2" x14ac:dyDescent="0.25">
      <c r="A3570" t="s">
        <v>3649</v>
      </c>
      <c r="B3570" t="s">
        <v>689</v>
      </c>
    </row>
    <row r="3571" spans="1:2" x14ac:dyDescent="0.25">
      <c r="A3571" t="s">
        <v>3650</v>
      </c>
      <c r="B3571" t="s">
        <v>689</v>
      </c>
    </row>
    <row r="3572" spans="1:2" x14ac:dyDescent="0.25">
      <c r="A3572" t="s">
        <v>3651</v>
      </c>
      <c r="B3572" t="s">
        <v>689</v>
      </c>
    </row>
    <row r="3573" spans="1:2" x14ac:dyDescent="0.25">
      <c r="A3573" t="s">
        <v>3652</v>
      </c>
      <c r="B3573" t="s">
        <v>689</v>
      </c>
    </row>
    <row r="3574" spans="1:2" x14ac:dyDescent="0.25">
      <c r="A3574" t="s">
        <v>3653</v>
      </c>
      <c r="B3574" t="s">
        <v>689</v>
      </c>
    </row>
    <row r="3575" spans="1:2" x14ac:dyDescent="0.25">
      <c r="A3575" t="s">
        <v>3654</v>
      </c>
      <c r="B3575" t="s">
        <v>689</v>
      </c>
    </row>
    <row r="3576" spans="1:2" x14ac:dyDescent="0.25">
      <c r="A3576" t="s">
        <v>3655</v>
      </c>
      <c r="B3576" t="s">
        <v>689</v>
      </c>
    </row>
    <row r="3577" spans="1:2" x14ac:dyDescent="0.25">
      <c r="A3577" t="s">
        <v>3656</v>
      </c>
      <c r="B3577" t="s">
        <v>689</v>
      </c>
    </row>
    <row r="3578" spans="1:2" x14ac:dyDescent="0.25">
      <c r="A3578" t="s">
        <v>3657</v>
      </c>
      <c r="B3578" t="s">
        <v>689</v>
      </c>
    </row>
    <row r="3579" spans="1:2" x14ac:dyDescent="0.25">
      <c r="A3579" t="s">
        <v>3658</v>
      </c>
      <c r="B3579" t="s">
        <v>689</v>
      </c>
    </row>
    <row r="3580" spans="1:2" x14ac:dyDescent="0.25">
      <c r="A3580" t="s">
        <v>3659</v>
      </c>
      <c r="B3580" t="s">
        <v>689</v>
      </c>
    </row>
    <row r="3581" spans="1:2" x14ac:dyDescent="0.25">
      <c r="A3581" t="s">
        <v>3660</v>
      </c>
      <c r="B3581" t="s">
        <v>689</v>
      </c>
    </row>
    <row r="3582" spans="1:2" x14ac:dyDescent="0.25">
      <c r="A3582" t="s">
        <v>3661</v>
      </c>
      <c r="B3582" t="s">
        <v>689</v>
      </c>
    </row>
    <row r="3583" spans="1:2" x14ac:dyDescent="0.25">
      <c r="A3583" t="s">
        <v>3662</v>
      </c>
      <c r="B3583" t="s">
        <v>689</v>
      </c>
    </row>
    <row r="3584" spans="1:2" x14ac:dyDescent="0.25">
      <c r="A3584" t="s">
        <v>3663</v>
      </c>
      <c r="B3584" t="s">
        <v>689</v>
      </c>
    </row>
    <row r="3585" spans="1:2" x14ac:dyDescent="0.25">
      <c r="A3585" t="s">
        <v>3664</v>
      </c>
      <c r="B3585" t="s">
        <v>689</v>
      </c>
    </row>
    <row r="3586" spans="1:2" x14ac:dyDescent="0.25">
      <c r="A3586" t="s">
        <v>3665</v>
      </c>
      <c r="B3586" t="s">
        <v>689</v>
      </c>
    </row>
    <row r="3587" spans="1:2" x14ac:dyDescent="0.25">
      <c r="A3587" t="s">
        <v>3666</v>
      </c>
      <c r="B3587" t="s">
        <v>689</v>
      </c>
    </row>
    <row r="3588" spans="1:2" x14ac:dyDescent="0.25">
      <c r="A3588" t="s">
        <v>3667</v>
      </c>
      <c r="B3588" t="s">
        <v>689</v>
      </c>
    </row>
    <row r="3589" spans="1:2" x14ac:dyDescent="0.25">
      <c r="A3589" t="s">
        <v>3668</v>
      </c>
      <c r="B3589" t="s">
        <v>689</v>
      </c>
    </row>
    <row r="3590" spans="1:2" x14ac:dyDescent="0.25">
      <c r="A3590" t="s">
        <v>3669</v>
      </c>
      <c r="B3590" t="s">
        <v>689</v>
      </c>
    </row>
    <row r="3591" spans="1:2" x14ac:dyDescent="0.25">
      <c r="A3591" t="s">
        <v>3670</v>
      </c>
      <c r="B3591" t="s">
        <v>689</v>
      </c>
    </row>
    <row r="3592" spans="1:2" x14ac:dyDescent="0.25">
      <c r="A3592" t="s">
        <v>3671</v>
      </c>
      <c r="B3592" t="s">
        <v>689</v>
      </c>
    </row>
    <row r="3593" spans="1:2" x14ac:dyDescent="0.25">
      <c r="A3593" t="s">
        <v>3672</v>
      </c>
      <c r="B3593" t="s">
        <v>689</v>
      </c>
    </row>
    <row r="3594" spans="1:2" x14ac:dyDescent="0.25">
      <c r="A3594" t="s">
        <v>3673</v>
      </c>
      <c r="B3594" t="s">
        <v>689</v>
      </c>
    </row>
    <row r="3595" spans="1:2" x14ac:dyDescent="0.25">
      <c r="A3595" t="s">
        <v>3674</v>
      </c>
      <c r="B3595" t="s">
        <v>689</v>
      </c>
    </row>
    <row r="3596" spans="1:2" x14ac:dyDescent="0.25">
      <c r="A3596" t="s">
        <v>3675</v>
      </c>
      <c r="B3596" t="s">
        <v>689</v>
      </c>
    </row>
    <row r="3597" spans="1:2" x14ac:dyDescent="0.25">
      <c r="A3597" t="s">
        <v>3676</v>
      </c>
      <c r="B3597" t="s">
        <v>689</v>
      </c>
    </row>
    <row r="3598" spans="1:2" x14ac:dyDescent="0.25">
      <c r="A3598" t="s">
        <v>3677</v>
      </c>
      <c r="B3598" t="s">
        <v>689</v>
      </c>
    </row>
    <row r="3599" spans="1:2" x14ac:dyDescent="0.25">
      <c r="A3599" t="s">
        <v>3678</v>
      </c>
      <c r="B3599" t="s">
        <v>689</v>
      </c>
    </row>
    <row r="3600" spans="1:2" x14ac:dyDescent="0.25">
      <c r="A3600" t="s">
        <v>3679</v>
      </c>
      <c r="B3600" t="s">
        <v>689</v>
      </c>
    </row>
    <row r="3601" spans="1:2" x14ac:dyDescent="0.25">
      <c r="A3601" t="s">
        <v>3680</v>
      </c>
      <c r="B3601" t="s">
        <v>689</v>
      </c>
    </row>
    <row r="3602" spans="1:2" x14ac:dyDescent="0.25">
      <c r="A3602" t="s">
        <v>3681</v>
      </c>
      <c r="B3602" t="s">
        <v>689</v>
      </c>
    </row>
    <row r="3603" spans="1:2" x14ac:dyDescent="0.25">
      <c r="A3603" t="s">
        <v>3682</v>
      </c>
      <c r="B3603" t="s">
        <v>689</v>
      </c>
    </row>
    <row r="3604" spans="1:2" x14ac:dyDescent="0.25">
      <c r="A3604" t="s">
        <v>3683</v>
      </c>
      <c r="B3604" t="s">
        <v>689</v>
      </c>
    </row>
    <row r="3605" spans="1:2" x14ac:dyDescent="0.25">
      <c r="A3605" t="s">
        <v>3684</v>
      </c>
      <c r="B3605" t="s">
        <v>689</v>
      </c>
    </row>
    <row r="3606" spans="1:2" x14ac:dyDescent="0.25">
      <c r="A3606" t="s">
        <v>3685</v>
      </c>
      <c r="B3606" t="s">
        <v>689</v>
      </c>
    </row>
    <row r="3607" spans="1:2" x14ac:dyDescent="0.25">
      <c r="A3607" t="s">
        <v>3686</v>
      </c>
      <c r="B3607" t="s">
        <v>689</v>
      </c>
    </row>
    <row r="3608" spans="1:2" x14ac:dyDescent="0.25">
      <c r="A3608" t="s">
        <v>3687</v>
      </c>
      <c r="B3608" t="s">
        <v>689</v>
      </c>
    </row>
    <row r="3609" spans="1:2" x14ac:dyDescent="0.25">
      <c r="A3609" t="s">
        <v>3688</v>
      </c>
      <c r="B3609" t="s">
        <v>689</v>
      </c>
    </row>
    <row r="3610" spans="1:2" x14ac:dyDescent="0.25">
      <c r="A3610" t="s">
        <v>3689</v>
      </c>
      <c r="B3610" t="s">
        <v>689</v>
      </c>
    </row>
    <row r="3611" spans="1:2" x14ac:dyDescent="0.25">
      <c r="A3611" t="s">
        <v>3690</v>
      </c>
      <c r="B3611" t="s">
        <v>689</v>
      </c>
    </row>
    <row r="3612" spans="1:2" x14ac:dyDescent="0.25">
      <c r="A3612" t="s">
        <v>3691</v>
      </c>
      <c r="B3612" t="s">
        <v>689</v>
      </c>
    </row>
    <row r="3613" spans="1:2" x14ac:dyDescent="0.25">
      <c r="A3613" t="s">
        <v>3692</v>
      </c>
      <c r="B3613" t="s">
        <v>689</v>
      </c>
    </row>
    <row r="3614" spans="1:2" x14ac:dyDescent="0.25">
      <c r="A3614" t="s">
        <v>3693</v>
      </c>
      <c r="B3614" t="s">
        <v>689</v>
      </c>
    </row>
    <row r="3615" spans="1:2" x14ac:dyDescent="0.25">
      <c r="A3615" t="s">
        <v>3694</v>
      </c>
      <c r="B3615" t="s">
        <v>689</v>
      </c>
    </row>
    <row r="3616" spans="1:2" x14ac:dyDescent="0.25">
      <c r="A3616" t="s">
        <v>3695</v>
      </c>
      <c r="B3616" t="s">
        <v>689</v>
      </c>
    </row>
    <row r="3617" spans="1:2" x14ac:dyDescent="0.25">
      <c r="A3617" t="s">
        <v>3696</v>
      </c>
      <c r="B3617" t="s">
        <v>689</v>
      </c>
    </row>
    <row r="3618" spans="1:2" x14ac:dyDescent="0.25">
      <c r="A3618" t="s">
        <v>3697</v>
      </c>
      <c r="B3618" t="s">
        <v>689</v>
      </c>
    </row>
    <row r="3619" spans="1:2" x14ac:dyDescent="0.25">
      <c r="A3619" t="s">
        <v>3698</v>
      </c>
      <c r="B3619" t="s">
        <v>689</v>
      </c>
    </row>
    <row r="3620" spans="1:2" x14ac:dyDescent="0.25">
      <c r="A3620" t="s">
        <v>3699</v>
      </c>
      <c r="B3620" t="s">
        <v>689</v>
      </c>
    </row>
    <row r="3621" spans="1:2" x14ac:dyDescent="0.25">
      <c r="A3621" t="s">
        <v>3700</v>
      </c>
      <c r="B3621" t="s">
        <v>689</v>
      </c>
    </row>
    <row r="3622" spans="1:2" x14ac:dyDescent="0.25">
      <c r="A3622" t="s">
        <v>3701</v>
      </c>
      <c r="B3622" t="s">
        <v>689</v>
      </c>
    </row>
    <row r="3623" spans="1:2" x14ac:dyDescent="0.25">
      <c r="A3623" t="s">
        <v>3702</v>
      </c>
      <c r="B3623" t="s">
        <v>689</v>
      </c>
    </row>
    <row r="3624" spans="1:2" x14ac:dyDescent="0.25">
      <c r="A3624" t="s">
        <v>3703</v>
      </c>
      <c r="B3624" t="s">
        <v>689</v>
      </c>
    </row>
    <row r="3625" spans="1:2" x14ac:dyDescent="0.25">
      <c r="A3625" t="s">
        <v>3704</v>
      </c>
      <c r="B3625" t="s">
        <v>689</v>
      </c>
    </row>
    <row r="3626" spans="1:2" x14ac:dyDescent="0.25">
      <c r="A3626" t="s">
        <v>3705</v>
      </c>
      <c r="B3626" t="s">
        <v>689</v>
      </c>
    </row>
    <row r="3627" spans="1:2" x14ac:dyDescent="0.25">
      <c r="A3627" t="s">
        <v>3706</v>
      </c>
      <c r="B3627" t="s">
        <v>689</v>
      </c>
    </row>
    <row r="3628" spans="1:2" x14ac:dyDescent="0.25">
      <c r="A3628" t="s">
        <v>3707</v>
      </c>
      <c r="B3628" t="s">
        <v>689</v>
      </c>
    </row>
    <row r="3629" spans="1:2" x14ac:dyDescent="0.25">
      <c r="A3629" t="s">
        <v>3708</v>
      </c>
      <c r="B3629" t="s">
        <v>689</v>
      </c>
    </row>
    <row r="3630" spans="1:2" x14ac:dyDescent="0.25">
      <c r="A3630" t="s">
        <v>3709</v>
      </c>
      <c r="B3630" t="s">
        <v>689</v>
      </c>
    </row>
    <row r="3631" spans="1:2" x14ac:dyDescent="0.25">
      <c r="A3631" t="s">
        <v>3710</v>
      </c>
      <c r="B3631" t="s">
        <v>689</v>
      </c>
    </row>
    <row r="3632" spans="1:2" x14ac:dyDescent="0.25">
      <c r="A3632" t="s">
        <v>3711</v>
      </c>
      <c r="B3632" t="s">
        <v>689</v>
      </c>
    </row>
    <row r="3633" spans="1:2" x14ac:dyDescent="0.25">
      <c r="A3633" t="s">
        <v>3712</v>
      </c>
      <c r="B3633" t="s">
        <v>689</v>
      </c>
    </row>
    <row r="3634" spans="1:2" x14ac:dyDescent="0.25">
      <c r="A3634" t="s">
        <v>3713</v>
      </c>
      <c r="B3634" t="s">
        <v>689</v>
      </c>
    </row>
    <row r="3635" spans="1:2" x14ac:dyDescent="0.25">
      <c r="A3635" t="s">
        <v>3714</v>
      </c>
      <c r="B3635" t="s">
        <v>689</v>
      </c>
    </row>
    <row r="3636" spans="1:2" x14ac:dyDescent="0.25">
      <c r="A3636" t="s">
        <v>3715</v>
      </c>
      <c r="B3636" t="s">
        <v>689</v>
      </c>
    </row>
    <row r="3637" spans="1:2" x14ac:dyDescent="0.25">
      <c r="A3637" t="s">
        <v>3716</v>
      </c>
      <c r="B3637" t="s">
        <v>689</v>
      </c>
    </row>
    <row r="3638" spans="1:2" x14ac:dyDescent="0.25">
      <c r="A3638" t="s">
        <v>3717</v>
      </c>
      <c r="B3638" t="s">
        <v>689</v>
      </c>
    </row>
    <row r="3639" spans="1:2" x14ac:dyDescent="0.25">
      <c r="A3639" t="s">
        <v>3718</v>
      </c>
      <c r="B3639" t="s">
        <v>689</v>
      </c>
    </row>
    <row r="3640" spans="1:2" x14ac:dyDescent="0.25">
      <c r="A3640" t="s">
        <v>3719</v>
      </c>
      <c r="B3640" t="s">
        <v>689</v>
      </c>
    </row>
    <row r="3641" spans="1:2" x14ac:dyDescent="0.25">
      <c r="A3641" t="s">
        <v>3720</v>
      </c>
      <c r="B3641" t="s">
        <v>689</v>
      </c>
    </row>
    <row r="3642" spans="1:2" x14ac:dyDescent="0.25">
      <c r="A3642" t="s">
        <v>3721</v>
      </c>
      <c r="B3642" t="s">
        <v>689</v>
      </c>
    </row>
    <row r="3643" spans="1:2" x14ac:dyDescent="0.25">
      <c r="A3643" t="s">
        <v>3722</v>
      </c>
      <c r="B3643" t="s">
        <v>689</v>
      </c>
    </row>
    <row r="3644" spans="1:2" x14ac:dyDescent="0.25">
      <c r="A3644" t="s">
        <v>3723</v>
      </c>
      <c r="B3644" t="s">
        <v>689</v>
      </c>
    </row>
    <row r="3645" spans="1:2" x14ac:dyDescent="0.25">
      <c r="A3645" t="s">
        <v>3724</v>
      </c>
      <c r="B3645" t="s">
        <v>689</v>
      </c>
    </row>
    <row r="3646" spans="1:2" x14ac:dyDescent="0.25">
      <c r="A3646" t="s">
        <v>3725</v>
      </c>
      <c r="B3646" t="s">
        <v>689</v>
      </c>
    </row>
    <row r="3647" spans="1:2" x14ac:dyDescent="0.25">
      <c r="A3647" t="s">
        <v>3726</v>
      </c>
      <c r="B3647" t="s">
        <v>689</v>
      </c>
    </row>
    <row r="3648" spans="1:2" x14ac:dyDescent="0.25">
      <c r="A3648" t="s">
        <v>3727</v>
      </c>
      <c r="B3648" t="s">
        <v>689</v>
      </c>
    </row>
    <row r="3649" spans="1:2" x14ac:dyDescent="0.25">
      <c r="A3649" t="s">
        <v>3728</v>
      </c>
      <c r="B3649" t="s">
        <v>689</v>
      </c>
    </row>
    <row r="3650" spans="1:2" x14ac:dyDescent="0.25">
      <c r="A3650" t="s">
        <v>3729</v>
      </c>
      <c r="B3650" t="s">
        <v>689</v>
      </c>
    </row>
    <row r="3651" spans="1:2" x14ac:dyDescent="0.25">
      <c r="A3651" t="s">
        <v>3730</v>
      </c>
      <c r="B3651" t="s">
        <v>689</v>
      </c>
    </row>
    <row r="3652" spans="1:2" x14ac:dyDescent="0.25">
      <c r="A3652" t="s">
        <v>3731</v>
      </c>
      <c r="B3652" t="s">
        <v>689</v>
      </c>
    </row>
    <row r="3653" spans="1:2" x14ac:dyDescent="0.25">
      <c r="A3653" t="s">
        <v>3732</v>
      </c>
      <c r="B3653" t="s">
        <v>689</v>
      </c>
    </row>
    <row r="3654" spans="1:2" x14ac:dyDescent="0.25">
      <c r="A3654" t="s">
        <v>3733</v>
      </c>
      <c r="B3654" t="s">
        <v>689</v>
      </c>
    </row>
    <row r="3655" spans="1:2" x14ac:dyDescent="0.25">
      <c r="A3655" t="s">
        <v>3734</v>
      </c>
      <c r="B3655" t="s">
        <v>689</v>
      </c>
    </row>
    <row r="3656" spans="1:2" x14ac:dyDescent="0.25">
      <c r="A3656" t="s">
        <v>3735</v>
      </c>
      <c r="B3656" t="s">
        <v>689</v>
      </c>
    </row>
    <row r="3657" spans="1:2" x14ac:dyDescent="0.25">
      <c r="A3657" t="s">
        <v>3736</v>
      </c>
      <c r="B3657" t="s">
        <v>689</v>
      </c>
    </row>
    <row r="3658" spans="1:2" x14ac:dyDescent="0.25">
      <c r="A3658" t="s">
        <v>3737</v>
      </c>
      <c r="B3658" t="s">
        <v>689</v>
      </c>
    </row>
    <row r="3659" spans="1:2" x14ac:dyDescent="0.25">
      <c r="A3659" t="s">
        <v>3738</v>
      </c>
      <c r="B3659" t="s">
        <v>689</v>
      </c>
    </row>
    <row r="3660" spans="1:2" x14ac:dyDescent="0.25">
      <c r="A3660" t="s">
        <v>3739</v>
      </c>
      <c r="B3660" t="s">
        <v>689</v>
      </c>
    </row>
    <row r="3661" spans="1:2" x14ac:dyDescent="0.25">
      <c r="A3661" t="s">
        <v>3740</v>
      </c>
      <c r="B3661" t="s">
        <v>689</v>
      </c>
    </row>
    <row r="3662" spans="1:2" x14ac:dyDescent="0.25">
      <c r="A3662" t="s">
        <v>3741</v>
      </c>
      <c r="B3662" t="s">
        <v>689</v>
      </c>
    </row>
    <row r="3663" spans="1:2" x14ac:dyDescent="0.25">
      <c r="A3663" t="s">
        <v>3742</v>
      </c>
      <c r="B3663" t="s">
        <v>689</v>
      </c>
    </row>
    <row r="3664" spans="1:2" x14ac:dyDescent="0.25">
      <c r="A3664" t="s">
        <v>3743</v>
      </c>
      <c r="B3664" t="s">
        <v>689</v>
      </c>
    </row>
    <row r="3665" spans="1:2" x14ac:dyDescent="0.25">
      <c r="A3665" t="s">
        <v>3744</v>
      </c>
      <c r="B3665" t="s">
        <v>689</v>
      </c>
    </row>
    <row r="3666" spans="1:2" x14ac:dyDescent="0.25">
      <c r="A3666" t="s">
        <v>3745</v>
      </c>
      <c r="B3666" t="s">
        <v>689</v>
      </c>
    </row>
    <row r="3667" spans="1:2" x14ac:dyDescent="0.25">
      <c r="A3667" t="s">
        <v>3746</v>
      </c>
      <c r="B3667" t="s">
        <v>689</v>
      </c>
    </row>
    <row r="3668" spans="1:2" x14ac:dyDescent="0.25">
      <c r="A3668" t="s">
        <v>3747</v>
      </c>
      <c r="B3668" t="s">
        <v>689</v>
      </c>
    </row>
    <row r="3669" spans="1:2" x14ac:dyDescent="0.25">
      <c r="A3669" t="s">
        <v>3748</v>
      </c>
      <c r="B3669" t="s">
        <v>689</v>
      </c>
    </row>
    <row r="3670" spans="1:2" x14ac:dyDescent="0.25">
      <c r="A3670" t="s">
        <v>3749</v>
      </c>
      <c r="B3670" t="s">
        <v>689</v>
      </c>
    </row>
    <row r="3671" spans="1:2" x14ac:dyDescent="0.25">
      <c r="A3671" t="s">
        <v>3750</v>
      </c>
      <c r="B3671" t="s">
        <v>689</v>
      </c>
    </row>
    <row r="3672" spans="1:2" x14ac:dyDescent="0.25">
      <c r="A3672" t="s">
        <v>3751</v>
      </c>
      <c r="B3672" t="s">
        <v>689</v>
      </c>
    </row>
    <row r="3673" spans="1:2" x14ac:dyDescent="0.25">
      <c r="A3673" t="s">
        <v>3752</v>
      </c>
      <c r="B3673" t="s">
        <v>689</v>
      </c>
    </row>
    <row r="3674" spans="1:2" x14ac:dyDescent="0.25">
      <c r="A3674" t="s">
        <v>3753</v>
      </c>
      <c r="B3674" t="s">
        <v>689</v>
      </c>
    </row>
    <row r="3675" spans="1:2" x14ac:dyDescent="0.25">
      <c r="A3675" t="s">
        <v>3754</v>
      </c>
      <c r="B3675" t="s">
        <v>689</v>
      </c>
    </row>
    <row r="3676" spans="1:2" x14ac:dyDescent="0.25">
      <c r="A3676" t="s">
        <v>3755</v>
      </c>
      <c r="B3676" t="s">
        <v>689</v>
      </c>
    </row>
    <row r="3677" spans="1:2" x14ac:dyDescent="0.25">
      <c r="A3677" t="s">
        <v>3756</v>
      </c>
      <c r="B3677" t="s">
        <v>689</v>
      </c>
    </row>
    <row r="3678" spans="1:2" x14ac:dyDescent="0.25">
      <c r="A3678" t="s">
        <v>3757</v>
      </c>
      <c r="B3678" t="s">
        <v>689</v>
      </c>
    </row>
    <row r="3679" spans="1:2" x14ac:dyDescent="0.25">
      <c r="A3679" t="s">
        <v>3758</v>
      </c>
      <c r="B3679" t="s">
        <v>689</v>
      </c>
    </row>
    <row r="3680" spans="1:2" x14ac:dyDescent="0.25">
      <c r="A3680" t="s">
        <v>3759</v>
      </c>
      <c r="B3680" t="s">
        <v>689</v>
      </c>
    </row>
    <row r="3681" spans="1:2" x14ac:dyDescent="0.25">
      <c r="A3681" t="s">
        <v>3760</v>
      </c>
      <c r="B3681" t="s">
        <v>689</v>
      </c>
    </row>
    <row r="3682" spans="1:2" x14ac:dyDescent="0.25">
      <c r="A3682" t="s">
        <v>3761</v>
      </c>
      <c r="B3682" t="s">
        <v>689</v>
      </c>
    </row>
    <row r="3683" spans="1:2" x14ac:dyDescent="0.25">
      <c r="A3683" t="s">
        <v>3762</v>
      </c>
      <c r="B3683" t="s">
        <v>689</v>
      </c>
    </row>
    <row r="3684" spans="1:2" x14ac:dyDescent="0.25">
      <c r="A3684" t="s">
        <v>3763</v>
      </c>
      <c r="B3684" t="s">
        <v>689</v>
      </c>
    </row>
    <row r="3685" spans="1:2" x14ac:dyDescent="0.25">
      <c r="A3685" t="s">
        <v>3764</v>
      </c>
      <c r="B3685" t="s">
        <v>689</v>
      </c>
    </row>
    <row r="3686" spans="1:2" x14ac:dyDescent="0.25">
      <c r="A3686" t="s">
        <v>3765</v>
      </c>
      <c r="B3686" t="s">
        <v>689</v>
      </c>
    </row>
    <row r="3687" spans="1:2" x14ac:dyDescent="0.25">
      <c r="A3687" t="s">
        <v>3766</v>
      </c>
      <c r="B3687" t="s">
        <v>689</v>
      </c>
    </row>
    <row r="3688" spans="1:2" x14ac:dyDescent="0.25">
      <c r="A3688" t="s">
        <v>3767</v>
      </c>
      <c r="B3688" t="s">
        <v>689</v>
      </c>
    </row>
    <row r="3689" spans="1:2" x14ac:dyDescent="0.25">
      <c r="A3689" t="s">
        <v>3768</v>
      </c>
      <c r="B3689" t="s">
        <v>689</v>
      </c>
    </row>
    <row r="3690" spans="1:2" x14ac:dyDescent="0.25">
      <c r="A3690" t="s">
        <v>3769</v>
      </c>
      <c r="B3690" t="s">
        <v>689</v>
      </c>
    </row>
    <row r="3691" spans="1:2" x14ac:dyDescent="0.25">
      <c r="A3691" t="s">
        <v>3770</v>
      </c>
      <c r="B3691" t="s">
        <v>689</v>
      </c>
    </row>
    <row r="3692" spans="1:2" x14ac:dyDescent="0.25">
      <c r="A3692" t="s">
        <v>3771</v>
      </c>
      <c r="B3692" t="s">
        <v>689</v>
      </c>
    </row>
    <row r="3693" spans="1:2" x14ac:dyDescent="0.25">
      <c r="A3693" t="s">
        <v>3772</v>
      </c>
      <c r="B3693" t="s">
        <v>689</v>
      </c>
    </row>
    <row r="3694" spans="1:2" x14ac:dyDescent="0.25">
      <c r="A3694" t="s">
        <v>3773</v>
      </c>
      <c r="B3694" t="s">
        <v>689</v>
      </c>
    </row>
    <row r="3695" spans="1:2" x14ac:dyDescent="0.25">
      <c r="A3695" t="s">
        <v>3774</v>
      </c>
      <c r="B3695" t="s">
        <v>689</v>
      </c>
    </row>
    <row r="3696" spans="1:2" x14ac:dyDescent="0.25">
      <c r="A3696" t="s">
        <v>3775</v>
      </c>
      <c r="B3696" t="s">
        <v>689</v>
      </c>
    </row>
    <row r="3697" spans="1:2" x14ac:dyDescent="0.25">
      <c r="A3697" t="s">
        <v>3776</v>
      </c>
      <c r="B3697" t="s">
        <v>689</v>
      </c>
    </row>
    <row r="3698" spans="1:2" x14ac:dyDescent="0.25">
      <c r="A3698" t="s">
        <v>3777</v>
      </c>
      <c r="B3698" t="s">
        <v>689</v>
      </c>
    </row>
    <row r="3699" spans="1:2" x14ac:dyDescent="0.25">
      <c r="A3699" t="s">
        <v>3778</v>
      </c>
      <c r="B3699" t="s">
        <v>689</v>
      </c>
    </row>
    <row r="3700" spans="1:2" x14ac:dyDescent="0.25">
      <c r="A3700" t="s">
        <v>3779</v>
      </c>
      <c r="B3700" t="s">
        <v>689</v>
      </c>
    </row>
    <row r="3701" spans="1:2" x14ac:dyDescent="0.25">
      <c r="A3701" t="s">
        <v>3780</v>
      </c>
      <c r="B3701" t="s">
        <v>689</v>
      </c>
    </row>
    <row r="3702" spans="1:2" x14ac:dyDescent="0.25">
      <c r="A3702" t="s">
        <v>3781</v>
      </c>
      <c r="B3702" t="s">
        <v>689</v>
      </c>
    </row>
    <row r="3703" spans="1:2" x14ac:dyDescent="0.25">
      <c r="A3703" t="s">
        <v>3782</v>
      </c>
      <c r="B3703" t="s">
        <v>689</v>
      </c>
    </row>
    <row r="3704" spans="1:2" x14ac:dyDescent="0.25">
      <c r="A3704" t="s">
        <v>3783</v>
      </c>
      <c r="B3704" t="s">
        <v>689</v>
      </c>
    </row>
    <row r="3705" spans="1:2" x14ac:dyDescent="0.25">
      <c r="A3705" t="s">
        <v>3784</v>
      </c>
      <c r="B3705" t="s">
        <v>689</v>
      </c>
    </row>
    <row r="3706" spans="1:2" x14ac:dyDescent="0.25">
      <c r="A3706" t="s">
        <v>3785</v>
      </c>
      <c r="B3706" t="s">
        <v>689</v>
      </c>
    </row>
    <row r="3707" spans="1:2" x14ac:dyDescent="0.25">
      <c r="A3707" t="s">
        <v>3786</v>
      </c>
      <c r="B3707" t="s">
        <v>689</v>
      </c>
    </row>
    <row r="3708" spans="1:2" x14ac:dyDescent="0.25">
      <c r="A3708" t="s">
        <v>3787</v>
      </c>
      <c r="B3708" t="s">
        <v>689</v>
      </c>
    </row>
    <row r="3709" spans="1:2" x14ac:dyDescent="0.25">
      <c r="A3709" t="s">
        <v>3788</v>
      </c>
      <c r="B3709" t="s">
        <v>689</v>
      </c>
    </row>
    <row r="3710" spans="1:2" x14ac:dyDescent="0.25">
      <c r="A3710" t="s">
        <v>3789</v>
      </c>
      <c r="B3710" t="s">
        <v>689</v>
      </c>
    </row>
    <row r="3711" spans="1:2" x14ac:dyDescent="0.25">
      <c r="A3711" t="s">
        <v>3790</v>
      </c>
      <c r="B3711" t="s">
        <v>689</v>
      </c>
    </row>
    <row r="3712" spans="1:2" x14ac:dyDescent="0.25">
      <c r="A3712" t="s">
        <v>3791</v>
      </c>
      <c r="B3712" t="s">
        <v>689</v>
      </c>
    </row>
    <row r="3713" spans="1:2" x14ac:dyDescent="0.25">
      <c r="A3713" t="s">
        <v>3792</v>
      </c>
      <c r="B3713" t="s">
        <v>689</v>
      </c>
    </row>
    <row r="3714" spans="1:2" x14ac:dyDescent="0.25">
      <c r="A3714" t="s">
        <v>3793</v>
      </c>
      <c r="B3714" t="s">
        <v>689</v>
      </c>
    </row>
    <row r="3715" spans="1:2" x14ac:dyDescent="0.25">
      <c r="A3715" t="s">
        <v>3794</v>
      </c>
      <c r="B3715" t="s">
        <v>689</v>
      </c>
    </row>
    <row r="3716" spans="1:2" x14ac:dyDescent="0.25">
      <c r="A3716" t="s">
        <v>3795</v>
      </c>
      <c r="B3716" t="s">
        <v>689</v>
      </c>
    </row>
    <row r="3717" spans="1:2" x14ac:dyDescent="0.25">
      <c r="A3717" t="s">
        <v>3796</v>
      </c>
      <c r="B3717" t="s">
        <v>689</v>
      </c>
    </row>
    <row r="3718" spans="1:2" x14ac:dyDescent="0.25">
      <c r="A3718" t="s">
        <v>3797</v>
      </c>
      <c r="B3718" t="s">
        <v>689</v>
      </c>
    </row>
    <row r="3719" spans="1:2" x14ac:dyDescent="0.25">
      <c r="A3719" t="s">
        <v>3798</v>
      </c>
      <c r="B3719" t="s">
        <v>689</v>
      </c>
    </row>
    <row r="3720" spans="1:2" x14ac:dyDescent="0.25">
      <c r="A3720" t="s">
        <v>3799</v>
      </c>
      <c r="B3720" t="s">
        <v>689</v>
      </c>
    </row>
    <row r="3721" spans="1:2" x14ac:dyDescent="0.25">
      <c r="A3721" t="s">
        <v>3800</v>
      </c>
      <c r="B3721" t="s">
        <v>689</v>
      </c>
    </row>
    <row r="3722" spans="1:2" x14ac:dyDescent="0.25">
      <c r="A3722" t="s">
        <v>3801</v>
      </c>
      <c r="B3722" t="s">
        <v>689</v>
      </c>
    </row>
    <row r="3723" spans="1:2" x14ac:dyDescent="0.25">
      <c r="A3723" t="s">
        <v>3802</v>
      </c>
      <c r="B3723" t="s">
        <v>689</v>
      </c>
    </row>
    <row r="3724" spans="1:2" x14ac:dyDescent="0.25">
      <c r="A3724" t="s">
        <v>3803</v>
      </c>
      <c r="B3724" t="s">
        <v>689</v>
      </c>
    </row>
    <row r="3725" spans="1:2" x14ac:dyDescent="0.25">
      <c r="A3725" t="s">
        <v>3804</v>
      </c>
      <c r="B3725" t="s">
        <v>689</v>
      </c>
    </row>
    <row r="3726" spans="1:2" x14ac:dyDescent="0.25">
      <c r="A3726" t="s">
        <v>3805</v>
      </c>
      <c r="B3726" t="s">
        <v>689</v>
      </c>
    </row>
    <row r="3727" spans="1:2" x14ac:dyDescent="0.25">
      <c r="A3727" t="s">
        <v>3806</v>
      </c>
      <c r="B3727" t="s">
        <v>689</v>
      </c>
    </row>
    <row r="3728" spans="1:2" x14ac:dyDescent="0.25">
      <c r="A3728" t="s">
        <v>3807</v>
      </c>
      <c r="B3728" t="s">
        <v>689</v>
      </c>
    </row>
    <row r="3729" spans="1:2" x14ac:dyDescent="0.25">
      <c r="A3729" t="s">
        <v>3808</v>
      </c>
      <c r="B3729" t="s">
        <v>689</v>
      </c>
    </row>
    <row r="3730" spans="1:2" x14ac:dyDescent="0.25">
      <c r="A3730" t="s">
        <v>3809</v>
      </c>
      <c r="B3730" t="s">
        <v>689</v>
      </c>
    </row>
    <row r="3731" spans="1:2" x14ac:dyDescent="0.25">
      <c r="A3731" t="s">
        <v>3810</v>
      </c>
      <c r="B3731" t="s">
        <v>689</v>
      </c>
    </row>
    <row r="3732" spans="1:2" x14ac:dyDescent="0.25">
      <c r="A3732" t="s">
        <v>3811</v>
      </c>
      <c r="B3732" t="s">
        <v>689</v>
      </c>
    </row>
    <row r="3733" spans="1:2" x14ac:dyDescent="0.25">
      <c r="A3733" t="s">
        <v>3812</v>
      </c>
      <c r="B3733" t="s">
        <v>689</v>
      </c>
    </row>
    <row r="3734" spans="1:2" x14ac:dyDescent="0.25">
      <c r="A3734" t="s">
        <v>3813</v>
      </c>
      <c r="B3734" t="s">
        <v>689</v>
      </c>
    </row>
    <row r="3735" spans="1:2" x14ac:dyDescent="0.25">
      <c r="A3735" t="s">
        <v>3814</v>
      </c>
      <c r="B3735" t="s">
        <v>689</v>
      </c>
    </row>
    <row r="3736" spans="1:2" x14ac:dyDescent="0.25">
      <c r="A3736" t="s">
        <v>3815</v>
      </c>
      <c r="B3736" t="s">
        <v>689</v>
      </c>
    </row>
    <row r="3737" spans="1:2" x14ac:dyDescent="0.25">
      <c r="A3737" t="s">
        <v>3816</v>
      </c>
      <c r="B3737" t="s">
        <v>689</v>
      </c>
    </row>
    <row r="3738" spans="1:2" x14ac:dyDescent="0.25">
      <c r="A3738" t="s">
        <v>3817</v>
      </c>
      <c r="B3738" t="s">
        <v>689</v>
      </c>
    </row>
    <row r="3739" spans="1:2" x14ac:dyDescent="0.25">
      <c r="A3739" t="s">
        <v>3818</v>
      </c>
      <c r="B3739" t="s">
        <v>689</v>
      </c>
    </row>
    <row r="3740" spans="1:2" x14ac:dyDescent="0.25">
      <c r="A3740" t="s">
        <v>3819</v>
      </c>
      <c r="B3740" t="s">
        <v>689</v>
      </c>
    </row>
    <row r="3741" spans="1:2" x14ac:dyDescent="0.25">
      <c r="A3741" t="s">
        <v>3820</v>
      </c>
      <c r="B3741" t="s">
        <v>689</v>
      </c>
    </row>
    <row r="3742" spans="1:2" x14ac:dyDescent="0.25">
      <c r="A3742" t="s">
        <v>3821</v>
      </c>
      <c r="B3742" t="s">
        <v>689</v>
      </c>
    </row>
    <row r="3743" spans="1:2" x14ac:dyDescent="0.25">
      <c r="A3743" t="s">
        <v>3822</v>
      </c>
      <c r="B3743" t="s">
        <v>689</v>
      </c>
    </row>
    <row r="3744" spans="1:2" x14ac:dyDescent="0.25">
      <c r="A3744" t="s">
        <v>3823</v>
      </c>
      <c r="B3744" t="s">
        <v>689</v>
      </c>
    </row>
    <row r="3745" spans="1:2" x14ac:dyDescent="0.25">
      <c r="A3745" t="s">
        <v>3824</v>
      </c>
      <c r="B3745" t="s">
        <v>689</v>
      </c>
    </row>
    <row r="3746" spans="1:2" x14ac:dyDescent="0.25">
      <c r="A3746" t="s">
        <v>3825</v>
      </c>
      <c r="B3746" t="s">
        <v>689</v>
      </c>
    </row>
    <row r="3747" spans="1:2" x14ac:dyDescent="0.25">
      <c r="A3747" t="s">
        <v>3826</v>
      </c>
      <c r="B3747" t="s">
        <v>689</v>
      </c>
    </row>
    <row r="3748" spans="1:2" x14ac:dyDescent="0.25">
      <c r="A3748" t="s">
        <v>3827</v>
      </c>
      <c r="B3748" t="s">
        <v>689</v>
      </c>
    </row>
    <row r="3749" spans="1:2" x14ac:dyDescent="0.25">
      <c r="A3749" t="s">
        <v>3828</v>
      </c>
      <c r="B3749" t="s">
        <v>689</v>
      </c>
    </row>
    <row r="3750" spans="1:2" x14ac:dyDescent="0.25">
      <c r="A3750" t="s">
        <v>3829</v>
      </c>
      <c r="B3750" t="s">
        <v>689</v>
      </c>
    </row>
    <row r="3751" spans="1:2" x14ac:dyDescent="0.25">
      <c r="A3751" t="s">
        <v>3830</v>
      </c>
      <c r="B3751" t="s">
        <v>689</v>
      </c>
    </row>
    <row r="3752" spans="1:2" x14ac:dyDescent="0.25">
      <c r="A3752" t="s">
        <v>3831</v>
      </c>
      <c r="B3752" t="s">
        <v>689</v>
      </c>
    </row>
    <row r="3753" spans="1:2" x14ac:dyDescent="0.25">
      <c r="A3753" t="s">
        <v>3832</v>
      </c>
      <c r="B3753" t="s">
        <v>689</v>
      </c>
    </row>
    <row r="3754" spans="1:2" x14ac:dyDescent="0.25">
      <c r="A3754" t="s">
        <v>3833</v>
      </c>
      <c r="B3754" t="s">
        <v>689</v>
      </c>
    </row>
    <row r="3755" spans="1:2" x14ac:dyDescent="0.25">
      <c r="A3755" t="s">
        <v>3834</v>
      </c>
      <c r="B3755" t="s">
        <v>689</v>
      </c>
    </row>
    <row r="3756" spans="1:2" x14ac:dyDescent="0.25">
      <c r="A3756" t="s">
        <v>3835</v>
      </c>
      <c r="B3756" t="s">
        <v>689</v>
      </c>
    </row>
    <row r="3757" spans="1:2" x14ac:dyDescent="0.25">
      <c r="A3757" t="s">
        <v>3836</v>
      </c>
      <c r="B3757" t="s">
        <v>689</v>
      </c>
    </row>
    <row r="3758" spans="1:2" x14ac:dyDescent="0.25">
      <c r="A3758" t="s">
        <v>3837</v>
      </c>
      <c r="B3758" t="s">
        <v>689</v>
      </c>
    </row>
    <row r="3759" spans="1:2" x14ac:dyDescent="0.25">
      <c r="A3759" t="s">
        <v>3838</v>
      </c>
      <c r="B3759" t="s">
        <v>689</v>
      </c>
    </row>
    <row r="3760" spans="1:2" x14ac:dyDescent="0.25">
      <c r="A3760" t="s">
        <v>3839</v>
      </c>
      <c r="B3760" t="s">
        <v>689</v>
      </c>
    </row>
    <row r="3761" spans="1:2" x14ac:dyDescent="0.25">
      <c r="A3761" t="s">
        <v>3840</v>
      </c>
      <c r="B3761" t="s">
        <v>689</v>
      </c>
    </row>
    <row r="3762" spans="1:2" x14ac:dyDescent="0.25">
      <c r="A3762" t="s">
        <v>3841</v>
      </c>
      <c r="B3762" t="s">
        <v>689</v>
      </c>
    </row>
    <row r="3763" spans="1:2" x14ac:dyDescent="0.25">
      <c r="A3763" t="s">
        <v>3842</v>
      </c>
      <c r="B3763" t="s">
        <v>689</v>
      </c>
    </row>
    <row r="3764" spans="1:2" x14ac:dyDescent="0.25">
      <c r="A3764" t="s">
        <v>3843</v>
      </c>
      <c r="B3764" t="s">
        <v>689</v>
      </c>
    </row>
    <row r="3765" spans="1:2" x14ac:dyDescent="0.25">
      <c r="A3765" t="s">
        <v>3844</v>
      </c>
      <c r="B3765" t="s">
        <v>689</v>
      </c>
    </row>
    <row r="3766" spans="1:2" x14ac:dyDescent="0.25">
      <c r="A3766" t="s">
        <v>3845</v>
      </c>
      <c r="B3766" t="s">
        <v>689</v>
      </c>
    </row>
    <row r="3767" spans="1:2" x14ac:dyDescent="0.25">
      <c r="A3767" t="s">
        <v>3846</v>
      </c>
      <c r="B3767" t="s">
        <v>689</v>
      </c>
    </row>
    <row r="3768" spans="1:2" x14ac:dyDescent="0.25">
      <c r="A3768" t="s">
        <v>3847</v>
      </c>
      <c r="B3768" t="s">
        <v>689</v>
      </c>
    </row>
    <row r="3769" spans="1:2" x14ac:dyDescent="0.25">
      <c r="A3769" t="s">
        <v>3848</v>
      </c>
      <c r="B3769" t="s">
        <v>689</v>
      </c>
    </row>
    <row r="3770" spans="1:2" x14ac:dyDescent="0.25">
      <c r="A3770" t="s">
        <v>3849</v>
      </c>
      <c r="B3770" t="s">
        <v>689</v>
      </c>
    </row>
    <row r="3771" spans="1:2" x14ac:dyDescent="0.25">
      <c r="A3771" t="s">
        <v>3850</v>
      </c>
      <c r="B3771" t="s">
        <v>689</v>
      </c>
    </row>
    <row r="3772" spans="1:2" x14ac:dyDescent="0.25">
      <c r="A3772" t="s">
        <v>3851</v>
      </c>
      <c r="B3772" t="s">
        <v>689</v>
      </c>
    </row>
    <row r="3773" spans="1:2" x14ac:dyDescent="0.25">
      <c r="A3773" t="s">
        <v>3852</v>
      </c>
      <c r="B3773" t="s">
        <v>689</v>
      </c>
    </row>
    <row r="3774" spans="1:2" x14ac:dyDescent="0.25">
      <c r="A3774" t="s">
        <v>3853</v>
      </c>
      <c r="B3774" t="s">
        <v>689</v>
      </c>
    </row>
    <row r="3775" spans="1:2" x14ac:dyDescent="0.25">
      <c r="A3775" t="s">
        <v>3854</v>
      </c>
      <c r="B3775" t="s">
        <v>689</v>
      </c>
    </row>
    <row r="3776" spans="1:2" x14ac:dyDescent="0.25">
      <c r="A3776" t="s">
        <v>3855</v>
      </c>
      <c r="B3776" t="s">
        <v>689</v>
      </c>
    </row>
    <row r="3777" spans="1:2" x14ac:dyDescent="0.25">
      <c r="A3777" t="s">
        <v>3856</v>
      </c>
      <c r="B3777" t="s">
        <v>689</v>
      </c>
    </row>
    <row r="3778" spans="1:2" x14ac:dyDescent="0.25">
      <c r="A3778" t="s">
        <v>3857</v>
      </c>
      <c r="B3778" t="s">
        <v>689</v>
      </c>
    </row>
    <row r="3779" spans="1:2" x14ac:dyDescent="0.25">
      <c r="A3779" t="s">
        <v>3858</v>
      </c>
      <c r="B3779" t="s">
        <v>689</v>
      </c>
    </row>
    <row r="3780" spans="1:2" x14ac:dyDescent="0.25">
      <c r="A3780" t="s">
        <v>3859</v>
      </c>
      <c r="B3780" t="s">
        <v>689</v>
      </c>
    </row>
    <row r="3781" spans="1:2" x14ac:dyDescent="0.25">
      <c r="A3781" t="s">
        <v>3860</v>
      </c>
      <c r="B3781" t="s">
        <v>689</v>
      </c>
    </row>
    <row r="3782" spans="1:2" x14ac:dyDescent="0.25">
      <c r="A3782" t="s">
        <v>3861</v>
      </c>
      <c r="B3782" t="s">
        <v>689</v>
      </c>
    </row>
    <row r="3783" spans="1:2" x14ac:dyDescent="0.25">
      <c r="A3783" t="s">
        <v>3862</v>
      </c>
      <c r="B3783" t="s">
        <v>689</v>
      </c>
    </row>
    <row r="3784" spans="1:2" x14ac:dyDescent="0.25">
      <c r="A3784" t="s">
        <v>3863</v>
      </c>
      <c r="B3784" t="s">
        <v>689</v>
      </c>
    </row>
    <row r="3785" spans="1:2" x14ac:dyDescent="0.25">
      <c r="A3785" t="s">
        <v>3864</v>
      </c>
      <c r="B3785" t="s">
        <v>689</v>
      </c>
    </row>
    <row r="3786" spans="1:2" x14ac:dyDescent="0.25">
      <c r="A3786" t="s">
        <v>3865</v>
      </c>
      <c r="B3786" t="s">
        <v>689</v>
      </c>
    </row>
    <row r="3787" spans="1:2" x14ac:dyDescent="0.25">
      <c r="A3787" t="s">
        <v>3866</v>
      </c>
      <c r="B3787" t="s">
        <v>689</v>
      </c>
    </row>
    <row r="3788" spans="1:2" x14ac:dyDescent="0.25">
      <c r="A3788" t="s">
        <v>3867</v>
      </c>
      <c r="B3788" t="s">
        <v>689</v>
      </c>
    </row>
    <row r="3789" spans="1:2" x14ac:dyDescent="0.25">
      <c r="A3789" t="s">
        <v>3868</v>
      </c>
      <c r="B3789" t="s">
        <v>689</v>
      </c>
    </row>
    <row r="3790" spans="1:2" x14ac:dyDescent="0.25">
      <c r="A3790" t="s">
        <v>3869</v>
      </c>
      <c r="B3790" t="s">
        <v>689</v>
      </c>
    </row>
    <row r="3791" spans="1:2" x14ac:dyDescent="0.25">
      <c r="A3791" t="s">
        <v>3870</v>
      </c>
      <c r="B3791" t="s">
        <v>689</v>
      </c>
    </row>
    <row r="3792" spans="1:2" x14ac:dyDescent="0.25">
      <c r="A3792" t="s">
        <v>3871</v>
      </c>
      <c r="B3792" t="s">
        <v>689</v>
      </c>
    </row>
    <row r="3793" spans="1:2" x14ac:dyDescent="0.25">
      <c r="A3793" t="s">
        <v>3872</v>
      </c>
      <c r="B3793" t="s">
        <v>689</v>
      </c>
    </row>
    <row r="3794" spans="1:2" x14ac:dyDescent="0.25">
      <c r="A3794" t="s">
        <v>3873</v>
      </c>
      <c r="B3794" t="s">
        <v>689</v>
      </c>
    </row>
    <row r="3795" spans="1:2" x14ac:dyDescent="0.25">
      <c r="A3795" t="s">
        <v>3874</v>
      </c>
      <c r="B3795" t="s">
        <v>689</v>
      </c>
    </row>
    <row r="3796" spans="1:2" x14ac:dyDescent="0.25">
      <c r="A3796" t="s">
        <v>3875</v>
      </c>
      <c r="B3796" t="s">
        <v>689</v>
      </c>
    </row>
    <row r="3797" spans="1:2" x14ac:dyDescent="0.25">
      <c r="A3797" t="s">
        <v>3876</v>
      </c>
      <c r="B3797" t="s">
        <v>689</v>
      </c>
    </row>
    <row r="3798" spans="1:2" x14ac:dyDescent="0.25">
      <c r="A3798" t="s">
        <v>3877</v>
      </c>
      <c r="B3798" t="s">
        <v>689</v>
      </c>
    </row>
    <row r="3799" spans="1:2" x14ac:dyDescent="0.25">
      <c r="A3799" t="s">
        <v>3878</v>
      </c>
      <c r="B3799" t="s">
        <v>689</v>
      </c>
    </row>
    <row r="3800" spans="1:2" x14ac:dyDescent="0.25">
      <c r="A3800" t="s">
        <v>3879</v>
      </c>
      <c r="B3800" t="s">
        <v>689</v>
      </c>
    </row>
    <row r="3801" spans="1:2" x14ac:dyDescent="0.25">
      <c r="A3801" t="s">
        <v>3880</v>
      </c>
      <c r="B3801" t="s">
        <v>689</v>
      </c>
    </row>
    <row r="3802" spans="1:2" x14ac:dyDescent="0.25">
      <c r="A3802" t="s">
        <v>3881</v>
      </c>
      <c r="B3802" t="s">
        <v>689</v>
      </c>
    </row>
    <row r="3803" spans="1:2" x14ac:dyDescent="0.25">
      <c r="A3803" t="s">
        <v>3882</v>
      </c>
      <c r="B3803" t="s">
        <v>689</v>
      </c>
    </row>
    <row r="3804" spans="1:2" x14ac:dyDescent="0.25">
      <c r="A3804" t="s">
        <v>3883</v>
      </c>
      <c r="B3804" t="s">
        <v>689</v>
      </c>
    </row>
    <row r="3805" spans="1:2" x14ac:dyDescent="0.25">
      <c r="A3805" t="s">
        <v>3884</v>
      </c>
      <c r="B3805" t="s">
        <v>689</v>
      </c>
    </row>
    <row r="3806" spans="1:2" x14ac:dyDescent="0.25">
      <c r="A3806" t="s">
        <v>3885</v>
      </c>
      <c r="B3806" t="s">
        <v>689</v>
      </c>
    </row>
    <row r="3807" spans="1:2" x14ac:dyDescent="0.25">
      <c r="A3807" t="s">
        <v>3886</v>
      </c>
      <c r="B3807" t="s">
        <v>689</v>
      </c>
    </row>
    <row r="3808" spans="1:2" x14ac:dyDescent="0.25">
      <c r="A3808" t="s">
        <v>3887</v>
      </c>
      <c r="B3808" t="s">
        <v>689</v>
      </c>
    </row>
    <row r="3809" spans="1:2" x14ac:dyDescent="0.25">
      <c r="A3809" t="s">
        <v>3888</v>
      </c>
      <c r="B3809" t="s">
        <v>689</v>
      </c>
    </row>
    <row r="3810" spans="1:2" x14ac:dyDescent="0.25">
      <c r="A3810" t="s">
        <v>3889</v>
      </c>
      <c r="B3810" t="s">
        <v>689</v>
      </c>
    </row>
    <row r="3811" spans="1:2" x14ac:dyDescent="0.25">
      <c r="A3811" t="s">
        <v>3890</v>
      </c>
      <c r="B3811" t="s">
        <v>689</v>
      </c>
    </row>
    <row r="3812" spans="1:2" x14ac:dyDescent="0.25">
      <c r="A3812" t="s">
        <v>3891</v>
      </c>
      <c r="B3812" t="s">
        <v>689</v>
      </c>
    </row>
    <row r="3813" spans="1:2" x14ac:dyDescent="0.25">
      <c r="A3813" t="s">
        <v>3892</v>
      </c>
      <c r="B3813" t="s">
        <v>689</v>
      </c>
    </row>
    <row r="3814" spans="1:2" x14ac:dyDescent="0.25">
      <c r="A3814" t="s">
        <v>3893</v>
      </c>
      <c r="B3814" t="s">
        <v>689</v>
      </c>
    </row>
    <row r="3815" spans="1:2" x14ac:dyDescent="0.25">
      <c r="A3815" t="s">
        <v>3894</v>
      </c>
      <c r="B3815" t="s">
        <v>689</v>
      </c>
    </row>
    <row r="3816" spans="1:2" x14ac:dyDescent="0.25">
      <c r="A3816" t="s">
        <v>3895</v>
      </c>
      <c r="B3816" t="s">
        <v>689</v>
      </c>
    </row>
    <row r="3817" spans="1:2" x14ac:dyDescent="0.25">
      <c r="A3817" t="s">
        <v>3896</v>
      </c>
      <c r="B3817" t="s">
        <v>689</v>
      </c>
    </row>
    <row r="3818" spans="1:2" x14ac:dyDescent="0.25">
      <c r="A3818" t="s">
        <v>3897</v>
      </c>
      <c r="B3818" t="s">
        <v>689</v>
      </c>
    </row>
    <row r="3819" spans="1:2" x14ac:dyDescent="0.25">
      <c r="A3819" t="s">
        <v>3898</v>
      </c>
      <c r="B3819" t="s">
        <v>689</v>
      </c>
    </row>
    <row r="3820" spans="1:2" x14ac:dyDescent="0.25">
      <c r="A3820" t="s">
        <v>3899</v>
      </c>
      <c r="B3820" t="s">
        <v>689</v>
      </c>
    </row>
    <row r="3821" spans="1:2" x14ac:dyDescent="0.25">
      <c r="A3821" t="s">
        <v>3900</v>
      </c>
      <c r="B3821" t="s">
        <v>689</v>
      </c>
    </row>
    <row r="3822" spans="1:2" x14ac:dyDescent="0.25">
      <c r="A3822" t="s">
        <v>3901</v>
      </c>
      <c r="B3822" t="s">
        <v>689</v>
      </c>
    </row>
    <row r="3823" spans="1:2" x14ac:dyDescent="0.25">
      <c r="A3823" t="s">
        <v>3902</v>
      </c>
      <c r="B3823" t="s">
        <v>689</v>
      </c>
    </row>
    <row r="3824" spans="1:2" x14ac:dyDescent="0.25">
      <c r="A3824" t="s">
        <v>3903</v>
      </c>
      <c r="B3824" t="s">
        <v>689</v>
      </c>
    </row>
    <row r="3825" spans="1:2" x14ac:dyDescent="0.25">
      <c r="A3825" t="s">
        <v>3904</v>
      </c>
      <c r="B3825" t="s">
        <v>689</v>
      </c>
    </row>
    <row r="3826" spans="1:2" x14ac:dyDescent="0.25">
      <c r="A3826" t="s">
        <v>3905</v>
      </c>
      <c r="B3826" t="s">
        <v>689</v>
      </c>
    </row>
    <row r="3827" spans="1:2" x14ac:dyDescent="0.25">
      <c r="A3827" t="s">
        <v>3906</v>
      </c>
      <c r="B3827" t="s">
        <v>689</v>
      </c>
    </row>
    <row r="3828" spans="1:2" x14ac:dyDescent="0.25">
      <c r="A3828" t="s">
        <v>3907</v>
      </c>
      <c r="B3828" t="s">
        <v>689</v>
      </c>
    </row>
    <row r="3829" spans="1:2" x14ac:dyDescent="0.25">
      <c r="A3829" t="s">
        <v>3908</v>
      </c>
      <c r="B3829" t="s">
        <v>689</v>
      </c>
    </row>
    <row r="3830" spans="1:2" x14ac:dyDescent="0.25">
      <c r="A3830" t="s">
        <v>3909</v>
      </c>
      <c r="B3830" t="s">
        <v>689</v>
      </c>
    </row>
    <row r="3831" spans="1:2" x14ac:dyDescent="0.25">
      <c r="A3831" t="s">
        <v>3910</v>
      </c>
      <c r="B3831" t="s">
        <v>689</v>
      </c>
    </row>
    <row r="3832" spans="1:2" x14ac:dyDescent="0.25">
      <c r="A3832" t="s">
        <v>3911</v>
      </c>
      <c r="B3832" t="s">
        <v>689</v>
      </c>
    </row>
    <row r="3833" spans="1:2" x14ac:dyDescent="0.25">
      <c r="A3833" t="s">
        <v>3912</v>
      </c>
      <c r="B3833" t="s">
        <v>689</v>
      </c>
    </row>
    <row r="3834" spans="1:2" x14ac:dyDescent="0.25">
      <c r="A3834" t="s">
        <v>3913</v>
      </c>
      <c r="B3834" t="s">
        <v>689</v>
      </c>
    </row>
    <row r="3835" spans="1:2" x14ac:dyDescent="0.25">
      <c r="A3835" t="s">
        <v>3914</v>
      </c>
      <c r="B3835" t="s">
        <v>689</v>
      </c>
    </row>
    <row r="3836" spans="1:2" x14ac:dyDescent="0.25">
      <c r="A3836" t="s">
        <v>3915</v>
      </c>
      <c r="B3836" t="s">
        <v>689</v>
      </c>
    </row>
    <row r="3837" spans="1:2" x14ac:dyDescent="0.25">
      <c r="A3837" t="s">
        <v>3916</v>
      </c>
      <c r="B3837" t="s">
        <v>689</v>
      </c>
    </row>
    <row r="3838" spans="1:2" x14ac:dyDescent="0.25">
      <c r="A3838" t="s">
        <v>3917</v>
      </c>
      <c r="B3838" t="s">
        <v>689</v>
      </c>
    </row>
    <row r="3839" spans="1:2" x14ac:dyDescent="0.25">
      <c r="A3839" t="s">
        <v>3918</v>
      </c>
      <c r="B3839" t="s">
        <v>689</v>
      </c>
    </row>
    <row r="3840" spans="1:2" x14ac:dyDescent="0.25">
      <c r="A3840" t="s">
        <v>3919</v>
      </c>
      <c r="B3840" t="s">
        <v>689</v>
      </c>
    </row>
    <row r="3841" spans="1:2" x14ac:dyDescent="0.25">
      <c r="A3841" t="s">
        <v>3920</v>
      </c>
      <c r="B3841" t="s">
        <v>689</v>
      </c>
    </row>
    <row r="3842" spans="1:2" x14ac:dyDescent="0.25">
      <c r="A3842" t="s">
        <v>3921</v>
      </c>
      <c r="B3842" t="s">
        <v>689</v>
      </c>
    </row>
    <row r="3843" spans="1:2" x14ac:dyDescent="0.25">
      <c r="A3843" t="s">
        <v>3922</v>
      </c>
      <c r="B3843" t="s">
        <v>689</v>
      </c>
    </row>
    <row r="3844" spans="1:2" x14ac:dyDescent="0.25">
      <c r="A3844" t="s">
        <v>3923</v>
      </c>
      <c r="B3844" t="s">
        <v>689</v>
      </c>
    </row>
    <row r="3845" spans="1:2" x14ac:dyDescent="0.25">
      <c r="A3845" t="s">
        <v>3924</v>
      </c>
      <c r="B3845" t="s">
        <v>689</v>
      </c>
    </row>
    <row r="3846" spans="1:2" x14ac:dyDescent="0.25">
      <c r="A3846" t="s">
        <v>3925</v>
      </c>
      <c r="B3846" t="s">
        <v>689</v>
      </c>
    </row>
    <row r="3847" spans="1:2" x14ac:dyDescent="0.25">
      <c r="A3847" t="s">
        <v>3926</v>
      </c>
      <c r="B3847" t="s">
        <v>689</v>
      </c>
    </row>
    <row r="3848" spans="1:2" x14ac:dyDescent="0.25">
      <c r="A3848" t="s">
        <v>3927</v>
      </c>
      <c r="B3848" t="s">
        <v>689</v>
      </c>
    </row>
    <row r="3849" spans="1:2" x14ac:dyDescent="0.25">
      <c r="A3849" t="s">
        <v>3928</v>
      </c>
      <c r="B3849" t="s">
        <v>689</v>
      </c>
    </row>
    <row r="3850" spans="1:2" x14ac:dyDescent="0.25">
      <c r="A3850" t="s">
        <v>3929</v>
      </c>
      <c r="B3850" t="s">
        <v>689</v>
      </c>
    </row>
    <row r="3851" spans="1:2" x14ac:dyDescent="0.25">
      <c r="A3851" t="s">
        <v>3930</v>
      </c>
      <c r="B3851" t="s">
        <v>689</v>
      </c>
    </row>
    <row r="3852" spans="1:2" x14ac:dyDescent="0.25">
      <c r="A3852" t="s">
        <v>3931</v>
      </c>
      <c r="B3852" t="s">
        <v>689</v>
      </c>
    </row>
    <row r="3853" spans="1:2" x14ac:dyDescent="0.25">
      <c r="A3853" t="s">
        <v>3932</v>
      </c>
      <c r="B3853" t="s">
        <v>689</v>
      </c>
    </row>
    <row r="3854" spans="1:2" x14ac:dyDescent="0.25">
      <c r="A3854" t="s">
        <v>3933</v>
      </c>
      <c r="B3854" t="s">
        <v>689</v>
      </c>
    </row>
    <row r="3855" spans="1:2" x14ac:dyDescent="0.25">
      <c r="A3855" t="s">
        <v>3934</v>
      </c>
      <c r="B3855" t="s">
        <v>689</v>
      </c>
    </row>
    <row r="3856" spans="1:2" x14ac:dyDescent="0.25">
      <c r="A3856" t="s">
        <v>3935</v>
      </c>
      <c r="B3856" t="s">
        <v>689</v>
      </c>
    </row>
    <row r="3857" spans="1:2" x14ac:dyDescent="0.25">
      <c r="A3857" t="s">
        <v>3936</v>
      </c>
      <c r="B3857" t="s">
        <v>689</v>
      </c>
    </row>
    <row r="3858" spans="1:2" x14ac:dyDescent="0.25">
      <c r="A3858" t="s">
        <v>3937</v>
      </c>
      <c r="B3858" t="s">
        <v>689</v>
      </c>
    </row>
    <row r="3859" spans="1:2" x14ac:dyDescent="0.25">
      <c r="A3859" t="s">
        <v>3938</v>
      </c>
      <c r="B3859" t="s">
        <v>689</v>
      </c>
    </row>
    <row r="3860" spans="1:2" x14ac:dyDescent="0.25">
      <c r="A3860" t="s">
        <v>3939</v>
      </c>
      <c r="B3860" t="s">
        <v>689</v>
      </c>
    </row>
    <row r="3861" spans="1:2" x14ac:dyDescent="0.25">
      <c r="A3861" t="s">
        <v>3940</v>
      </c>
      <c r="B3861" t="s">
        <v>689</v>
      </c>
    </row>
    <row r="3862" spans="1:2" x14ac:dyDescent="0.25">
      <c r="A3862" t="s">
        <v>3941</v>
      </c>
      <c r="B3862" t="s">
        <v>689</v>
      </c>
    </row>
    <row r="3863" spans="1:2" x14ac:dyDescent="0.25">
      <c r="A3863" t="s">
        <v>3942</v>
      </c>
      <c r="B3863" t="s">
        <v>689</v>
      </c>
    </row>
    <row r="3864" spans="1:2" x14ac:dyDescent="0.25">
      <c r="A3864" t="s">
        <v>3943</v>
      </c>
      <c r="B3864" t="s">
        <v>689</v>
      </c>
    </row>
    <row r="3865" spans="1:2" x14ac:dyDescent="0.25">
      <c r="A3865" t="s">
        <v>3944</v>
      </c>
      <c r="B3865" t="s">
        <v>689</v>
      </c>
    </row>
    <row r="3866" spans="1:2" x14ac:dyDescent="0.25">
      <c r="A3866" t="s">
        <v>3945</v>
      </c>
      <c r="B3866" t="s">
        <v>689</v>
      </c>
    </row>
    <row r="3867" spans="1:2" x14ac:dyDescent="0.25">
      <c r="A3867" t="s">
        <v>3946</v>
      </c>
      <c r="B3867" t="s">
        <v>689</v>
      </c>
    </row>
    <row r="3868" spans="1:2" x14ac:dyDescent="0.25">
      <c r="A3868" t="s">
        <v>3947</v>
      </c>
      <c r="B3868" t="s">
        <v>689</v>
      </c>
    </row>
    <row r="3869" spans="1:2" x14ac:dyDescent="0.25">
      <c r="A3869" t="s">
        <v>3948</v>
      </c>
      <c r="B3869" t="s">
        <v>689</v>
      </c>
    </row>
    <row r="3870" spans="1:2" x14ac:dyDescent="0.25">
      <c r="A3870" t="s">
        <v>3949</v>
      </c>
      <c r="B3870" t="s">
        <v>689</v>
      </c>
    </row>
    <row r="3871" spans="1:2" x14ac:dyDescent="0.25">
      <c r="A3871" t="s">
        <v>3950</v>
      </c>
      <c r="B3871" t="s">
        <v>689</v>
      </c>
    </row>
    <row r="3872" spans="1:2" x14ac:dyDescent="0.25">
      <c r="A3872" t="s">
        <v>3951</v>
      </c>
      <c r="B3872" t="s">
        <v>689</v>
      </c>
    </row>
    <row r="3873" spans="1:2" x14ac:dyDescent="0.25">
      <c r="A3873" t="s">
        <v>3952</v>
      </c>
      <c r="B3873" t="s">
        <v>689</v>
      </c>
    </row>
    <row r="3874" spans="1:2" x14ac:dyDescent="0.25">
      <c r="A3874" t="s">
        <v>3953</v>
      </c>
      <c r="B3874" t="s">
        <v>689</v>
      </c>
    </row>
    <row r="3875" spans="1:2" x14ac:dyDescent="0.25">
      <c r="A3875" t="s">
        <v>3954</v>
      </c>
      <c r="B3875" t="s">
        <v>689</v>
      </c>
    </row>
    <row r="3876" spans="1:2" x14ac:dyDescent="0.25">
      <c r="A3876" t="s">
        <v>3955</v>
      </c>
      <c r="B3876" t="s">
        <v>689</v>
      </c>
    </row>
    <row r="3877" spans="1:2" x14ac:dyDescent="0.25">
      <c r="A3877" t="s">
        <v>3956</v>
      </c>
      <c r="B3877" t="s">
        <v>689</v>
      </c>
    </row>
    <row r="3878" spans="1:2" x14ac:dyDescent="0.25">
      <c r="A3878" t="s">
        <v>3957</v>
      </c>
      <c r="B3878" t="s">
        <v>689</v>
      </c>
    </row>
    <row r="3879" spans="1:2" x14ac:dyDescent="0.25">
      <c r="A3879" t="s">
        <v>3958</v>
      </c>
      <c r="B3879" t="s">
        <v>689</v>
      </c>
    </row>
    <row r="3880" spans="1:2" x14ac:dyDescent="0.25">
      <c r="A3880" t="s">
        <v>3959</v>
      </c>
      <c r="B3880" t="s">
        <v>689</v>
      </c>
    </row>
    <row r="3881" spans="1:2" x14ac:dyDescent="0.25">
      <c r="A3881" t="s">
        <v>3960</v>
      </c>
      <c r="B3881" t="s">
        <v>689</v>
      </c>
    </row>
    <row r="3882" spans="1:2" x14ac:dyDescent="0.25">
      <c r="A3882" t="s">
        <v>3961</v>
      </c>
      <c r="B3882" t="s">
        <v>689</v>
      </c>
    </row>
    <row r="3883" spans="1:2" x14ac:dyDescent="0.25">
      <c r="A3883" t="s">
        <v>3962</v>
      </c>
      <c r="B3883" t="s">
        <v>689</v>
      </c>
    </row>
    <row r="3884" spans="1:2" x14ac:dyDescent="0.25">
      <c r="A3884" t="s">
        <v>3963</v>
      </c>
      <c r="B3884" t="s">
        <v>689</v>
      </c>
    </row>
    <row r="3885" spans="1:2" x14ac:dyDescent="0.25">
      <c r="A3885" t="s">
        <v>3964</v>
      </c>
      <c r="B3885" t="s">
        <v>689</v>
      </c>
    </row>
    <row r="3886" spans="1:2" x14ac:dyDescent="0.25">
      <c r="A3886" t="s">
        <v>3965</v>
      </c>
      <c r="B3886" t="s">
        <v>689</v>
      </c>
    </row>
    <row r="3887" spans="1:2" x14ac:dyDescent="0.25">
      <c r="A3887" t="s">
        <v>3966</v>
      </c>
      <c r="B3887" t="s">
        <v>689</v>
      </c>
    </row>
    <row r="3888" spans="1:2" x14ac:dyDescent="0.25">
      <c r="A3888" t="s">
        <v>3967</v>
      </c>
      <c r="B3888" t="s">
        <v>689</v>
      </c>
    </row>
    <row r="3889" spans="1:2" x14ac:dyDescent="0.25">
      <c r="A3889" t="s">
        <v>3968</v>
      </c>
      <c r="B3889" t="s">
        <v>689</v>
      </c>
    </row>
    <row r="3890" spans="1:2" x14ac:dyDescent="0.25">
      <c r="A3890" t="s">
        <v>3969</v>
      </c>
      <c r="B3890" t="s">
        <v>689</v>
      </c>
    </row>
    <row r="3891" spans="1:2" x14ac:dyDescent="0.25">
      <c r="A3891" t="s">
        <v>3970</v>
      </c>
      <c r="B3891" t="s">
        <v>689</v>
      </c>
    </row>
    <row r="3892" spans="1:2" x14ac:dyDescent="0.25">
      <c r="A3892" t="s">
        <v>3971</v>
      </c>
      <c r="B3892" t="s">
        <v>689</v>
      </c>
    </row>
    <row r="3893" spans="1:2" x14ac:dyDescent="0.25">
      <c r="A3893" t="s">
        <v>3972</v>
      </c>
      <c r="B3893" t="s">
        <v>689</v>
      </c>
    </row>
    <row r="3894" spans="1:2" x14ac:dyDescent="0.25">
      <c r="A3894" t="s">
        <v>3973</v>
      </c>
      <c r="B3894" t="s">
        <v>689</v>
      </c>
    </row>
    <row r="3895" spans="1:2" x14ac:dyDescent="0.25">
      <c r="A3895" t="s">
        <v>3974</v>
      </c>
      <c r="B3895" t="s">
        <v>689</v>
      </c>
    </row>
    <row r="3896" spans="1:2" x14ac:dyDescent="0.25">
      <c r="A3896" t="s">
        <v>3975</v>
      </c>
      <c r="B3896" t="s">
        <v>689</v>
      </c>
    </row>
    <row r="3897" spans="1:2" x14ac:dyDescent="0.25">
      <c r="A3897" t="s">
        <v>3976</v>
      </c>
      <c r="B3897" t="s">
        <v>689</v>
      </c>
    </row>
    <row r="3898" spans="1:2" x14ac:dyDescent="0.25">
      <c r="A3898" t="s">
        <v>3977</v>
      </c>
      <c r="B3898" t="s">
        <v>689</v>
      </c>
    </row>
    <row r="3899" spans="1:2" x14ac:dyDescent="0.25">
      <c r="A3899" t="s">
        <v>3978</v>
      </c>
      <c r="B3899" t="s">
        <v>689</v>
      </c>
    </row>
    <row r="3900" spans="1:2" x14ac:dyDescent="0.25">
      <c r="A3900" t="s">
        <v>3979</v>
      </c>
      <c r="B3900" t="s">
        <v>689</v>
      </c>
    </row>
    <row r="3901" spans="1:2" x14ac:dyDescent="0.25">
      <c r="A3901" t="s">
        <v>3980</v>
      </c>
      <c r="B3901" t="s">
        <v>689</v>
      </c>
    </row>
    <row r="3902" spans="1:2" x14ac:dyDescent="0.25">
      <c r="A3902" t="s">
        <v>3981</v>
      </c>
      <c r="B3902" t="s">
        <v>689</v>
      </c>
    </row>
    <row r="3903" spans="1:2" x14ac:dyDescent="0.25">
      <c r="A3903" t="s">
        <v>3982</v>
      </c>
      <c r="B3903" t="s">
        <v>689</v>
      </c>
    </row>
    <row r="3904" spans="1:2" x14ac:dyDescent="0.25">
      <c r="A3904" t="s">
        <v>3983</v>
      </c>
      <c r="B3904" t="s">
        <v>689</v>
      </c>
    </row>
    <row r="3905" spans="1:2" x14ac:dyDescent="0.25">
      <c r="A3905" t="s">
        <v>3984</v>
      </c>
      <c r="B3905" t="s">
        <v>689</v>
      </c>
    </row>
    <row r="3906" spans="1:2" x14ac:dyDescent="0.25">
      <c r="A3906" t="s">
        <v>3985</v>
      </c>
      <c r="B3906" t="s">
        <v>689</v>
      </c>
    </row>
    <row r="3907" spans="1:2" x14ac:dyDescent="0.25">
      <c r="A3907" t="s">
        <v>3986</v>
      </c>
      <c r="B3907" t="s">
        <v>689</v>
      </c>
    </row>
    <row r="3908" spans="1:2" x14ac:dyDescent="0.25">
      <c r="A3908" t="s">
        <v>3987</v>
      </c>
      <c r="B3908" t="s">
        <v>689</v>
      </c>
    </row>
    <row r="3909" spans="1:2" x14ac:dyDescent="0.25">
      <c r="A3909" t="s">
        <v>3988</v>
      </c>
      <c r="B3909" t="s">
        <v>689</v>
      </c>
    </row>
    <row r="3910" spans="1:2" x14ac:dyDescent="0.25">
      <c r="A3910" t="s">
        <v>3989</v>
      </c>
      <c r="B3910" t="s">
        <v>689</v>
      </c>
    </row>
    <row r="3911" spans="1:2" x14ac:dyDescent="0.25">
      <c r="A3911" t="s">
        <v>3990</v>
      </c>
      <c r="B3911" t="s">
        <v>689</v>
      </c>
    </row>
    <row r="3912" spans="1:2" x14ac:dyDescent="0.25">
      <c r="A3912" t="s">
        <v>3991</v>
      </c>
      <c r="B3912" t="s">
        <v>689</v>
      </c>
    </row>
    <row r="3913" spans="1:2" x14ac:dyDescent="0.25">
      <c r="A3913" t="s">
        <v>3992</v>
      </c>
      <c r="B3913" t="s">
        <v>689</v>
      </c>
    </row>
    <row r="3914" spans="1:2" x14ac:dyDescent="0.25">
      <c r="A3914" t="s">
        <v>3993</v>
      </c>
      <c r="B3914" t="s">
        <v>689</v>
      </c>
    </row>
    <row r="3915" spans="1:2" x14ac:dyDescent="0.25">
      <c r="A3915" t="s">
        <v>3994</v>
      </c>
      <c r="B3915" t="s">
        <v>689</v>
      </c>
    </row>
    <row r="3916" spans="1:2" x14ac:dyDescent="0.25">
      <c r="A3916" t="s">
        <v>3995</v>
      </c>
      <c r="B3916" t="s">
        <v>689</v>
      </c>
    </row>
    <row r="3917" spans="1:2" x14ac:dyDescent="0.25">
      <c r="A3917" t="s">
        <v>3996</v>
      </c>
      <c r="B3917" t="s">
        <v>689</v>
      </c>
    </row>
    <row r="3918" spans="1:2" x14ac:dyDescent="0.25">
      <c r="A3918" t="s">
        <v>3997</v>
      </c>
      <c r="B3918" t="s">
        <v>689</v>
      </c>
    </row>
    <row r="3919" spans="1:2" x14ac:dyDescent="0.25">
      <c r="A3919" t="s">
        <v>3998</v>
      </c>
      <c r="B3919" t="s">
        <v>689</v>
      </c>
    </row>
    <row r="3920" spans="1:2" x14ac:dyDescent="0.25">
      <c r="A3920" t="s">
        <v>3999</v>
      </c>
      <c r="B3920" t="s">
        <v>689</v>
      </c>
    </row>
    <row r="3921" spans="1:2" x14ac:dyDescent="0.25">
      <c r="A3921" t="s">
        <v>4000</v>
      </c>
      <c r="B3921" t="s">
        <v>689</v>
      </c>
    </row>
    <row r="3922" spans="1:2" x14ac:dyDescent="0.25">
      <c r="A3922" t="s">
        <v>4001</v>
      </c>
      <c r="B3922" t="s">
        <v>689</v>
      </c>
    </row>
    <row r="3923" spans="1:2" x14ac:dyDescent="0.25">
      <c r="A3923" t="s">
        <v>4002</v>
      </c>
      <c r="B3923" t="s">
        <v>689</v>
      </c>
    </row>
    <row r="3924" spans="1:2" x14ac:dyDescent="0.25">
      <c r="A3924" t="s">
        <v>4003</v>
      </c>
      <c r="B3924" t="s">
        <v>689</v>
      </c>
    </row>
    <row r="3925" spans="1:2" x14ac:dyDescent="0.25">
      <c r="A3925" t="s">
        <v>4004</v>
      </c>
      <c r="B3925" t="s">
        <v>689</v>
      </c>
    </row>
    <row r="3926" spans="1:2" x14ac:dyDescent="0.25">
      <c r="A3926" t="s">
        <v>4005</v>
      </c>
      <c r="B3926" t="s">
        <v>689</v>
      </c>
    </row>
    <row r="3927" spans="1:2" x14ac:dyDescent="0.25">
      <c r="A3927" t="s">
        <v>4006</v>
      </c>
      <c r="B3927" t="s">
        <v>689</v>
      </c>
    </row>
    <row r="3928" spans="1:2" x14ac:dyDescent="0.25">
      <c r="A3928" t="s">
        <v>4007</v>
      </c>
      <c r="B3928" t="s">
        <v>689</v>
      </c>
    </row>
    <row r="3929" spans="1:2" x14ac:dyDescent="0.25">
      <c r="A3929" t="s">
        <v>4008</v>
      </c>
      <c r="B3929" t="s">
        <v>689</v>
      </c>
    </row>
    <row r="3930" spans="1:2" x14ac:dyDescent="0.25">
      <c r="A3930" t="s">
        <v>4009</v>
      </c>
      <c r="B3930" t="s">
        <v>689</v>
      </c>
    </row>
    <row r="3931" spans="1:2" x14ac:dyDescent="0.25">
      <c r="A3931" t="s">
        <v>4010</v>
      </c>
      <c r="B3931" t="s">
        <v>689</v>
      </c>
    </row>
    <row r="3932" spans="1:2" x14ac:dyDescent="0.25">
      <c r="A3932" t="s">
        <v>4011</v>
      </c>
      <c r="B3932" t="s">
        <v>689</v>
      </c>
    </row>
    <row r="3933" spans="1:2" x14ac:dyDescent="0.25">
      <c r="A3933" t="s">
        <v>4012</v>
      </c>
      <c r="B3933" t="s">
        <v>689</v>
      </c>
    </row>
    <row r="3934" spans="1:2" x14ac:dyDescent="0.25">
      <c r="A3934" t="s">
        <v>4013</v>
      </c>
      <c r="B3934" t="s">
        <v>689</v>
      </c>
    </row>
    <row r="3935" spans="1:2" x14ac:dyDescent="0.25">
      <c r="A3935" t="s">
        <v>4014</v>
      </c>
      <c r="B3935" t="s">
        <v>689</v>
      </c>
    </row>
    <row r="3936" spans="1:2" x14ac:dyDescent="0.25">
      <c r="A3936" t="s">
        <v>4015</v>
      </c>
      <c r="B3936" t="s">
        <v>689</v>
      </c>
    </row>
    <row r="3937" spans="1:2" x14ac:dyDescent="0.25">
      <c r="A3937" t="s">
        <v>4016</v>
      </c>
      <c r="B3937" t="s">
        <v>689</v>
      </c>
    </row>
    <row r="3938" spans="1:2" x14ac:dyDescent="0.25">
      <c r="A3938" t="s">
        <v>4017</v>
      </c>
      <c r="B3938" t="s">
        <v>689</v>
      </c>
    </row>
    <row r="3939" spans="1:2" x14ac:dyDescent="0.25">
      <c r="A3939" t="s">
        <v>4018</v>
      </c>
      <c r="B3939" t="s">
        <v>689</v>
      </c>
    </row>
    <row r="3940" spans="1:2" x14ac:dyDescent="0.25">
      <c r="A3940" t="s">
        <v>4019</v>
      </c>
      <c r="B3940" t="s">
        <v>689</v>
      </c>
    </row>
    <row r="3941" spans="1:2" x14ac:dyDescent="0.25">
      <c r="A3941" t="s">
        <v>4020</v>
      </c>
      <c r="B3941" t="s">
        <v>689</v>
      </c>
    </row>
    <row r="3942" spans="1:2" x14ac:dyDescent="0.25">
      <c r="A3942" t="s">
        <v>4021</v>
      </c>
      <c r="B3942" t="s">
        <v>689</v>
      </c>
    </row>
    <row r="3943" spans="1:2" x14ac:dyDescent="0.25">
      <c r="A3943" t="s">
        <v>4022</v>
      </c>
      <c r="B3943" t="s">
        <v>689</v>
      </c>
    </row>
    <row r="3944" spans="1:2" x14ac:dyDescent="0.25">
      <c r="A3944" t="s">
        <v>4023</v>
      </c>
      <c r="B3944" t="s">
        <v>689</v>
      </c>
    </row>
    <row r="3945" spans="1:2" x14ac:dyDescent="0.25">
      <c r="A3945" t="s">
        <v>4024</v>
      </c>
      <c r="B3945" t="s">
        <v>689</v>
      </c>
    </row>
    <row r="3946" spans="1:2" x14ac:dyDescent="0.25">
      <c r="A3946" t="s">
        <v>4025</v>
      </c>
      <c r="B3946" t="s">
        <v>689</v>
      </c>
    </row>
    <row r="3947" spans="1:2" x14ac:dyDescent="0.25">
      <c r="A3947" t="s">
        <v>4026</v>
      </c>
      <c r="B3947" t="s">
        <v>689</v>
      </c>
    </row>
    <row r="3948" spans="1:2" x14ac:dyDescent="0.25">
      <c r="A3948" t="s">
        <v>4027</v>
      </c>
      <c r="B3948" t="s">
        <v>689</v>
      </c>
    </row>
    <row r="3949" spans="1:2" x14ac:dyDescent="0.25">
      <c r="A3949" t="s">
        <v>4028</v>
      </c>
      <c r="B3949" t="s">
        <v>689</v>
      </c>
    </row>
    <row r="3950" spans="1:2" x14ac:dyDescent="0.25">
      <c r="A3950" t="s">
        <v>4029</v>
      </c>
      <c r="B3950" t="s">
        <v>689</v>
      </c>
    </row>
    <row r="3951" spans="1:2" x14ac:dyDescent="0.25">
      <c r="A3951" t="s">
        <v>4030</v>
      </c>
      <c r="B3951" t="s">
        <v>689</v>
      </c>
    </row>
    <row r="3952" spans="1:2" x14ac:dyDescent="0.25">
      <c r="A3952" t="s">
        <v>4031</v>
      </c>
      <c r="B3952" t="s">
        <v>689</v>
      </c>
    </row>
    <row r="3953" spans="1:2" x14ac:dyDescent="0.25">
      <c r="A3953" t="s">
        <v>4032</v>
      </c>
      <c r="B3953" t="s">
        <v>689</v>
      </c>
    </row>
    <row r="3954" spans="1:2" x14ac:dyDescent="0.25">
      <c r="A3954" t="s">
        <v>4033</v>
      </c>
      <c r="B3954" t="s">
        <v>689</v>
      </c>
    </row>
    <row r="3955" spans="1:2" x14ac:dyDescent="0.25">
      <c r="A3955" t="s">
        <v>4034</v>
      </c>
      <c r="B3955" t="s">
        <v>293</v>
      </c>
    </row>
    <row r="3956" spans="1:2" x14ac:dyDescent="0.25">
      <c r="A3956" t="s">
        <v>4035</v>
      </c>
      <c r="B3956" t="s">
        <v>277</v>
      </c>
    </row>
    <row r="3957" spans="1:2" x14ac:dyDescent="0.25">
      <c r="A3957" t="s">
        <v>4036</v>
      </c>
      <c r="B3957" t="s">
        <v>493</v>
      </c>
    </row>
    <row r="3958" spans="1:2" x14ac:dyDescent="0.25">
      <c r="A3958" t="s">
        <v>4037</v>
      </c>
      <c r="B3958" t="s">
        <v>689</v>
      </c>
    </row>
    <row r="3959" spans="1:2" x14ac:dyDescent="0.25">
      <c r="A3959" t="s">
        <v>4038</v>
      </c>
      <c r="B3959" t="s">
        <v>689</v>
      </c>
    </row>
    <row r="3960" spans="1:2" x14ac:dyDescent="0.25">
      <c r="A3960" t="s">
        <v>4039</v>
      </c>
      <c r="B3960" t="s">
        <v>689</v>
      </c>
    </row>
    <row r="3961" spans="1:2" x14ac:dyDescent="0.25">
      <c r="A3961" t="s">
        <v>4040</v>
      </c>
      <c r="B3961" t="s">
        <v>689</v>
      </c>
    </row>
    <row r="3962" spans="1:2" x14ac:dyDescent="0.25">
      <c r="A3962" t="s">
        <v>4041</v>
      </c>
      <c r="B3962" t="s">
        <v>689</v>
      </c>
    </row>
    <row r="3963" spans="1:2" x14ac:dyDescent="0.25">
      <c r="A3963" t="s">
        <v>4042</v>
      </c>
      <c r="B3963" t="s">
        <v>689</v>
      </c>
    </row>
    <row r="3964" spans="1:2" x14ac:dyDescent="0.25">
      <c r="A3964" t="s">
        <v>4043</v>
      </c>
      <c r="B3964" t="s">
        <v>689</v>
      </c>
    </row>
    <row r="3965" spans="1:2" x14ac:dyDescent="0.25">
      <c r="A3965" t="s">
        <v>4044</v>
      </c>
      <c r="B3965" t="s">
        <v>689</v>
      </c>
    </row>
    <row r="3966" spans="1:2" x14ac:dyDescent="0.25">
      <c r="A3966" t="s">
        <v>4045</v>
      </c>
      <c r="B3966" t="s">
        <v>689</v>
      </c>
    </row>
    <row r="3967" spans="1:2" x14ac:dyDescent="0.25">
      <c r="A3967" t="s">
        <v>4046</v>
      </c>
      <c r="B3967" t="s">
        <v>689</v>
      </c>
    </row>
    <row r="3968" spans="1:2" x14ac:dyDescent="0.25">
      <c r="A3968" t="s">
        <v>4047</v>
      </c>
      <c r="B3968" t="s">
        <v>689</v>
      </c>
    </row>
    <row r="3969" spans="1:2" x14ac:dyDescent="0.25">
      <c r="A3969" t="s">
        <v>4048</v>
      </c>
      <c r="B3969" t="s">
        <v>689</v>
      </c>
    </row>
    <row r="3970" spans="1:2" x14ac:dyDescent="0.25">
      <c r="A3970" t="s">
        <v>4049</v>
      </c>
      <c r="B3970" t="s">
        <v>689</v>
      </c>
    </row>
    <row r="3971" spans="1:2" x14ac:dyDescent="0.25">
      <c r="A3971" t="s">
        <v>4050</v>
      </c>
      <c r="B3971" t="s">
        <v>689</v>
      </c>
    </row>
    <row r="3972" spans="1:2" x14ac:dyDescent="0.25">
      <c r="A3972" t="s">
        <v>4051</v>
      </c>
      <c r="B3972" t="s">
        <v>689</v>
      </c>
    </row>
    <row r="3973" spans="1:2" x14ac:dyDescent="0.25">
      <c r="A3973" t="s">
        <v>4052</v>
      </c>
      <c r="B3973" t="s">
        <v>277</v>
      </c>
    </row>
    <row r="3974" spans="1:2" x14ac:dyDescent="0.25">
      <c r="A3974" t="s">
        <v>4053</v>
      </c>
      <c r="B3974" t="s">
        <v>1178</v>
      </c>
    </row>
    <row r="3975" spans="1:2" x14ac:dyDescent="0.25">
      <c r="A3975" t="s">
        <v>4054</v>
      </c>
      <c r="B3975" t="s">
        <v>689</v>
      </c>
    </row>
    <row r="3976" spans="1:2" x14ac:dyDescent="0.25">
      <c r="A3976" t="s">
        <v>4055</v>
      </c>
      <c r="B3976" t="s">
        <v>293</v>
      </c>
    </row>
    <row r="3977" spans="1:2" x14ac:dyDescent="0.25">
      <c r="A3977" t="s">
        <v>4056</v>
      </c>
      <c r="B3977" t="s">
        <v>293</v>
      </c>
    </row>
    <row r="3978" spans="1:2" x14ac:dyDescent="0.25">
      <c r="A3978" t="s">
        <v>4057</v>
      </c>
      <c r="B3978" t="s">
        <v>277</v>
      </c>
    </row>
    <row r="3979" spans="1:2" x14ac:dyDescent="0.25">
      <c r="A3979" t="s">
        <v>4058</v>
      </c>
      <c r="B3979" t="s">
        <v>277</v>
      </c>
    </row>
    <row r="3980" spans="1:2" x14ac:dyDescent="0.25">
      <c r="A3980" t="s">
        <v>4059</v>
      </c>
      <c r="B3980" t="s">
        <v>277</v>
      </c>
    </row>
    <row r="3981" spans="1:2" x14ac:dyDescent="0.25">
      <c r="A3981" t="s">
        <v>4060</v>
      </c>
      <c r="B3981" t="s">
        <v>277</v>
      </c>
    </row>
    <row r="3982" spans="1:2" x14ac:dyDescent="0.25">
      <c r="A3982" t="s">
        <v>4061</v>
      </c>
      <c r="B3982" t="s">
        <v>277</v>
      </c>
    </row>
    <row r="3983" spans="1:2" x14ac:dyDescent="0.25">
      <c r="A3983" t="s">
        <v>4062</v>
      </c>
      <c r="B3983" t="s">
        <v>277</v>
      </c>
    </row>
    <row r="3984" spans="1:2" x14ac:dyDescent="0.25">
      <c r="A3984" t="s">
        <v>4063</v>
      </c>
      <c r="B3984" t="s">
        <v>277</v>
      </c>
    </row>
    <row r="3985" spans="1:2" x14ac:dyDescent="0.25">
      <c r="A3985" t="s">
        <v>4064</v>
      </c>
      <c r="B3985" t="s">
        <v>277</v>
      </c>
    </row>
    <row r="3986" spans="1:2" x14ac:dyDescent="0.25">
      <c r="A3986" t="s">
        <v>4065</v>
      </c>
      <c r="B3986" t="s">
        <v>277</v>
      </c>
    </row>
    <row r="3987" spans="1:2" x14ac:dyDescent="0.25">
      <c r="A3987" t="s">
        <v>4066</v>
      </c>
      <c r="B3987" t="s">
        <v>277</v>
      </c>
    </row>
    <row r="3988" spans="1:2" x14ac:dyDescent="0.25">
      <c r="A3988" t="s">
        <v>4067</v>
      </c>
      <c r="B3988" t="s">
        <v>277</v>
      </c>
    </row>
    <row r="3989" spans="1:2" x14ac:dyDescent="0.25">
      <c r="A3989" t="s">
        <v>4068</v>
      </c>
      <c r="B3989" t="s">
        <v>293</v>
      </c>
    </row>
    <row r="3990" spans="1:2" x14ac:dyDescent="0.25">
      <c r="A3990" t="s">
        <v>4069</v>
      </c>
      <c r="B3990" t="s">
        <v>293</v>
      </c>
    </row>
    <row r="3991" spans="1:2" x14ac:dyDescent="0.25">
      <c r="A3991" t="s">
        <v>4070</v>
      </c>
      <c r="B3991" t="s">
        <v>293</v>
      </c>
    </row>
    <row r="3992" spans="1:2" x14ac:dyDescent="0.25">
      <c r="A3992" t="s">
        <v>4071</v>
      </c>
      <c r="B3992" t="s">
        <v>293</v>
      </c>
    </row>
    <row r="3993" spans="1:2" x14ac:dyDescent="0.25">
      <c r="A3993" t="s">
        <v>4072</v>
      </c>
      <c r="B3993" t="s">
        <v>293</v>
      </c>
    </row>
    <row r="3994" spans="1:2" x14ac:dyDescent="0.25">
      <c r="A3994" t="s">
        <v>4073</v>
      </c>
      <c r="B3994" t="s">
        <v>293</v>
      </c>
    </row>
    <row r="3995" spans="1:2" x14ac:dyDescent="0.25">
      <c r="A3995" t="s">
        <v>4074</v>
      </c>
      <c r="B3995" t="s">
        <v>293</v>
      </c>
    </row>
    <row r="3996" spans="1:2" x14ac:dyDescent="0.25">
      <c r="A3996" t="s">
        <v>4075</v>
      </c>
      <c r="B3996" t="s">
        <v>277</v>
      </c>
    </row>
    <row r="3997" spans="1:2" x14ac:dyDescent="0.25">
      <c r="A3997" t="s">
        <v>4076</v>
      </c>
      <c r="B3997" t="s">
        <v>277</v>
      </c>
    </row>
    <row r="3998" spans="1:2" x14ac:dyDescent="0.25">
      <c r="A3998" t="s">
        <v>4077</v>
      </c>
      <c r="B3998" t="s">
        <v>277</v>
      </c>
    </row>
    <row r="3999" spans="1:2" x14ac:dyDescent="0.25">
      <c r="A3999" t="s">
        <v>4078</v>
      </c>
      <c r="B3999" t="s">
        <v>358</v>
      </c>
    </row>
    <row r="4000" spans="1:2" x14ac:dyDescent="0.25">
      <c r="A4000" t="s">
        <v>4079</v>
      </c>
      <c r="B4000" t="s">
        <v>277</v>
      </c>
    </row>
    <row r="4001" spans="1:2" x14ac:dyDescent="0.25">
      <c r="A4001" t="s">
        <v>4080</v>
      </c>
      <c r="B4001" t="s">
        <v>277</v>
      </c>
    </row>
    <row r="4002" spans="1:2" x14ac:dyDescent="0.25">
      <c r="A4002" t="s">
        <v>4081</v>
      </c>
      <c r="B4002" t="s">
        <v>277</v>
      </c>
    </row>
    <row r="4003" spans="1:2" x14ac:dyDescent="0.25">
      <c r="A4003" t="s">
        <v>4082</v>
      </c>
      <c r="B4003" t="s">
        <v>277</v>
      </c>
    </row>
    <row r="4004" spans="1:2" x14ac:dyDescent="0.25">
      <c r="A4004" t="s">
        <v>4083</v>
      </c>
      <c r="B4004" t="s">
        <v>277</v>
      </c>
    </row>
    <row r="4005" spans="1:2" x14ac:dyDescent="0.25">
      <c r="A4005" t="s">
        <v>4084</v>
      </c>
      <c r="B4005" t="s">
        <v>277</v>
      </c>
    </row>
    <row r="4006" spans="1:2" x14ac:dyDescent="0.25">
      <c r="A4006" t="s">
        <v>4085</v>
      </c>
      <c r="B4006" t="s">
        <v>277</v>
      </c>
    </row>
    <row r="4007" spans="1:2" x14ac:dyDescent="0.25">
      <c r="A4007" t="s">
        <v>4086</v>
      </c>
      <c r="B4007" t="s">
        <v>277</v>
      </c>
    </row>
    <row r="4008" spans="1:2" x14ac:dyDescent="0.25">
      <c r="A4008" t="s">
        <v>4087</v>
      </c>
      <c r="B4008" t="s">
        <v>277</v>
      </c>
    </row>
    <row r="4009" spans="1:2" x14ac:dyDescent="0.25">
      <c r="A4009" t="s">
        <v>4088</v>
      </c>
      <c r="B4009" t="s">
        <v>277</v>
      </c>
    </row>
    <row r="4010" spans="1:2" x14ac:dyDescent="0.25">
      <c r="A4010" t="s">
        <v>4089</v>
      </c>
      <c r="B4010" t="s">
        <v>277</v>
      </c>
    </row>
    <row r="4011" spans="1:2" x14ac:dyDescent="0.25">
      <c r="A4011" t="s">
        <v>4090</v>
      </c>
      <c r="B4011" t="s">
        <v>689</v>
      </c>
    </row>
    <row r="4012" spans="1:2" x14ac:dyDescent="0.25">
      <c r="A4012" t="s">
        <v>4091</v>
      </c>
      <c r="B4012" t="s">
        <v>689</v>
      </c>
    </row>
    <row r="4013" spans="1:2" x14ac:dyDescent="0.25">
      <c r="A4013" t="s">
        <v>4092</v>
      </c>
      <c r="B4013" t="s">
        <v>689</v>
      </c>
    </row>
    <row r="4014" spans="1:2" x14ac:dyDescent="0.25">
      <c r="A4014" t="s">
        <v>4093</v>
      </c>
      <c r="B4014" t="s">
        <v>689</v>
      </c>
    </row>
    <row r="4015" spans="1:2" x14ac:dyDescent="0.25">
      <c r="A4015" t="s">
        <v>4094</v>
      </c>
      <c r="B4015" t="s">
        <v>689</v>
      </c>
    </row>
    <row r="4016" spans="1:2" x14ac:dyDescent="0.25">
      <c r="A4016" t="s">
        <v>4095</v>
      </c>
      <c r="B4016" t="s">
        <v>689</v>
      </c>
    </row>
    <row r="4017" spans="1:2" x14ac:dyDescent="0.25">
      <c r="A4017" t="s">
        <v>4096</v>
      </c>
      <c r="B4017" t="s">
        <v>689</v>
      </c>
    </row>
    <row r="4018" spans="1:2" x14ac:dyDescent="0.25">
      <c r="A4018" t="s">
        <v>4097</v>
      </c>
      <c r="B4018" t="s">
        <v>689</v>
      </c>
    </row>
    <row r="4019" spans="1:2" x14ac:dyDescent="0.25">
      <c r="A4019" t="s">
        <v>4098</v>
      </c>
      <c r="B4019" t="s">
        <v>689</v>
      </c>
    </row>
    <row r="4020" spans="1:2" x14ac:dyDescent="0.25">
      <c r="A4020" t="s">
        <v>4099</v>
      </c>
      <c r="B4020" t="s">
        <v>689</v>
      </c>
    </row>
    <row r="4021" spans="1:2" x14ac:dyDescent="0.25">
      <c r="A4021" t="s">
        <v>4100</v>
      </c>
      <c r="B4021" t="s">
        <v>689</v>
      </c>
    </row>
    <row r="4022" spans="1:2" x14ac:dyDescent="0.25">
      <c r="A4022" t="s">
        <v>4101</v>
      </c>
      <c r="B4022" t="s">
        <v>689</v>
      </c>
    </row>
    <row r="4023" spans="1:2" x14ac:dyDescent="0.25">
      <c r="A4023" t="s">
        <v>4102</v>
      </c>
      <c r="B4023" t="s">
        <v>689</v>
      </c>
    </row>
    <row r="4024" spans="1:2" x14ac:dyDescent="0.25">
      <c r="A4024" t="s">
        <v>4103</v>
      </c>
      <c r="B4024" t="s">
        <v>689</v>
      </c>
    </row>
    <row r="4025" spans="1:2" x14ac:dyDescent="0.25">
      <c r="A4025" t="s">
        <v>4104</v>
      </c>
      <c r="B4025" t="s">
        <v>689</v>
      </c>
    </row>
    <row r="4026" spans="1:2" x14ac:dyDescent="0.25">
      <c r="A4026" t="s">
        <v>4105</v>
      </c>
      <c r="B4026" t="s">
        <v>689</v>
      </c>
    </row>
    <row r="4027" spans="1:2" x14ac:dyDescent="0.25">
      <c r="A4027" t="s">
        <v>4106</v>
      </c>
      <c r="B4027" t="s">
        <v>689</v>
      </c>
    </row>
    <row r="4028" spans="1:2" x14ac:dyDescent="0.25">
      <c r="A4028" t="s">
        <v>4107</v>
      </c>
      <c r="B4028" t="s">
        <v>689</v>
      </c>
    </row>
    <row r="4029" spans="1:2" x14ac:dyDescent="0.25">
      <c r="A4029" t="s">
        <v>4108</v>
      </c>
      <c r="B4029" t="s">
        <v>689</v>
      </c>
    </row>
    <row r="4030" spans="1:2" x14ac:dyDescent="0.25">
      <c r="A4030" t="s">
        <v>4109</v>
      </c>
      <c r="B4030" t="s">
        <v>689</v>
      </c>
    </row>
    <row r="4031" spans="1:2" x14ac:dyDescent="0.25">
      <c r="A4031" t="s">
        <v>4110</v>
      </c>
      <c r="B4031" t="s">
        <v>689</v>
      </c>
    </row>
    <row r="4032" spans="1:2" x14ac:dyDescent="0.25">
      <c r="A4032" t="s">
        <v>4111</v>
      </c>
      <c r="B4032" t="s">
        <v>689</v>
      </c>
    </row>
    <row r="4033" spans="1:2" x14ac:dyDescent="0.25">
      <c r="A4033" t="s">
        <v>4112</v>
      </c>
      <c r="B4033" t="s">
        <v>689</v>
      </c>
    </row>
    <row r="4034" spans="1:2" x14ac:dyDescent="0.25">
      <c r="A4034" t="s">
        <v>4113</v>
      </c>
      <c r="B4034" t="s">
        <v>689</v>
      </c>
    </row>
    <row r="4035" spans="1:2" x14ac:dyDescent="0.25">
      <c r="A4035" t="s">
        <v>4114</v>
      </c>
      <c r="B4035" t="s">
        <v>689</v>
      </c>
    </row>
    <row r="4036" spans="1:2" x14ac:dyDescent="0.25">
      <c r="A4036" t="s">
        <v>4115</v>
      </c>
      <c r="B4036" t="s">
        <v>689</v>
      </c>
    </row>
    <row r="4037" spans="1:2" x14ac:dyDescent="0.25">
      <c r="A4037" t="s">
        <v>4116</v>
      </c>
      <c r="B4037" t="s">
        <v>689</v>
      </c>
    </row>
    <row r="4038" spans="1:2" x14ac:dyDescent="0.25">
      <c r="A4038" t="s">
        <v>4117</v>
      </c>
      <c r="B4038" t="s">
        <v>689</v>
      </c>
    </row>
    <row r="4039" spans="1:2" x14ac:dyDescent="0.25">
      <c r="A4039" t="s">
        <v>4118</v>
      </c>
      <c r="B4039" t="s">
        <v>689</v>
      </c>
    </row>
    <row r="4040" spans="1:2" x14ac:dyDescent="0.25">
      <c r="A4040" t="s">
        <v>4119</v>
      </c>
      <c r="B4040" t="s">
        <v>689</v>
      </c>
    </row>
    <row r="4041" spans="1:2" x14ac:dyDescent="0.25">
      <c r="A4041" t="s">
        <v>4120</v>
      </c>
      <c r="B4041" t="s">
        <v>689</v>
      </c>
    </row>
    <row r="4042" spans="1:2" x14ac:dyDescent="0.25">
      <c r="A4042" t="s">
        <v>4121</v>
      </c>
      <c r="B4042" t="s">
        <v>689</v>
      </c>
    </row>
    <row r="4043" spans="1:2" x14ac:dyDescent="0.25">
      <c r="A4043" t="s">
        <v>4122</v>
      </c>
      <c r="B4043" t="s">
        <v>689</v>
      </c>
    </row>
    <row r="4044" spans="1:2" x14ac:dyDescent="0.25">
      <c r="A4044" t="s">
        <v>4123</v>
      </c>
      <c r="B4044" t="s">
        <v>689</v>
      </c>
    </row>
    <row r="4045" spans="1:2" x14ac:dyDescent="0.25">
      <c r="A4045" t="s">
        <v>4124</v>
      </c>
      <c r="B4045" t="s">
        <v>689</v>
      </c>
    </row>
    <row r="4046" spans="1:2" x14ac:dyDescent="0.25">
      <c r="A4046" t="s">
        <v>4125</v>
      </c>
      <c r="B4046" t="s">
        <v>689</v>
      </c>
    </row>
    <row r="4047" spans="1:2" x14ac:dyDescent="0.25">
      <c r="A4047" t="s">
        <v>4126</v>
      </c>
      <c r="B4047" t="s">
        <v>689</v>
      </c>
    </row>
    <row r="4048" spans="1:2" x14ac:dyDescent="0.25">
      <c r="A4048" t="s">
        <v>4127</v>
      </c>
      <c r="B4048" t="s">
        <v>689</v>
      </c>
    </row>
    <row r="4049" spans="1:2" x14ac:dyDescent="0.25">
      <c r="A4049" t="s">
        <v>4128</v>
      </c>
      <c r="B4049" t="s">
        <v>689</v>
      </c>
    </row>
    <row r="4050" spans="1:2" x14ac:dyDescent="0.25">
      <c r="A4050" t="s">
        <v>4129</v>
      </c>
      <c r="B4050" t="s">
        <v>689</v>
      </c>
    </row>
    <row r="4051" spans="1:2" x14ac:dyDescent="0.25">
      <c r="A4051" t="s">
        <v>4130</v>
      </c>
      <c r="B4051" t="s">
        <v>689</v>
      </c>
    </row>
    <row r="4052" spans="1:2" x14ac:dyDescent="0.25">
      <c r="A4052" t="s">
        <v>4131</v>
      </c>
      <c r="B4052" t="s">
        <v>689</v>
      </c>
    </row>
    <row r="4053" spans="1:2" x14ac:dyDescent="0.25">
      <c r="A4053" t="s">
        <v>4132</v>
      </c>
      <c r="B4053" t="s">
        <v>358</v>
      </c>
    </row>
    <row r="4054" spans="1:2" x14ac:dyDescent="0.25">
      <c r="A4054" t="s">
        <v>4133</v>
      </c>
      <c r="B4054" t="s">
        <v>277</v>
      </c>
    </row>
    <row r="4055" spans="1:2" x14ac:dyDescent="0.25">
      <c r="A4055" t="s">
        <v>4134</v>
      </c>
      <c r="B4055" t="s">
        <v>277</v>
      </c>
    </row>
    <row r="4056" spans="1:2" x14ac:dyDescent="0.25">
      <c r="A4056" t="s">
        <v>4135</v>
      </c>
      <c r="B4056" t="s">
        <v>277</v>
      </c>
    </row>
    <row r="4057" spans="1:2" x14ac:dyDescent="0.25">
      <c r="A4057" t="s">
        <v>4136</v>
      </c>
      <c r="B4057" t="s">
        <v>689</v>
      </c>
    </row>
    <row r="4058" spans="1:2" x14ac:dyDescent="0.25">
      <c r="A4058" t="s">
        <v>4137</v>
      </c>
      <c r="B4058" t="s">
        <v>689</v>
      </c>
    </row>
    <row r="4059" spans="1:2" x14ac:dyDescent="0.25">
      <c r="A4059" t="s">
        <v>4138</v>
      </c>
      <c r="B4059" t="s">
        <v>689</v>
      </c>
    </row>
    <row r="4060" spans="1:2" x14ac:dyDescent="0.25">
      <c r="A4060" t="s">
        <v>4139</v>
      </c>
      <c r="B4060" t="s">
        <v>689</v>
      </c>
    </row>
    <row r="4061" spans="1:2" x14ac:dyDescent="0.25">
      <c r="A4061" t="s">
        <v>4140</v>
      </c>
      <c r="B4061" t="s">
        <v>689</v>
      </c>
    </row>
    <row r="4062" spans="1:2" x14ac:dyDescent="0.25">
      <c r="A4062" t="s">
        <v>4141</v>
      </c>
      <c r="B4062" t="s">
        <v>689</v>
      </c>
    </row>
    <row r="4063" spans="1:2" x14ac:dyDescent="0.25">
      <c r="A4063" t="s">
        <v>4142</v>
      </c>
      <c r="B4063" t="s">
        <v>4143</v>
      </c>
    </row>
    <row r="4064" spans="1:2" x14ac:dyDescent="0.25">
      <c r="A4064" t="s">
        <v>4144</v>
      </c>
      <c r="B4064" t="s">
        <v>293</v>
      </c>
    </row>
    <row r="4065" spans="1:2" x14ac:dyDescent="0.25">
      <c r="A4065" t="s">
        <v>4145</v>
      </c>
      <c r="B4065" t="s">
        <v>689</v>
      </c>
    </row>
    <row r="4066" spans="1:2" x14ac:dyDescent="0.25">
      <c r="A4066" t="s">
        <v>4146</v>
      </c>
      <c r="B4066" t="s">
        <v>689</v>
      </c>
    </row>
    <row r="4067" spans="1:2" x14ac:dyDescent="0.25">
      <c r="A4067" t="s">
        <v>4147</v>
      </c>
      <c r="B4067" t="s">
        <v>689</v>
      </c>
    </row>
    <row r="4068" spans="1:2" x14ac:dyDescent="0.25">
      <c r="A4068" t="s">
        <v>4148</v>
      </c>
      <c r="B4068" t="s">
        <v>689</v>
      </c>
    </row>
    <row r="4069" spans="1:2" x14ac:dyDescent="0.25">
      <c r="A4069" t="s">
        <v>4149</v>
      </c>
      <c r="B4069" t="s">
        <v>689</v>
      </c>
    </row>
    <row r="4070" spans="1:2" x14ac:dyDescent="0.25">
      <c r="A4070" t="s">
        <v>4150</v>
      </c>
      <c r="B4070" t="s">
        <v>689</v>
      </c>
    </row>
    <row r="4071" spans="1:2" x14ac:dyDescent="0.25">
      <c r="A4071" t="s">
        <v>4151</v>
      </c>
      <c r="B4071" t="s">
        <v>689</v>
      </c>
    </row>
    <row r="4072" spans="1:2" x14ac:dyDescent="0.25">
      <c r="A4072" t="s">
        <v>4152</v>
      </c>
      <c r="B4072" t="s">
        <v>689</v>
      </c>
    </row>
    <row r="4073" spans="1:2" x14ac:dyDescent="0.25">
      <c r="A4073" t="s">
        <v>4153</v>
      </c>
      <c r="B4073" t="s">
        <v>689</v>
      </c>
    </row>
    <row r="4074" spans="1:2" x14ac:dyDescent="0.25">
      <c r="A4074" t="s">
        <v>4154</v>
      </c>
      <c r="B4074" t="s">
        <v>689</v>
      </c>
    </row>
    <row r="4075" spans="1:2" x14ac:dyDescent="0.25">
      <c r="A4075" t="s">
        <v>4155</v>
      </c>
      <c r="B4075" t="s">
        <v>689</v>
      </c>
    </row>
    <row r="4076" spans="1:2" x14ac:dyDescent="0.25">
      <c r="A4076" t="s">
        <v>4156</v>
      </c>
      <c r="B4076" t="s">
        <v>689</v>
      </c>
    </row>
    <row r="4077" spans="1:2" x14ac:dyDescent="0.25">
      <c r="A4077" t="s">
        <v>4157</v>
      </c>
      <c r="B4077" t="s">
        <v>689</v>
      </c>
    </row>
    <row r="4078" spans="1:2" x14ac:dyDescent="0.25">
      <c r="A4078" t="s">
        <v>4158</v>
      </c>
      <c r="B4078" t="s">
        <v>689</v>
      </c>
    </row>
    <row r="4079" spans="1:2" x14ac:dyDescent="0.25">
      <c r="A4079" t="s">
        <v>4159</v>
      </c>
      <c r="B4079" t="s">
        <v>689</v>
      </c>
    </row>
    <row r="4080" spans="1:2" x14ac:dyDescent="0.25">
      <c r="A4080" t="s">
        <v>4160</v>
      </c>
      <c r="B4080" t="s">
        <v>689</v>
      </c>
    </row>
    <row r="4081" spans="1:2" x14ac:dyDescent="0.25">
      <c r="A4081" t="s">
        <v>4161</v>
      </c>
      <c r="B4081" t="s">
        <v>689</v>
      </c>
    </row>
    <row r="4082" spans="1:2" x14ac:dyDescent="0.25">
      <c r="A4082" t="s">
        <v>4162</v>
      </c>
      <c r="B4082" t="s">
        <v>689</v>
      </c>
    </row>
    <row r="4083" spans="1:2" x14ac:dyDescent="0.25">
      <c r="A4083" t="s">
        <v>4163</v>
      </c>
      <c r="B4083" t="s">
        <v>689</v>
      </c>
    </row>
    <row r="4084" spans="1:2" x14ac:dyDescent="0.25">
      <c r="A4084" t="s">
        <v>4164</v>
      </c>
      <c r="B4084" t="s">
        <v>689</v>
      </c>
    </row>
    <row r="4085" spans="1:2" x14ac:dyDescent="0.25">
      <c r="A4085" t="s">
        <v>4165</v>
      </c>
      <c r="B4085" t="s">
        <v>689</v>
      </c>
    </row>
    <row r="4086" spans="1:2" x14ac:dyDescent="0.25">
      <c r="A4086" t="s">
        <v>4166</v>
      </c>
      <c r="B4086" t="s">
        <v>689</v>
      </c>
    </row>
    <row r="4087" spans="1:2" x14ac:dyDescent="0.25">
      <c r="A4087" t="s">
        <v>4167</v>
      </c>
      <c r="B4087" t="s">
        <v>689</v>
      </c>
    </row>
    <row r="4088" spans="1:2" x14ac:dyDescent="0.25">
      <c r="A4088" t="s">
        <v>4168</v>
      </c>
      <c r="B4088" t="s">
        <v>689</v>
      </c>
    </row>
    <row r="4089" spans="1:2" x14ac:dyDescent="0.25">
      <c r="A4089" t="s">
        <v>4169</v>
      </c>
      <c r="B4089" t="s">
        <v>689</v>
      </c>
    </row>
    <row r="4090" spans="1:2" x14ac:dyDescent="0.25">
      <c r="A4090" t="s">
        <v>4170</v>
      </c>
      <c r="B4090" t="s">
        <v>277</v>
      </c>
    </row>
    <row r="4091" spans="1:2" x14ac:dyDescent="0.25">
      <c r="A4091" t="s">
        <v>4171</v>
      </c>
      <c r="B4091" t="s">
        <v>277</v>
      </c>
    </row>
    <row r="4092" spans="1:2" x14ac:dyDescent="0.25">
      <c r="A4092" t="s">
        <v>4172</v>
      </c>
      <c r="B4092" t="s">
        <v>277</v>
      </c>
    </row>
    <row r="4093" spans="1:2" x14ac:dyDescent="0.25">
      <c r="A4093" t="s">
        <v>4173</v>
      </c>
      <c r="B4093" t="s">
        <v>277</v>
      </c>
    </row>
    <row r="4094" spans="1:2" x14ac:dyDescent="0.25">
      <c r="A4094" t="s">
        <v>4174</v>
      </c>
      <c r="B4094" t="s">
        <v>277</v>
      </c>
    </row>
    <row r="4095" spans="1:2" x14ac:dyDescent="0.25">
      <c r="A4095" t="s">
        <v>4175</v>
      </c>
      <c r="B4095" t="s">
        <v>277</v>
      </c>
    </row>
    <row r="4096" spans="1:2" x14ac:dyDescent="0.25">
      <c r="A4096" t="s">
        <v>4176</v>
      </c>
      <c r="B4096" t="s">
        <v>277</v>
      </c>
    </row>
    <row r="4097" spans="1:2" x14ac:dyDescent="0.25">
      <c r="A4097" t="s">
        <v>4177</v>
      </c>
      <c r="B4097" t="s">
        <v>277</v>
      </c>
    </row>
    <row r="4098" spans="1:2" x14ac:dyDescent="0.25">
      <c r="A4098" t="s">
        <v>4178</v>
      </c>
      <c r="B4098" t="s">
        <v>277</v>
      </c>
    </row>
    <row r="4099" spans="1:2" x14ac:dyDescent="0.25">
      <c r="A4099" t="s">
        <v>4179</v>
      </c>
      <c r="B4099" t="s">
        <v>689</v>
      </c>
    </row>
    <row r="4100" spans="1:2" x14ac:dyDescent="0.25">
      <c r="A4100" t="s">
        <v>4180</v>
      </c>
      <c r="B4100" t="s">
        <v>689</v>
      </c>
    </row>
    <row r="4101" spans="1:2" x14ac:dyDescent="0.25">
      <c r="A4101" t="s">
        <v>4181</v>
      </c>
      <c r="B4101" t="s">
        <v>689</v>
      </c>
    </row>
    <row r="4102" spans="1:2" x14ac:dyDescent="0.25">
      <c r="A4102" t="s">
        <v>4182</v>
      </c>
      <c r="B4102" t="s">
        <v>689</v>
      </c>
    </row>
    <row r="4103" spans="1:2" x14ac:dyDescent="0.25">
      <c r="A4103" t="s">
        <v>4183</v>
      </c>
      <c r="B4103" t="s">
        <v>689</v>
      </c>
    </row>
    <row r="4104" spans="1:2" x14ac:dyDescent="0.25">
      <c r="A4104" t="s">
        <v>4184</v>
      </c>
      <c r="B4104" t="s">
        <v>689</v>
      </c>
    </row>
    <row r="4105" spans="1:2" x14ac:dyDescent="0.25">
      <c r="A4105" t="s">
        <v>4185</v>
      </c>
      <c r="B4105" t="s">
        <v>689</v>
      </c>
    </row>
    <row r="4106" spans="1:2" x14ac:dyDescent="0.25">
      <c r="A4106" t="s">
        <v>4186</v>
      </c>
      <c r="B4106" t="s">
        <v>689</v>
      </c>
    </row>
    <row r="4107" spans="1:2" x14ac:dyDescent="0.25">
      <c r="A4107" t="s">
        <v>4187</v>
      </c>
      <c r="B4107" t="s">
        <v>689</v>
      </c>
    </row>
    <row r="4108" spans="1:2" x14ac:dyDescent="0.25">
      <c r="A4108" t="s">
        <v>4188</v>
      </c>
      <c r="B4108" t="s">
        <v>689</v>
      </c>
    </row>
    <row r="4109" spans="1:2" x14ac:dyDescent="0.25">
      <c r="A4109" t="s">
        <v>4189</v>
      </c>
      <c r="B4109" t="s">
        <v>689</v>
      </c>
    </row>
    <row r="4110" spans="1:2" x14ac:dyDescent="0.25">
      <c r="A4110" t="s">
        <v>4190</v>
      </c>
      <c r="B4110" t="s">
        <v>689</v>
      </c>
    </row>
    <row r="4111" spans="1:2" x14ac:dyDescent="0.25">
      <c r="A4111" t="s">
        <v>4191</v>
      </c>
      <c r="B4111" t="s">
        <v>689</v>
      </c>
    </row>
    <row r="4112" spans="1:2" x14ac:dyDescent="0.25">
      <c r="A4112" t="s">
        <v>4192</v>
      </c>
      <c r="B4112" t="s">
        <v>689</v>
      </c>
    </row>
    <row r="4113" spans="1:2" x14ac:dyDescent="0.25">
      <c r="A4113" t="s">
        <v>4193</v>
      </c>
      <c r="B4113" t="s">
        <v>689</v>
      </c>
    </row>
    <row r="4114" spans="1:2" x14ac:dyDescent="0.25">
      <c r="A4114" t="s">
        <v>4194</v>
      </c>
      <c r="B4114" t="s">
        <v>689</v>
      </c>
    </row>
    <row r="4115" spans="1:2" x14ac:dyDescent="0.25">
      <c r="A4115" t="s">
        <v>4195</v>
      </c>
      <c r="B4115" t="s">
        <v>689</v>
      </c>
    </row>
    <row r="4116" spans="1:2" x14ac:dyDescent="0.25">
      <c r="A4116" t="s">
        <v>4196</v>
      </c>
      <c r="B4116" t="s">
        <v>689</v>
      </c>
    </row>
    <row r="4117" spans="1:2" x14ac:dyDescent="0.25">
      <c r="A4117" t="s">
        <v>4197</v>
      </c>
      <c r="B4117" t="s">
        <v>689</v>
      </c>
    </row>
    <row r="4118" spans="1:2" x14ac:dyDescent="0.25">
      <c r="A4118" t="s">
        <v>4198</v>
      </c>
      <c r="B4118" t="s">
        <v>689</v>
      </c>
    </row>
    <row r="4119" spans="1:2" x14ac:dyDescent="0.25">
      <c r="A4119" t="s">
        <v>4199</v>
      </c>
      <c r="B4119" t="s">
        <v>689</v>
      </c>
    </row>
    <row r="4120" spans="1:2" x14ac:dyDescent="0.25">
      <c r="A4120" t="s">
        <v>4200</v>
      </c>
      <c r="B4120" t="s">
        <v>689</v>
      </c>
    </row>
    <row r="4121" spans="1:2" x14ac:dyDescent="0.25">
      <c r="A4121" t="s">
        <v>4201</v>
      </c>
      <c r="B4121" t="s">
        <v>689</v>
      </c>
    </row>
    <row r="4122" spans="1:2" x14ac:dyDescent="0.25">
      <c r="A4122" t="s">
        <v>4202</v>
      </c>
      <c r="B4122" t="s">
        <v>689</v>
      </c>
    </row>
    <row r="4123" spans="1:2" x14ac:dyDescent="0.25">
      <c r="A4123" t="s">
        <v>4203</v>
      </c>
      <c r="B4123" t="s">
        <v>689</v>
      </c>
    </row>
    <row r="4124" spans="1:2" x14ac:dyDescent="0.25">
      <c r="A4124" t="s">
        <v>4204</v>
      </c>
      <c r="B4124" t="s">
        <v>689</v>
      </c>
    </row>
    <row r="4125" spans="1:2" x14ac:dyDescent="0.25">
      <c r="A4125" t="s">
        <v>4205</v>
      </c>
      <c r="B4125" t="s">
        <v>689</v>
      </c>
    </row>
    <row r="4126" spans="1:2" x14ac:dyDescent="0.25">
      <c r="A4126" t="s">
        <v>4206</v>
      </c>
      <c r="B4126" t="s">
        <v>689</v>
      </c>
    </row>
    <row r="4127" spans="1:2" x14ac:dyDescent="0.25">
      <c r="A4127" t="s">
        <v>4207</v>
      </c>
      <c r="B4127" t="s">
        <v>293</v>
      </c>
    </row>
    <row r="4128" spans="1:2" x14ac:dyDescent="0.25">
      <c r="A4128" t="s">
        <v>4208</v>
      </c>
    </row>
    <row r="4129" spans="1:2" x14ac:dyDescent="0.25">
      <c r="A4129" t="s">
        <v>4209</v>
      </c>
      <c r="B4129" t="s">
        <v>689</v>
      </c>
    </row>
    <row r="4130" spans="1:2" x14ac:dyDescent="0.25">
      <c r="A4130" t="s">
        <v>4210</v>
      </c>
      <c r="B4130" t="s">
        <v>277</v>
      </c>
    </row>
    <row r="4131" spans="1:2" x14ac:dyDescent="0.25">
      <c r="A4131" t="s">
        <v>4211</v>
      </c>
      <c r="B4131" t="s">
        <v>277</v>
      </c>
    </row>
    <row r="4132" spans="1:2" x14ac:dyDescent="0.25">
      <c r="A4132" t="s">
        <v>4212</v>
      </c>
      <c r="B4132" t="s">
        <v>277</v>
      </c>
    </row>
    <row r="4133" spans="1:2" x14ac:dyDescent="0.25">
      <c r="A4133" t="s">
        <v>4213</v>
      </c>
      <c r="B4133" t="s">
        <v>277</v>
      </c>
    </row>
    <row r="4134" spans="1:2" x14ac:dyDescent="0.25">
      <c r="A4134" t="s">
        <v>4214</v>
      </c>
      <c r="B4134" t="s">
        <v>277</v>
      </c>
    </row>
    <row r="4135" spans="1:2" x14ac:dyDescent="0.25">
      <c r="A4135" t="s">
        <v>4215</v>
      </c>
      <c r="B4135" t="s">
        <v>277</v>
      </c>
    </row>
    <row r="4136" spans="1:2" x14ac:dyDescent="0.25">
      <c r="A4136" t="s">
        <v>4216</v>
      </c>
      <c r="B4136" t="s">
        <v>277</v>
      </c>
    </row>
    <row r="4137" spans="1:2" x14ac:dyDescent="0.25">
      <c r="A4137" t="s">
        <v>4217</v>
      </c>
      <c r="B4137" t="s">
        <v>277</v>
      </c>
    </row>
    <row r="4138" spans="1:2" x14ac:dyDescent="0.25">
      <c r="A4138" t="s">
        <v>4218</v>
      </c>
      <c r="B4138" t="s">
        <v>689</v>
      </c>
    </row>
    <row r="4139" spans="1:2" x14ac:dyDescent="0.25">
      <c r="A4139" t="s">
        <v>4219</v>
      </c>
      <c r="B4139" t="s">
        <v>277</v>
      </c>
    </row>
    <row r="4140" spans="1:2" x14ac:dyDescent="0.25">
      <c r="A4140" t="s">
        <v>4220</v>
      </c>
      <c r="B4140" t="s">
        <v>277</v>
      </c>
    </row>
    <row r="4141" spans="1:2" x14ac:dyDescent="0.25">
      <c r="A4141" t="s">
        <v>4221</v>
      </c>
      <c r="B4141" t="s">
        <v>277</v>
      </c>
    </row>
    <row r="4142" spans="1:2" x14ac:dyDescent="0.25">
      <c r="A4142" t="s">
        <v>4222</v>
      </c>
      <c r="B4142" t="s">
        <v>277</v>
      </c>
    </row>
    <row r="4143" spans="1:2" x14ac:dyDescent="0.25">
      <c r="A4143" t="s">
        <v>4223</v>
      </c>
      <c r="B4143" t="s">
        <v>277</v>
      </c>
    </row>
    <row r="4144" spans="1:2" x14ac:dyDescent="0.25">
      <c r="A4144" t="s">
        <v>4224</v>
      </c>
      <c r="B4144" t="s">
        <v>277</v>
      </c>
    </row>
    <row r="4145" spans="1:2" x14ac:dyDescent="0.25">
      <c r="A4145" t="s">
        <v>4225</v>
      </c>
      <c r="B4145" t="s">
        <v>277</v>
      </c>
    </row>
    <row r="4146" spans="1:2" x14ac:dyDescent="0.25">
      <c r="A4146" t="s">
        <v>4226</v>
      </c>
      <c r="B4146" t="s">
        <v>277</v>
      </c>
    </row>
    <row r="4147" spans="1:2" x14ac:dyDescent="0.25">
      <c r="A4147" t="s">
        <v>4227</v>
      </c>
      <c r="B4147" t="s">
        <v>277</v>
      </c>
    </row>
    <row r="4148" spans="1:2" x14ac:dyDescent="0.25">
      <c r="A4148" t="s">
        <v>4228</v>
      </c>
      <c r="B4148" t="s">
        <v>277</v>
      </c>
    </row>
    <row r="4149" spans="1:2" x14ac:dyDescent="0.25">
      <c r="A4149" t="s">
        <v>4229</v>
      </c>
      <c r="B4149" t="s">
        <v>277</v>
      </c>
    </row>
    <row r="4150" spans="1:2" x14ac:dyDescent="0.25">
      <c r="A4150" t="s">
        <v>4230</v>
      </c>
      <c r="B4150" t="s">
        <v>277</v>
      </c>
    </row>
    <row r="4151" spans="1:2" x14ac:dyDescent="0.25">
      <c r="A4151" t="s">
        <v>4231</v>
      </c>
      <c r="B4151" t="s">
        <v>277</v>
      </c>
    </row>
    <row r="4152" spans="1:2" x14ac:dyDescent="0.25">
      <c r="A4152" t="s">
        <v>4232</v>
      </c>
      <c r="B4152" t="s">
        <v>689</v>
      </c>
    </row>
    <row r="4153" spans="1:2" x14ac:dyDescent="0.25">
      <c r="A4153" t="s">
        <v>4233</v>
      </c>
      <c r="B4153" t="s">
        <v>277</v>
      </c>
    </row>
    <row r="4154" spans="1:2" x14ac:dyDescent="0.25">
      <c r="A4154" t="s">
        <v>4234</v>
      </c>
      <c r="B4154" t="s">
        <v>277</v>
      </c>
    </row>
    <row r="4155" spans="1:2" x14ac:dyDescent="0.25">
      <c r="A4155" t="s">
        <v>4235</v>
      </c>
      <c r="B4155" t="s">
        <v>277</v>
      </c>
    </row>
    <row r="4156" spans="1:2" x14ac:dyDescent="0.25">
      <c r="A4156" t="s">
        <v>3489</v>
      </c>
      <c r="B4156" t="s">
        <v>277</v>
      </c>
    </row>
    <row r="4157" spans="1:2" x14ac:dyDescent="0.25">
      <c r="A4157" t="s">
        <v>4237</v>
      </c>
      <c r="B4157" t="s">
        <v>962</v>
      </c>
    </row>
    <row r="4158" spans="1:2" x14ac:dyDescent="0.25">
      <c r="A4158" t="s">
        <v>4238</v>
      </c>
      <c r="B4158" t="s">
        <v>277</v>
      </c>
    </row>
    <row r="4159" spans="1:2" x14ac:dyDescent="0.25">
      <c r="A4159" t="s">
        <v>4239</v>
      </c>
      <c r="B4159" t="s">
        <v>1178</v>
      </c>
    </row>
    <row r="4160" spans="1:2" x14ac:dyDescent="0.25">
      <c r="A4160" t="s">
        <v>4240</v>
      </c>
      <c r="B4160" t="s">
        <v>277</v>
      </c>
    </row>
    <row r="4161" spans="1:2" x14ac:dyDescent="0.25">
      <c r="A4161" t="s">
        <v>4241</v>
      </c>
      <c r="B4161" t="s">
        <v>277</v>
      </c>
    </row>
    <row r="4162" spans="1:2" x14ac:dyDescent="0.25">
      <c r="A4162" t="s">
        <v>4242</v>
      </c>
      <c r="B4162" t="s">
        <v>277</v>
      </c>
    </row>
    <row r="4163" spans="1:2" x14ac:dyDescent="0.25">
      <c r="A4163" t="s">
        <v>4243</v>
      </c>
      <c r="B4163" t="s">
        <v>277</v>
      </c>
    </row>
    <row r="4164" spans="1:2" x14ac:dyDescent="0.25">
      <c r="A4164" t="s">
        <v>4244</v>
      </c>
      <c r="B4164" t="s">
        <v>277</v>
      </c>
    </row>
    <row r="4165" spans="1:2" x14ac:dyDescent="0.25">
      <c r="A4165" t="s">
        <v>4245</v>
      </c>
      <c r="B4165" t="s">
        <v>277</v>
      </c>
    </row>
    <row r="4166" spans="1:2" x14ac:dyDescent="0.25">
      <c r="A4166" t="s">
        <v>4246</v>
      </c>
      <c r="B4166" t="s">
        <v>277</v>
      </c>
    </row>
    <row r="4167" spans="1:2" x14ac:dyDescent="0.25">
      <c r="A4167" t="s">
        <v>4247</v>
      </c>
      <c r="B4167" t="s">
        <v>277</v>
      </c>
    </row>
    <row r="4168" spans="1:2" x14ac:dyDescent="0.25">
      <c r="A4168" t="s">
        <v>4248</v>
      </c>
      <c r="B4168" t="s">
        <v>277</v>
      </c>
    </row>
    <row r="4169" spans="1:2" x14ac:dyDescent="0.25">
      <c r="A4169" t="s">
        <v>4249</v>
      </c>
      <c r="B4169" t="s">
        <v>277</v>
      </c>
    </row>
    <row r="4170" spans="1:2" x14ac:dyDescent="0.25">
      <c r="A4170" t="s">
        <v>4250</v>
      </c>
      <c r="B4170" t="s">
        <v>277</v>
      </c>
    </row>
    <row r="4171" spans="1:2" x14ac:dyDescent="0.25">
      <c r="A4171" t="s">
        <v>4251</v>
      </c>
      <c r="B4171" t="s">
        <v>277</v>
      </c>
    </row>
    <row r="4172" spans="1:2" x14ac:dyDescent="0.25">
      <c r="A4172" t="s">
        <v>4252</v>
      </c>
      <c r="B4172" t="s">
        <v>293</v>
      </c>
    </row>
    <row r="4173" spans="1:2" x14ac:dyDescent="0.25">
      <c r="A4173" t="s">
        <v>4253</v>
      </c>
      <c r="B4173" t="s">
        <v>277</v>
      </c>
    </row>
    <row r="4174" spans="1:2" x14ac:dyDescent="0.25">
      <c r="A4174" t="s">
        <v>4254</v>
      </c>
      <c r="B4174" t="s">
        <v>277</v>
      </c>
    </row>
    <row r="4175" spans="1:2" x14ac:dyDescent="0.25">
      <c r="A4175" t="s">
        <v>4255</v>
      </c>
      <c r="B4175" t="s">
        <v>277</v>
      </c>
    </row>
    <row r="4176" spans="1:2" x14ac:dyDescent="0.25">
      <c r="A4176" t="s">
        <v>4256</v>
      </c>
      <c r="B4176" t="s">
        <v>277</v>
      </c>
    </row>
    <row r="4177" spans="1:2" x14ac:dyDescent="0.25">
      <c r="A4177" t="s">
        <v>4257</v>
      </c>
      <c r="B4177" t="s">
        <v>277</v>
      </c>
    </row>
    <row r="4178" spans="1:2" x14ac:dyDescent="0.25">
      <c r="A4178" t="s">
        <v>4258</v>
      </c>
      <c r="B4178" t="s">
        <v>277</v>
      </c>
    </row>
    <row r="4179" spans="1:2" x14ac:dyDescent="0.25">
      <c r="A4179" t="s">
        <v>4259</v>
      </c>
      <c r="B4179" t="s">
        <v>277</v>
      </c>
    </row>
    <row r="4180" spans="1:2" x14ac:dyDescent="0.25">
      <c r="A4180" t="s">
        <v>4260</v>
      </c>
      <c r="B4180" t="s">
        <v>277</v>
      </c>
    </row>
    <row r="4181" spans="1:2" x14ac:dyDescent="0.25">
      <c r="A4181" t="s">
        <v>4261</v>
      </c>
      <c r="B4181" t="s">
        <v>277</v>
      </c>
    </row>
    <row r="4182" spans="1:2" x14ac:dyDescent="0.25">
      <c r="A4182" t="s">
        <v>4262</v>
      </c>
      <c r="B4182" t="s">
        <v>277</v>
      </c>
    </row>
    <row r="4183" spans="1:2" x14ac:dyDescent="0.25">
      <c r="A4183" t="s">
        <v>4263</v>
      </c>
      <c r="B4183" t="s">
        <v>277</v>
      </c>
    </row>
    <row r="4184" spans="1:2" x14ac:dyDescent="0.25">
      <c r="A4184" t="s">
        <v>4264</v>
      </c>
      <c r="B4184" t="s">
        <v>277</v>
      </c>
    </row>
    <row r="4185" spans="1:2" x14ac:dyDescent="0.25">
      <c r="A4185" t="s">
        <v>4265</v>
      </c>
      <c r="B4185" t="s">
        <v>277</v>
      </c>
    </row>
    <row r="4186" spans="1:2" x14ac:dyDescent="0.25">
      <c r="A4186" t="s">
        <v>4266</v>
      </c>
      <c r="B4186" t="s">
        <v>277</v>
      </c>
    </row>
    <row r="4187" spans="1:2" x14ac:dyDescent="0.25">
      <c r="A4187" t="s">
        <v>4267</v>
      </c>
      <c r="B4187" t="s">
        <v>277</v>
      </c>
    </row>
    <row r="4188" spans="1:2" x14ac:dyDescent="0.25">
      <c r="A4188" t="s">
        <v>4268</v>
      </c>
      <c r="B4188" t="s">
        <v>277</v>
      </c>
    </row>
    <row r="4189" spans="1:2" x14ac:dyDescent="0.25">
      <c r="A4189" t="s">
        <v>4269</v>
      </c>
      <c r="B4189" t="s">
        <v>277</v>
      </c>
    </row>
    <row r="4190" spans="1:2" x14ac:dyDescent="0.25">
      <c r="A4190" t="s">
        <v>4270</v>
      </c>
      <c r="B4190" t="s">
        <v>277</v>
      </c>
    </row>
    <row r="4191" spans="1:2" x14ac:dyDescent="0.25">
      <c r="A4191" t="s">
        <v>4271</v>
      </c>
      <c r="B4191" t="s">
        <v>277</v>
      </c>
    </row>
    <row r="4192" spans="1:2" x14ac:dyDescent="0.25">
      <c r="A4192" t="s">
        <v>4272</v>
      </c>
      <c r="B4192" t="s">
        <v>277</v>
      </c>
    </row>
    <row r="4193" spans="1:2" x14ac:dyDescent="0.25">
      <c r="A4193" t="s">
        <v>4273</v>
      </c>
      <c r="B4193" t="s">
        <v>277</v>
      </c>
    </row>
    <row r="4194" spans="1:2" x14ac:dyDescent="0.25">
      <c r="A4194" t="s">
        <v>4274</v>
      </c>
      <c r="B4194" t="s">
        <v>277</v>
      </c>
    </row>
    <row r="4195" spans="1:2" x14ac:dyDescent="0.25">
      <c r="A4195" t="s">
        <v>4275</v>
      </c>
      <c r="B4195" t="s">
        <v>277</v>
      </c>
    </row>
    <row r="4196" spans="1:2" x14ac:dyDescent="0.25">
      <c r="A4196" t="s">
        <v>226</v>
      </c>
      <c r="B4196" t="s">
        <v>277</v>
      </c>
    </row>
    <row r="4197" spans="1:2" x14ac:dyDescent="0.25">
      <c r="A4197" t="s">
        <v>4276</v>
      </c>
      <c r="B4197" t="s">
        <v>358</v>
      </c>
    </row>
    <row r="4198" spans="1:2" x14ac:dyDescent="0.25">
      <c r="A4198" t="s">
        <v>4277</v>
      </c>
      <c r="B4198" t="s">
        <v>277</v>
      </c>
    </row>
    <row r="4199" spans="1:2" x14ac:dyDescent="0.25">
      <c r="A4199" t="s">
        <v>4278</v>
      </c>
      <c r="B4199" t="s">
        <v>277</v>
      </c>
    </row>
    <row r="4200" spans="1:2" x14ac:dyDescent="0.25">
      <c r="A4200" t="s">
        <v>4279</v>
      </c>
      <c r="B4200" t="s">
        <v>277</v>
      </c>
    </row>
    <row r="4201" spans="1:2" x14ac:dyDescent="0.25">
      <c r="A4201" t="s">
        <v>4280</v>
      </c>
      <c r="B4201" t="s">
        <v>277</v>
      </c>
    </row>
    <row r="4202" spans="1:2" x14ac:dyDescent="0.25">
      <c r="A4202" t="s">
        <v>4281</v>
      </c>
      <c r="B4202" t="s">
        <v>277</v>
      </c>
    </row>
    <row r="4203" spans="1:2" x14ac:dyDescent="0.25">
      <c r="A4203" t="s">
        <v>4282</v>
      </c>
      <c r="B4203" t="s">
        <v>277</v>
      </c>
    </row>
    <row r="4204" spans="1:2" x14ac:dyDescent="0.25">
      <c r="A4204" t="s">
        <v>4283</v>
      </c>
      <c r="B4204" t="s">
        <v>277</v>
      </c>
    </row>
    <row r="4205" spans="1:2" x14ac:dyDescent="0.25">
      <c r="A4205" t="s">
        <v>183</v>
      </c>
      <c r="B4205" t="s">
        <v>277</v>
      </c>
    </row>
    <row r="4206" spans="1:2" x14ac:dyDescent="0.25">
      <c r="A4206" t="s">
        <v>4284</v>
      </c>
      <c r="B4206" t="s">
        <v>277</v>
      </c>
    </row>
    <row r="4207" spans="1:2" x14ac:dyDescent="0.25">
      <c r="A4207" t="s">
        <v>175</v>
      </c>
      <c r="B4207" t="s">
        <v>277</v>
      </c>
    </row>
    <row r="4208" spans="1:2" x14ac:dyDescent="0.25">
      <c r="A4208" t="s">
        <v>4285</v>
      </c>
      <c r="B4208" t="s">
        <v>277</v>
      </c>
    </row>
    <row r="4209" spans="1:2" x14ac:dyDescent="0.25">
      <c r="A4209" t="s">
        <v>4286</v>
      </c>
      <c r="B4209" t="s">
        <v>277</v>
      </c>
    </row>
    <row r="4210" spans="1:2" x14ac:dyDescent="0.25">
      <c r="A4210" t="s">
        <v>4287</v>
      </c>
      <c r="B4210" t="s">
        <v>277</v>
      </c>
    </row>
    <row r="4211" spans="1:2" x14ac:dyDescent="0.25">
      <c r="A4211" t="s">
        <v>4288</v>
      </c>
      <c r="B4211" t="s">
        <v>689</v>
      </c>
    </row>
    <row r="4212" spans="1:2" x14ac:dyDescent="0.25">
      <c r="A4212" t="s">
        <v>4289</v>
      </c>
      <c r="B4212" t="s">
        <v>689</v>
      </c>
    </row>
    <row r="4213" spans="1:2" x14ac:dyDescent="0.25">
      <c r="A4213" t="s">
        <v>4290</v>
      </c>
      <c r="B4213" t="s">
        <v>689</v>
      </c>
    </row>
    <row r="4214" spans="1:2" x14ac:dyDescent="0.25">
      <c r="A4214" t="s">
        <v>4291</v>
      </c>
      <c r="B4214" t="s">
        <v>689</v>
      </c>
    </row>
    <row r="4215" spans="1:2" x14ac:dyDescent="0.25">
      <c r="A4215" t="s">
        <v>4292</v>
      </c>
      <c r="B4215" t="s">
        <v>689</v>
      </c>
    </row>
    <row r="4216" spans="1:2" x14ac:dyDescent="0.25">
      <c r="A4216" t="s">
        <v>4293</v>
      </c>
      <c r="B4216" t="s">
        <v>689</v>
      </c>
    </row>
    <row r="4217" spans="1:2" x14ac:dyDescent="0.25">
      <c r="A4217" t="s">
        <v>4294</v>
      </c>
      <c r="B4217" t="s">
        <v>689</v>
      </c>
    </row>
    <row r="4218" spans="1:2" x14ac:dyDescent="0.25">
      <c r="A4218" t="s">
        <v>4295</v>
      </c>
      <c r="B4218" t="s">
        <v>689</v>
      </c>
    </row>
    <row r="4219" spans="1:2" x14ac:dyDescent="0.25">
      <c r="A4219" t="s">
        <v>4296</v>
      </c>
      <c r="B4219" t="s">
        <v>689</v>
      </c>
    </row>
    <row r="4220" spans="1:2" x14ac:dyDescent="0.25">
      <c r="A4220" t="s">
        <v>4297</v>
      </c>
      <c r="B4220" t="s">
        <v>455</v>
      </c>
    </row>
    <row r="4221" spans="1:2" x14ac:dyDescent="0.25">
      <c r="A4221" t="s">
        <v>4298</v>
      </c>
      <c r="B4221" t="s">
        <v>277</v>
      </c>
    </row>
    <row r="4222" spans="1:2" x14ac:dyDescent="0.25">
      <c r="A4222" t="s">
        <v>4299</v>
      </c>
      <c r="B4222" t="s">
        <v>277</v>
      </c>
    </row>
    <row r="4223" spans="1:2" x14ac:dyDescent="0.25">
      <c r="A4223" t="s">
        <v>4300</v>
      </c>
      <c r="B4223" t="s">
        <v>277</v>
      </c>
    </row>
    <row r="4224" spans="1:2" x14ac:dyDescent="0.25">
      <c r="A4224" t="s">
        <v>4301</v>
      </c>
      <c r="B4224" t="s">
        <v>277</v>
      </c>
    </row>
    <row r="4225" spans="1:2" x14ac:dyDescent="0.25">
      <c r="A4225" t="s">
        <v>4302</v>
      </c>
      <c r="B4225" t="s">
        <v>277</v>
      </c>
    </row>
    <row r="4226" spans="1:2" x14ac:dyDescent="0.25">
      <c r="A4226" t="s">
        <v>4303</v>
      </c>
      <c r="B4226" t="s">
        <v>689</v>
      </c>
    </row>
    <row r="4227" spans="1:2" x14ac:dyDescent="0.25">
      <c r="A4227" t="s">
        <v>4304</v>
      </c>
      <c r="B4227" t="s">
        <v>689</v>
      </c>
    </row>
    <row r="4228" spans="1:2" x14ac:dyDescent="0.25">
      <c r="A4228" t="s">
        <v>4305</v>
      </c>
    </row>
    <row r="4229" spans="1:2" x14ac:dyDescent="0.25">
      <c r="A4229" t="s">
        <v>4306</v>
      </c>
      <c r="B4229" t="s">
        <v>277</v>
      </c>
    </row>
    <row r="4230" spans="1:2" x14ac:dyDescent="0.25">
      <c r="A4230" t="s">
        <v>4307</v>
      </c>
      <c r="B4230" t="s">
        <v>277</v>
      </c>
    </row>
    <row r="4231" spans="1:2" x14ac:dyDescent="0.25">
      <c r="A4231" t="s">
        <v>4308</v>
      </c>
      <c r="B4231" t="s">
        <v>277</v>
      </c>
    </row>
    <row r="4232" spans="1:2" x14ac:dyDescent="0.25">
      <c r="A4232" t="s">
        <v>4309</v>
      </c>
      <c r="B4232" t="s">
        <v>277</v>
      </c>
    </row>
    <row r="4233" spans="1:2" x14ac:dyDescent="0.25">
      <c r="A4233" t="s">
        <v>4310</v>
      </c>
      <c r="B4233" t="s">
        <v>277</v>
      </c>
    </row>
    <row r="4234" spans="1:2" x14ac:dyDescent="0.25">
      <c r="A4234" t="s">
        <v>4311</v>
      </c>
      <c r="B4234" t="s">
        <v>277</v>
      </c>
    </row>
    <row r="4235" spans="1:2" x14ac:dyDescent="0.25">
      <c r="A4235" t="s">
        <v>4312</v>
      </c>
      <c r="B4235" t="s">
        <v>277</v>
      </c>
    </row>
    <row r="4236" spans="1:2" x14ac:dyDescent="0.25">
      <c r="A4236" t="s">
        <v>4313</v>
      </c>
      <c r="B4236" t="s">
        <v>277</v>
      </c>
    </row>
    <row r="4237" spans="1:2" x14ac:dyDescent="0.25">
      <c r="A4237" t="s">
        <v>4314</v>
      </c>
      <c r="B4237" t="s">
        <v>277</v>
      </c>
    </row>
    <row r="4238" spans="1:2" x14ac:dyDescent="0.25">
      <c r="A4238" t="s">
        <v>4315</v>
      </c>
      <c r="B4238" t="s">
        <v>277</v>
      </c>
    </row>
    <row r="4239" spans="1:2" x14ac:dyDescent="0.25">
      <c r="A4239" t="s">
        <v>4316</v>
      </c>
      <c r="B4239" t="s">
        <v>277</v>
      </c>
    </row>
    <row r="4240" spans="1:2" x14ac:dyDescent="0.25">
      <c r="A4240" t="s">
        <v>4317</v>
      </c>
      <c r="B4240" t="s">
        <v>277</v>
      </c>
    </row>
    <row r="4241" spans="1:2" x14ac:dyDescent="0.25">
      <c r="A4241" t="s">
        <v>4318</v>
      </c>
      <c r="B4241" t="s">
        <v>277</v>
      </c>
    </row>
    <row r="4242" spans="1:2" x14ac:dyDescent="0.25">
      <c r="A4242" t="s">
        <v>4319</v>
      </c>
      <c r="B4242" t="s">
        <v>277</v>
      </c>
    </row>
    <row r="4243" spans="1:2" x14ac:dyDescent="0.25">
      <c r="A4243" t="s">
        <v>4320</v>
      </c>
      <c r="B4243" t="s">
        <v>277</v>
      </c>
    </row>
    <row r="4244" spans="1:2" x14ac:dyDescent="0.25">
      <c r="A4244" t="s">
        <v>4321</v>
      </c>
      <c r="B4244" t="s">
        <v>277</v>
      </c>
    </row>
    <row r="4245" spans="1:2" x14ac:dyDescent="0.25">
      <c r="A4245" t="s">
        <v>4322</v>
      </c>
      <c r="B4245" t="s">
        <v>277</v>
      </c>
    </row>
    <row r="4246" spans="1:2" x14ac:dyDescent="0.25">
      <c r="A4246" t="s">
        <v>4323</v>
      </c>
      <c r="B4246" t="s">
        <v>277</v>
      </c>
    </row>
    <row r="4247" spans="1:2" x14ac:dyDescent="0.25">
      <c r="A4247" t="s">
        <v>4324</v>
      </c>
      <c r="B4247" t="s">
        <v>277</v>
      </c>
    </row>
    <row r="4248" spans="1:2" x14ac:dyDescent="0.25">
      <c r="A4248" t="s">
        <v>4325</v>
      </c>
      <c r="B4248" t="s">
        <v>277</v>
      </c>
    </row>
    <row r="4249" spans="1:2" x14ac:dyDescent="0.25">
      <c r="A4249" t="s">
        <v>4326</v>
      </c>
      <c r="B4249" t="s">
        <v>277</v>
      </c>
    </row>
    <row r="4250" spans="1:2" x14ac:dyDescent="0.25">
      <c r="A4250" t="s">
        <v>4327</v>
      </c>
      <c r="B4250" t="s">
        <v>689</v>
      </c>
    </row>
    <row r="4251" spans="1:2" x14ac:dyDescent="0.25">
      <c r="A4251" t="s">
        <v>4328</v>
      </c>
      <c r="B4251" t="s">
        <v>689</v>
      </c>
    </row>
    <row r="4252" spans="1:2" x14ac:dyDescent="0.25">
      <c r="A4252" t="s">
        <v>4329</v>
      </c>
      <c r="B4252" t="s">
        <v>277</v>
      </c>
    </row>
    <row r="4253" spans="1:2" x14ac:dyDescent="0.25">
      <c r="A4253" t="s">
        <v>4330</v>
      </c>
      <c r="B4253" t="s">
        <v>277</v>
      </c>
    </row>
    <row r="4254" spans="1:2" x14ac:dyDescent="0.25">
      <c r="A4254" t="s">
        <v>4331</v>
      </c>
      <c r="B4254" t="s">
        <v>370</v>
      </c>
    </row>
    <row r="4255" spans="1:2" x14ac:dyDescent="0.25">
      <c r="A4255" t="s">
        <v>4332</v>
      </c>
      <c r="B4255" t="s">
        <v>277</v>
      </c>
    </row>
    <row r="4256" spans="1:2" x14ac:dyDescent="0.25">
      <c r="A4256" t="s">
        <v>4333</v>
      </c>
      <c r="B4256" t="s">
        <v>277</v>
      </c>
    </row>
    <row r="4257" spans="1:2" x14ac:dyDescent="0.25">
      <c r="A4257" t="s">
        <v>4334</v>
      </c>
      <c r="B4257" t="s">
        <v>277</v>
      </c>
    </row>
    <row r="4258" spans="1:2" x14ac:dyDescent="0.25">
      <c r="A4258" t="s">
        <v>4335</v>
      </c>
      <c r="B4258" t="s">
        <v>277</v>
      </c>
    </row>
    <row r="4259" spans="1:2" x14ac:dyDescent="0.25">
      <c r="A4259" t="s">
        <v>4336</v>
      </c>
      <c r="B4259" t="s">
        <v>277</v>
      </c>
    </row>
    <row r="4260" spans="1:2" x14ac:dyDescent="0.25">
      <c r="A4260" t="s">
        <v>4337</v>
      </c>
      <c r="B4260" t="s">
        <v>277</v>
      </c>
    </row>
    <row r="4261" spans="1:2" x14ac:dyDescent="0.25">
      <c r="A4261" t="s">
        <v>4338</v>
      </c>
      <c r="B4261" t="s">
        <v>277</v>
      </c>
    </row>
    <row r="4262" spans="1:2" x14ac:dyDescent="0.25">
      <c r="A4262" t="s">
        <v>4339</v>
      </c>
      <c r="B4262" t="s">
        <v>277</v>
      </c>
    </row>
    <row r="4263" spans="1:2" x14ac:dyDescent="0.25">
      <c r="A4263" t="s">
        <v>4340</v>
      </c>
      <c r="B4263" t="s">
        <v>277</v>
      </c>
    </row>
    <row r="4264" spans="1:2" x14ac:dyDescent="0.25">
      <c r="A4264" t="s">
        <v>4341</v>
      </c>
      <c r="B4264" t="s">
        <v>277</v>
      </c>
    </row>
    <row r="4265" spans="1:2" x14ac:dyDescent="0.25">
      <c r="A4265" t="s">
        <v>4342</v>
      </c>
      <c r="B4265" t="s">
        <v>277</v>
      </c>
    </row>
    <row r="4266" spans="1:2" x14ac:dyDescent="0.25">
      <c r="A4266" t="s">
        <v>4343</v>
      </c>
      <c r="B4266" t="s">
        <v>277</v>
      </c>
    </row>
    <row r="4267" spans="1:2" x14ac:dyDescent="0.25">
      <c r="A4267" t="s">
        <v>4344</v>
      </c>
      <c r="B4267" t="s">
        <v>277</v>
      </c>
    </row>
    <row r="4268" spans="1:2" x14ac:dyDescent="0.25">
      <c r="A4268" t="s">
        <v>4345</v>
      </c>
      <c r="B4268" t="s">
        <v>277</v>
      </c>
    </row>
    <row r="4269" spans="1:2" x14ac:dyDescent="0.25">
      <c r="A4269" t="s">
        <v>4346</v>
      </c>
      <c r="B4269" t="s">
        <v>277</v>
      </c>
    </row>
    <row r="4270" spans="1:2" x14ac:dyDescent="0.25">
      <c r="A4270" t="s">
        <v>4347</v>
      </c>
      <c r="B4270" t="s">
        <v>277</v>
      </c>
    </row>
    <row r="4271" spans="1:2" x14ac:dyDescent="0.25">
      <c r="A4271" t="s">
        <v>4348</v>
      </c>
      <c r="B4271" t="s">
        <v>277</v>
      </c>
    </row>
    <row r="4272" spans="1:2" x14ac:dyDescent="0.25">
      <c r="A4272" t="s">
        <v>4349</v>
      </c>
      <c r="B4272" t="s">
        <v>277</v>
      </c>
    </row>
    <row r="4273" spans="1:2" x14ac:dyDescent="0.25">
      <c r="A4273" t="s">
        <v>4350</v>
      </c>
      <c r="B4273" t="s">
        <v>277</v>
      </c>
    </row>
    <row r="4274" spans="1:2" x14ac:dyDescent="0.25">
      <c r="A4274" t="s">
        <v>4351</v>
      </c>
      <c r="B4274" t="s">
        <v>277</v>
      </c>
    </row>
    <row r="4275" spans="1:2" x14ac:dyDescent="0.25">
      <c r="A4275" t="s">
        <v>4352</v>
      </c>
      <c r="B4275" t="s">
        <v>277</v>
      </c>
    </row>
    <row r="4276" spans="1:2" x14ac:dyDescent="0.25">
      <c r="A4276" t="s">
        <v>4353</v>
      </c>
      <c r="B4276" t="s">
        <v>277</v>
      </c>
    </row>
    <row r="4277" spans="1:2" x14ac:dyDescent="0.25">
      <c r="A4277" t="s">
        <v>4354</v>
      </c>
      <c r="B4277" t="s">
        <v>277</v>
      </c>
    </row>
    <row r="4278" spans="1:2" x14ac:dyDescent="0.25">
      <c r="A4278" t="s">
        <v>4355</v>
      </c>
      <c r="B4278" t="s">
        <v>277</v>
      </c>
    </row>
    <row r="4279" spans="1:2" x14ac:dyDescent="0.25">
      <c r="A4279" t="s">
        <v>4356</v>
      </c>
      <c r="B4279" t="s">
        <v>277</v>
      </c>
    </row>
    <row r="4280" spans="1:2" x14ac:dyDescent="0.25">
      <c r="A4280" t="s">
        <v>4357</v>
      </c>
      <c r="B4280" t="s">
        <v>277</v>
      </c>
    </row>
    <row r="4281" spans="1:2" x14ac:dyDescent="0.25">
      <c r="A4281" t="s">
        <v>4358</v>
      </c>
      <c r="B4281" t="s">
        <v>277</v>
      </c>
    </row>
    <row r="4282" spans="1:2" x14ac:dyDescent="0.25">
      <c r="A4282" t="s">
        <v>4359</v>
      </c>
      <c r="B4282" t="s">
        <v>277</v>
      </c>
    </row>
    <row r="4283" spans="1:2" x14ac:dyDescent="0.25">
      <c r="A4283" t="s">
        <v>4360</v>
      </c>
      <c r="B4283" t="s">
        <v>277</v>
      </c>
    </row>
    <row r="4284" spans="1:2" x14ac:dyDescent="0.25">
      <c r="A4284" t="s">
        <v>4361</v>
      </c>
      <c r="B4284" t="s">
        <v>277</v>
      </c>
    </row>
    <row r="4285" spans="1:2" x14ac:dyDescent="0.25">
      <c r="A4285" t="s">
        <v>4362</v>
      </c>
      <c r="B4285" t="s">
        <v>277</v>
      </c>
    </row>
    <row r="4286" spans="1:2" x14ac:dyDescent="0.25">
      <c r="A4286" t="s">
        <v>4363</v>
      </c>
      <c r="B4286" t="s">
        <v>277</v>
      </c>
    </row>
    <row r="4287" spans="1:2" x14ac:dyDescent="0.25">
      <c r="A4287" t="s">
        <v>4364</v>
      </c>
      <c r="B4287" t="s">
        <v>689</v>
      </c>
    </row>
    <row r="4288" spans="1:2" x14ac:dyDescent="0.25">
      <c r="A4288" t="s">
        <v>4365</v>
      </c>
      <c r="B4288" t="s">
        <v>277</v>
      </c>
    </row>
    <row r="4289" spans="1:2" x14ac:dyDescent="0.25">
      <c r="A4289" t="s">
        <v>4366</v>
      </c>
      <c r="B4289" t="s">
        <v>277</v>
      </c>
    </row>
    <row r="4290" spans="1:2" x14ac:dyDescent="0.25">
      <c r="A4290" t="s">
        <v>4367</v>
      </c>
      <c r="B4290" t="s">
        <v>277</v>
      </c>
    </row>
    <row r="4291" spans="1:2" x14ac:dyDescent="0.25">
      <c r="A4291" t="s">
        <v>4368</v>
      </c>
      <c r="B4291" t="s">
        <v>277</v>
      </c>
    </row>
    <row r="4292" spans="1:2" x14ac:dyDescent="0.25">
      <c r="A4292" t="s">
        <v>4369</v>
      </c>
      <c r="B4292" t="s">
        <v>277</v>
      </c>
    </row>
    <row r="4293" spans="1:2" x14ac:dyDescent="0.25">
      <c r="A4293" t="s">
        <v>4370</v>
      </c>
      <c r="B4293" t="s">
        <v>277</v>
      </c>
    </row>
    <row r="4294" spans="1:2" x14ac:dyDescent="0.25">
      <c r="A4294" t="s">
        <v>4371</v>
      </c>
      <c r="B4294" t="s">
        <v>277</v>
      </c>
    </row>
    <row r="4295" spans="1:2" x14ac:dyDescent="0.25">
      <c r="A4295" t="s">
        <v>4372</v>
      </c>
      <c r="B4295" t="s">
        <v>277</v>
      </c>
    </row>
    <row r="4296" spans="1:2" x14ac:dyDescent="0.25">
      <c r="A4296" t="s">
        <v>4373</v>
      </c>
      <c r="B4296" t="s">
        <v>689</v>
      </c>
    </row>
    <row r="4297" spans="1:2" x14ac:dyDescent="0.25">
      <c r="A4297" t="s">
        <v>4374</v>
      </c>
      <c r="B4297" t="s">
        <v>689</v>
      </c>
    </row>
    <row r="4298" spans="1:2" x14ac:dyDescent="0.25">
      <c r="A4298" t="s">
        <v>4375</v>
      </c>
      <c r="B4298" t="s">
        <v>689</v>
      </c>
    </row>
    <row r="4299" spans="1:2" x14ac:dyDescent="0.25">
      <c r="A4299" t="s">
        <v>4376</v>
      </c>
      <c r="B4299" t="s">
        <v>689</v>
      </c>
    </row>
    <row r="4300" spans="1:2" x14ac:dyDescent="0.25">
      <c r="A4300" t="s">
        <v>4377</v>
      </c>
      <c r="B4300" t="s">
        <v>689</v>
      </c>
    </row>
    <row r="4301" spans="1:2" x14ac:dyDescent="0.25">
      <c r="A4301" t="s">
        <v>4378</v>
      </c>
      <c r="B4301" t="s">
        <v>689</v>
      </c>
    </row>
    <row r="4302" spans="1:2" x14ac:dyDescent="0.25">
      <c r="A4302" t="s">
        <v>4379</v>
      </c>
      <c r="B4302" t="s">
        <v>689</v>
      </c>
    </row>
    <row r="4303" spans="1:2" x14ac:dyDescent="0.25">
      <c r="A4303" t="s">
        <v>4380</v>
      </c>
      <c r="B4303" t="s">
        <v>277</v>
      </c>
    </row>
    <row r="4304" spans="1:2" x14ac:dyDescent="0.25">
      <c r="A4304" t="s">
        <v>4381</v>
      </c>
      <c r="B4304" t="s">
        <v>277</v>
      </c>
    </row>
    <row r="4305" spans="1:2" x14ac:dyDescent="0.25">
      <c r="A4305" t="s">
        <v>4382</v>
      </c>
      <c r="B4305" t="s">
        <v>277</v>
      </c>
    </row>
    <row r="4306" spans="1:2" x14ac:dyDescent="0.25">
      <c r="A4306" t="s">
        <v>174</v>
      </c>
      <c r="B4306" t="s">
        <v>277</v>
      </c>
    </row>
    <row r="4307" spans="1:2" x14ac:dyDescent="0.25">
      <c r="A4307" t="s">
        <v>4383</v>
      </c>
      <c r="B4307" t="s">
        <v>277</v>
      </c>
    </row>
    <row r="4308" spans="1:2" x14ac:dyDescent="0.25">
      <c r="A4308" t="s">
        <v>4384</v>
      </c>
      <c r="B4308" t="s">
        <v>277</v>
      </c>
    </row>
    <row r="4309" spans="1:2" x14ac:dyDescent="0.25">
      <c r="A4309" t="s">
        <v>4385</v>
      </c>
      <c r="B4309" t="s">
        <v>277</v>
      </c>
    </row>
    <row r="4310" spans="1:2" x14ac:dyDescent="0.25">
      <c r="A4310" t="s">
        <v>4386</v>
      </c>
      <c r="B4310" t="s">
        <v>277</v>
      </c>
    </row>
    <row r="4311" spans="1:2" x14ac:dyDescent="0.25">
      <c r="A4311" t="s">
        <v>4387</v>
      </c>
      <c r="B4311" t="s">
        <v>277</v>
      </c>
    </row>
    <row r="4312" spans="1:2" x14ac:dyDescent="0.25">
      <c r="A4312" t="s">
        <v>4388</v>
      </c>
      <c r="B4312" t="s">
        <v>277</v>
      </c>
    </row>
    <row r="4313" spans="1:2" x14ac:dyDescent="0.25">
      <c r="A4313" t="s">
        <v>4389</v>
      </c>
      <c r="B4313" t="s">
        <v>689</v>
      </c>
    </row>
    <row r="4314" spans="1:2" x14ac:dyDescent="0.25">
      <c r="A4314" t="s">
        <v>4390</v>
      </c>
      <c r="B4314" t="s">
        <v>689</v>
      </c>
    </row>
    <row r="4315" spans="1:2" x14ac:dyDescent="0.25">
      <c r="A4315" t="s">
        <v>4391</v>
      </c>
      <c r="B4315" t="s">
        <v>277</v>
      </c>
    </row>
    <row r="4316" spans="1:2" x14ac:dyDescent="0.25">
      <c r="A4316" t="s">
        <v>4392</v>
      </c>
      <c r="B4316" t="s">
        <v>277</v>
      </c>
    </row>
    <row r="4317" spans="1:2" x14ac:dyDescent="0.25">
      <c r="A4317" t="s">
        <v>4393</v>
      </c>
      <c r="B4317" t="s">
        <v>277</v>
      </c>
    </row>
    <row r="4318" spans="1:2" x14ac:dyDescent="0.25">
      <c r="A4318" t="s">
        <v>59</v>
      </c>
      <c r="B4318" t="s">
        <v>689</v>
      </c>
    </row>
    <row r="4319" spans="1:2" x14ac:dyDescent="0.25">
      <c r="A4319" t="s">
        <v>86</v>
      </c>
      <c r="B4319" t="s">
        <v>689</v>
      </c>
    </row>
    <row r="4320" spans="1:2" x14ac:dyDescent="0.25">
      <c r="A4320" t="s">
        <v>79</v>
      </c>
      <c r="B4320" t="s">
        <v>689</v>
      </c>
    </row>
    <row r="4321" spans="1:2" x14ac:dyDescent="0.25">
      <c r="A4321" t="s">
        <v>91</v>
      </c>
      <c r="B4321" t="s">
        <v>689</v>
      </c>
    </row>
    <row r="4322" spans="1:2" x14ac:dyDescent="0.25">
      <c r="A4322" t="s">
        <v>4394</v>
      </c>
      <c r="B4322" t="s">
        <v>689</v>
      </c>
    </row>
    <row r="4323" spans="1:2" x14ac:dyDescent="0.25">
      <c r="A4323" t="s">
        <v>4395</v>
      </c>
      <c r="B4323" t="s">
        <v>689</v>
      </c>
    </row>
    <row r="4324" spans="1:2" x14ac:dyDescent="0.25">
      <c r="A4324" t="s">
        <v>4396</v>
      </c>
      <c r="B4324" t="s">
        <v>689</v>
      </c>
    </row>
    <row r="4325" spans="1:2" x14ac:dyDescent="0.25">
      <c r="A4325" t="s">
        <v>4397</v>
      </c>
      <c r="B4325" t="s">
        <v>623</v>
      </c>
    </row>
    <row r="4326" spans="1:2" x14ac:dyDescent="0.25">
      <c r="A4326" t="s">
        <v>4398</v>
      </c>
      <c r="B4326" t="s">
        <v>277</v>
      </c>
    </row>
    <row r="4327" spans="1:2" x14ac:dyDescent="0.25">
      <c r="A4327" t="s">
        <v>4399</v>
      </c>
      <c r="B4327" t="s">
        <v>277</v>
      </c>
    </row>
    <row r="4328" spans="1:2" x14ac:dyDescent="0.25">
      <c r="A4328" t="s">
        <v>4400</v>
      </c>
      <c r="B4328" t="s">
        <v>277</v>
      </c>
    </row>
    <row r="4329" spans="1:2" x14ac:dyDescent="0.25">
      <c r="A4329" t="s">
        <v>4401</v>
      </c>
      <c r="B4329" t="s">
        <v>277</v>
      </c>
    </row>
    <row r="4330" spans="1:2" x14ac:dyDescent="0.25">
      <c r="A4330" t="s">
        <v>4402</v>
      </c>
      <c r="B4330" t="s">
        <v>277</v>
      </c>
    </row>
    <row r="4331" spans="1:2" x14ac:dyDescent="0.25">
      <c r="A4331" t="s">
        <v>4403</v>
      </c>
      <c r="B4331" t="s">
        <v>277</v>
      </c>
    </row>
    <row r="4332" spans="1:2" x14ac:dyDescent="0.25">
      <c r="A4332" t="s">
        <v>4404</v>
      </c>
      <c r="B4332" t="s">
        <v>358</v>
      </c>
    </row>
    <row r="4333" spans="1:2" x14ac:dyDescent="0.25">
      <c r="A4333" t="s">
        <v>4405</v>
      </c>
      <c r="B4333" t="s">
        <v>455</v>
      </c>
    </row>
    <row r="4334" spans="1:2" x14ac:dyDescent="0.25">
      <c r="A4334" t="s">
        <v>4406</v>
      </c>
      <c r="B4334" t="s">
        <v>455</v>
      </c>
    </row>
    <row r="4335" spans="1:2" x14ac:dyDescent="0.25">
      <c r="A4335" t="s">
        <v>4407</v>
      </c>
      <c r="B4335" t="s">
        <v>277</v>
      </c>
    </row>
    <row r="4336" spans="1:2" x14ac:dyDescent="0.25">
      <c r="A4336" t="s">
        <v>4408</v>
      </c>
      <c r="B4336" t="s">
        <v>277</v>
      </c>
    </row>
    <row r="4337" spans="1:2" x14ac:dyDescent="0.25">
      <c r="A4337" t="s">
        <v>4409</v>
      </c>
      <c r="B4337" t="s">
        <v>277</v>
      </c>
    </row>
    <row r="4338" spans="1:2" x14ac:dyDescent="0.25">
      <c r="A4338" t="s">
        <v>4410</v>
      </c>
      <c r="B4338" t="s">
        <v>277</v>
      </c>
    </row>
    <row r="4339" spans="1:2" x14ac:dyDescent="0.25">
      <c r="A4339" t="s">
        <v>4411</v>
      </c>
      <c r="B4339" t="s">
        <v>277</v>
      </c>
    </row>
    <row r="4340" spans="1:2" x14ac:dyDescent="0.25">
      <c r="A4340" t="s">
        <v>4412</v>
      </c>
      <c r="B4340" t="s">
        <v>277</v>
      </c>
    </row>
    <row r="4341" spans="1:2" x14ac:dyDescent="0.25">
      <c r="A4341" t="s">
        <v>4413</v>
      </c>
      <c r="B4341" t="s">
        <v>277</v>
      </c>
    </row>
    <row r="4342" spans="1:2" x14ac:dyDescent="0.25">
      <c r="A4342" t="s">
        <v>4414</v>
      </c>
      <c r="B4342" t="s">
        <v>277</v>
      </c>
    </row>
    <row r="4343" spans="1:2" x14ac:dyDescent="0.25">
      <c r="A4343" t="s">
        <v>4415</v>
      </c>
      <c r="B4343" t="s">
        <v>455</v>
      </c>
    </row>
    <row r="4344" spans="1:2" x14ac:dyDescent="0.25">
      <c r="A4344" t="s">
        <v>4416</v>
      </c>
      <c r="B4344" t="s">
        <v>277</v>
      </c>
    </row>
    <row r="4345" spans="1:2" x14ac:dyDescent="0.25">
      <c r="A4345" t="s">
        <v>4417</v>
      </c>
      <c r="B4345" t="s">
        <v>277</v>
      </c>
    </row>
    <row r="4346" spans="1:2" x14ac:dyDescent="0.25">
      <c r="A4346" t="s">
        <v>4418</v>
      </c>
      <c r="B4346" t="s">
        <v>277</v>
      </c>
    </row>
    <row r="4347" spans="1:2" x14ac:dyDescent="0.25">
      <c r="A4347" t="s">
        <v>4419</v>
      </c>
      <c r="B4347" t="s">
        <v>277</v>
      </c>
    </row>
    <row r="4348" spans="1:2" x14ac:dyDescent="0.25">
      <c r="A4348" t="s">
        <v>4420</v>
      </c>
      <c r="B4348" t="s">
        <v>277</v>
      </c>
    </row>
    <row r="4349" spans="1:2" x14ac:dyDescent="0.25">
      <c r="A4349" t="s">
        <v>4421</v>
      </c>
      <c r="B4349" t="s">
        <v>689</v>
      </c>
    </row>
    <row r="4350" spans="1:2" x14ac:dyDescent="0.25">
      <c r="A4350" t="s">
        <v>4422</v>
      </c>
      <c r="B4350" t="s">
        <v>689</v>
      </c>
    </row>
    <row r="4351" spans="1:2" x14ac:dyDescent="0.25">
      <c r="A4351" t="s">
        <v>4423</v>
      </c>
      <c r="B4351" t="s">
        <v>689</v>
      </c>
    </row>
    <row r="4352" spans="1:2" x14ac:dyDescent="0.25">
      <c r="A4352" t="s">
        <v>4424</v>
      </c>
      <c r="B4352" t="s">
        <v>277</v>
      </c>
    </row>
    <row r="4353" spans="1:2" x14ac:dyDescent="0.25">
      <c r="A4353" t="s">
        <v>4425</v>
      </c>
      <c r="B4353" t="s">
        <v>277</v>
      </c>
    </row>
    <row r="4354" spans="1:2" x14ac:dyDescent="0.25">
      <c r="A4354" t="s">
        <v>4426</v>
      </c>
      <c r="B4354" t="s">
        <v>277</v>
      </c>
    </row>
    <row r="4355" spans="1:2" x14ac:dyDescent="0.25">
      <c r="A4355" t="s">
        <v>4427</v>
      </c>
      <c r="B4355" t="s">
        <v>277</v>
      </c>
    </row>
    <row r="4356" spans="1:2" x14ac:dyDescent="0.25">
      <c r="A4356" t="s">
        <v>4428</v>
      </c>
      <c r="B4356" t="s">
        <v>277</v>
      </c>
    </row>
    <row r="4357" spans="1:2" x14ac:dyDescent="0.25">
      <c r="A4357" t="s">
        <v>4429</v>
      </c>
      <c r="B4357" t="s">
        <v>277</v>
      </c>
    </row>
    <row r="4358" spans="1:2" x14ac:dyDescent="0.25">
      <c r="A4358" t="s">
        <v>4430</v>
      </c>
      <c r="B4358" t="s">
        <v>277</v>
      </c>
    </row>
    <row r="4359" spans="1:2" x14ac:dyDescent="0.25">
      <c r="A4359" t="s">
        <v>4431</v>
      </c>
      <c r="B4359" t="s">
        <v>277</v>
      </c>
    </row>
    <row r="4360" spans="1:2" x14ac:dyDescent="0.25">
      <c r="A4360" t="s">
        <v>4432</v>
      </c>
      <c r="B4360" t="s">
        <v>277</v>
      </c>
    </row>
    <row r="4361" spans="1:2" x14ac:dyDescent="0.25">
      <c r="A4361" t="s">
        <v>4433</v>
      </c>
      <c r="B4361" t="s">
        <v>277</v>
      </c>
    </row>
    <row r="4362" spans="1:2" x14ac:dyDescent="0.25">
      <c r="A4362" t="s">
        <v>4434</v>
      </c>
      <c r="B4362" t="s">
        <v>277</v>
      </c>
    </row>
    <row r="4363" spans="1:2" x14ac:dyDescent="0.25">
      <c r="A4363" t="s">
        <v>4435</v>
      </c>
      <c r="B4363" t="s">
        <v>277</v>
      </c>
    </row>
    <row r="4364" spans="1:2" x14ac:dyDescent="0.25">
      <c r="A4364" t="s">
        <v>4436</v>
      </c>
      <c r="B4364" t="s">
        <v>277</v>
      </c>
    </row>
    <row r="4365" spans="1:2" x14ac:dyDescent="0.25">
      <c r="A4365" t="s">
        <v>4437</v>
      </c>
      <c r="B4365" t="s">
        <v>277</v>
      </c>
    </row>
    <row r="4366" spans="1:2" x14ac:dyDescent="0.25">
      <c r="A4366" t="s">
        <v>4438</v>
      </c>
      <c r="B4366" t="s">
        <v>277</v>
      </c>
    </row>
    <row r="4367" spans="1:2" x14ac:dyDescent="0.25">
      <c r="A4367" t="s">
        <v>4439</v>
      </c>
      <c r="B4367" t="s">
        <v>277</v>
      </c>
    </row>
    <row r="4368" spans="1:2" x14ac:dyDescent="0.25">
      <c r="A4368" t="s">
        <v>4440</v>
      </c>
      <c r="B4368" t="s">
        <v>277</v>
      </c>
    </row>
    <row r="4369" spans="1:2" x14ac:dyDescent="0.25">
      <c r="A4369" t="s">
        <v>4441</v>
      </c>
      <c r="B4369" t="s">
        <v>277</v>
      </c>
    </row>
    <row r="4370" spans="1:2" x14ac:dyDescent="0.25">
      <c r="A4370" t="s">
        <v>4442</v>
      </c>
      <c r="B4370" t="s">
        <v>277</v>
      </c>
    </row>
    <row r="4371" spans="1:2" x14ac:dyDescent="0.25">
      <c r="A4371" t="s">
        <v>4443</v>
      </c>
      <c r="B4371" t="s">
        <v>689</v>
      </c>
    </row>
    <row r="4372" spans="1:2" x14ac:dyDescent="0.25">
      <c r="A4372" t="s">
        <v>4444</v>
      </c>
      <c r="B4372" t="s">
        <v>689</v>
      </c>
    </row>
    <row r="4373" spans="1:2" x14ac:dyDescent="0.25">
      <c r="A4373" t="s">
        <v>4445</v>
      </c>
      <c r="B4373" t="s">
        <v>689</v>
      </c>
    </row>
    <row r="4374" spans="1:2" x14ac:dyDescent="0.25">
      <c r="A4374" t="s">
        <v>4446</v>
      </c>
      <c r="B4374" t="s">
        <v>277</v>
      </c>
    </row>
    <row r="4375" spans="1:2" x14ac:dyDescent="0.25">
      <c r="A4375" t="s">
        <v>4447</v>
      </c>
      <c r="B4375" t="s">
        <v>277</v>
      </c>
    </row>
    <row r="4376" spans="1:2" x14ac:dyDescent="0.25">
      <c r="A4376" t="s">
        <v>4448</v>
      </c>
      <c r="B4376" t="s">
        <v>1138</v>
      </c>
    </row>
    <row r="4377" spans="1:2" x14ac:dyDescent="0.25">
      <c r="A4377" t="s">
        <v>4449</v>
      </c>
      <c r="B4377" t="s">
        <v>277</v>
      </c>
    </row>
    <row r="4378" spans="1:2" x14ac:dyDescent="0.25">
      <c r="A4378" t="s">
        <v>4450</v>
      </c>
      <c r="B4378" t="s">
        <v>277</v>
      </c>
    </row>
    <row r="4379" spans="1:2" x14ac:dyDescent="0.25">
      <c r="A4379" t="s">
        <v>509</v>
      </c>
      <c r="B4379" t="s">
        <v>6460</v>
      </c>
    </row>
    <row r="4380" spans="1:2" x14ac:dyDescent="0.25">
      <c r="A4380" t="s">
        <v>652</v>
      </c>
      <c r="B4380" t="s">
        <v>6456</v>
      </c>
    </row>
    <row r="4381" spans="1:2" x14ac:dyDescent="0.25">
      <c r="A4381" t="s">
        <v>4453</v>
      </c>
      <c r="B4381" t="s">
        <v>277</v>
      </c>
    </row>
    <row r="4382" spans="1:2" x14ac:dyDescent="0.25">
      <c r="A4382" t="s">
        <v>4454</v>
      </c>
      <c r="B4382" t="s">
        <v>623</v>
      </c>
    </row>
    <row r="4383" spans="1:2" x14ac:dyDescent="0.25">
      <c r="A4383" s="15" t="s">
        <v>6402</v>
      </c>
      <c r="B4383" t="s">
        <v>279</v>
      </c>
    </row>
    <row r="4384" spans="1:2" x14ac:dyDescent="0.25">
      <c r="A4384" t="s">
        <v>4456</v>
      </c>
      <c r="B4384" t="s">
        <v>277</v>
      </c>
    </row>
    <row r="4385" spans="1:2" x14ac:dyDescent="0.25">
      <c r="A4385" t="s">
        <v>4457</v>
      </c>
      <c r="B4385" t="s">
        <v>277</v>
      </c>
    </row>
    <row r="4386" spans="1:2" x14ac:dyDescent="0.25">
      <c r="A4386" t="s">
        <v>4458</v>
      </c>
      <c r="B4386" t="s">
        <v>277</v>
      </c>
    </row>
    <row r="4387" spans="1:2" x14ac:dyDescent="0.25">
      <c r="A4387" t="s">
        <v>4459</v>
      </c>
      <c r="B4387" t="s">
        <v>277</v>
      </c>
    </row>
    <row r="4388" spans="1:2" x14ac:dyDescent="0.25">
      <c r="A4388" t="s">
        <v>4460</v>
      </c>
      <c r="B4388" t="s">
        <v>277</v>
      </c>
    </row>
    <row r="4389" spans="1:2" x14ac:dyDescent="0.25">
      <c r="A4389" t="s">
        <v>4461</v>
      </c>
      <c r="B4389" t="s">
        <v>277</v>
      </c>
    </row>
    <row r="4390" spans="1:2" x14ac:dyDescent="0.25">
      <c r="A4390" t="s">
        <v>4462</v>
      </c>
      <c r="B4390" t="s">
        <v>277</v>
      </c>
    </row>
    <row r="4391" spans="1:2" x14ac:dyDescent="0.25">
      <c r="A4391" t="s">
        <v>4463</v>
      </c>
      <c r="B4391" t="s">
        <v>277</v>
      </c>
    </row>
    <row r="4392" spans="1:2" x14ac:dyDescent="0.25">
      <c r="A4392" t="s">
        <v>4464</v>
      </c>
      <c r="B4392" t="s">
        <v>277</v>
      </c>
    </row>
    <row r="4393" spans="1:2" x14ac:dyDescent="0.25">
      <c r="A4393" t="s">
        <v>4465</v>
      </c>
      <c r="B4393" t="s">
        <v>277</v>
      </c>
    </row>
    <row r="4394" spans="1:2" x14ac:dyDescent="0.25">
      <c r="A4394" t="s">
        <v>4466</v>
      </c>
      <c r="B4394" t="s">
        <v>689</v>
      </c>
    </row>
    <row r="4395" spans="1:2" x14ac:dyDescent="0.25">
      <c r="A4395" t="s">
        <v>4467</v>
      </c>
      <c r="B4395" t="s">
        <v>277</v>
      </c>
    </row>
    <row r="4396" spans="1:2" x14ac:dyDescent="0.25">
      <c r="A4396" t="s">
        <v>4468</v>
      </c>
      <c r="B4396" t="s">
        <v>277</v>
      </c>
    </row>
    <row r="4397" spans="1:2" x14ac:dyDescent="0.25">
      <c r="A4397" t="s">
        <v>4469</v>
      </c>
      <c r="B4397" t="s">
        <v>277</v>
      </c>
    </row>
    <row r="4398" spans="1:2" x14ac:dyDescent="0.25">
      <c r="A4398" t="s">
        <v>4470</v>
      </c>
      <c r="B4398" t="s">
        <v>689</v>
      </c>
    </row>
    <row r="4399" spans="1:2" x14ac:dyDescent="0.25">
      <c r="A4399" t="s">
        <v>4471</v>
      </c>
      <c r="B4399" t="s">
        <v>689</v>
      </c>
    </row>
    <row r="4400" spans="1:2" x14ac:dyDescent="0.25">
      <c r="A4400" t="s">
        <v>4472</v>
      </c>
      <c r="B4400" t="s">
        <v>277</v>
      </c>
    </row>
    <row r="4401" spans="1:2" x14ac:dyDescent="0.25">
      <c r="A4401" t="s">
        <v>4473</v>
      </c>
      <c r="B4401" t="s">
        <v>277</v>
      </c>
    </row>
    <row r="4402" spans="1:2" x14ac:dyDescent="0.25">
      <c r="A4402" t="s">
        <v>4474</v>
      </c>
      <c r="B4402" t="s">
        <v>293</v>
      </c>
    </row>
    <row r="4403" spans="1:2" x14ac:dyDescent="0.25">
      <c r="A4403" t="s">
        <v>4475</v>
      </c>
      <c r="B4403" t="s">
        <v>277</v>
      </c>
    </row>
    <row r="4404" spans="1:2" x14ac:dyDescent="0.25">
      <c r="A4404" t="s">
        <v>4476</v>
      </c>
      <c r="B4404" t="s">
        <v>277</v>
      </c>
    </row>
    <row r="4405" spans="1:2" x14ac:dyDescent="0.25">
      <c r="A4405" t="s">
        <v>4477</v>
      </c>
      <c r="B4405" t="s">
        <v>277</v>
      </c>
    </row>
    <row r="4406" spans="1:2" x14ac:dyDescent="0.25">
      <c r="A4406" t="s">
        <v>4478</v>
      </c>
      <c r="B4406" t="s">
        <v>277</v>
      </c>
    </row>
    <row r="4407" spans="1:2" x14ac:dyDescent="0.25">
      <c r="A4407" t="s">
        <v>4479</v>
      </c>
      <c r="B4407" t="s">
        <v>277</v>
      </c>
    </row>
    <row r="4408" spans="1:2" x14ac:dyDescent="0.25">
      <c r="A4408" t="s">
        <v>4480</v>
      </c>
      <c r="B4408" t="s">
        <v>689</v>
      </c>
    </row>
    <row r="4409" spans="1:2" x14ac:dyDescent="0.25">
      <c r="A4409" t="s">
        <v>4481</v>
      </c>
      <c r="B4409" t="s">
        <v>277</v>
      </c>
    </row>
    <row r="4410" spans="1:2" x14ac:dyDescent="0.25">
      <c r="A4410" t="s">
        <v>4482</v>
      </c>
      <c r="B4410" t="s">
        <v>277</v>
      </c>
    </row>
    <row r="4411" spans="1:2" x14ac:dyDescent="0.25">
      <c r="A4411" t="s">
        <v>4483</v>
      </c>
      <c r="B4411" t="s">
        <v>277</v>
      </c>
    </row>
    <row r="4412" spans="1:2" x14ac:dyDescent="0.25">
      <c r="A4412" t="s">
        <v>4484</v>
      </c>
      <c r="B4412" t="s">
        <v>277</v>
      </c>
    </row>
    <row r="4413" spans="1:2" x14ac:dyDescent="0.25">
      <c r="A4413" t="s">
        <v>4485</v>
      </c>
      <c r="B4413" t="s">
        <v>277</v>
      </c>
    </row>
    <row r="4414" spans="1:2" x14ac:dyDescent="0.25">
      <c r="A4414" t="s">
        <v>4486</v>
      </c>
      <c r="B4414" t="s">
        <v>277</v>
      </c>
    </row>
    <row r="4415" spans="1:2" x14ac:dyDescent="0.25">
      <c r="A4415" t="s">
        <v>4487</v>
      </c>
      <c r="B4415" t="s">
        <v>277</v>
      </c>
    </row>
    <row r="4416" spans="1:2" x14ac:dyDescent="0.25">
      <c r="A4416" t="s">
        <v>4488</v>
      </c>
      <c r="B4416" t="s">
        <v>277</v>
      </c>
    </row>
    <row r="4417" spans="1:2" x14ac:dyDescent="0.25">
      <c r="A4417" t="s">
        <v>4489</v>
      </c>
      <c r="B4417" t="s">
        <v>277</v>
      </c>
    </row>
    <row r="4418" spans="1:2" x14ac:dyDescent="0.25">
      <c r="A4418" t="s">
        <v>4490</v>
      </c>
      <c r="B4418" t="s">
        <v>277</v>
      </c>
    </row>
    <row r="4419" spans="1:2" x14ac:dyDescent="0.25">
      <c r="A4419" t="s">
        <v>4491</v>
      </c>
      <c r="B4419" t="s">
        <v>277</v>
      </c>
    </row>
    <row r="4420" spans="1:2" x14ac:dyDescent="0.25">
      <c r="A4420" t="s">
        <v>4492</v>
      </c>
      <c r="B4420" t="s">
        <v>277</v>
      </c>
    </row>
    <row r="4421" spans="1:2" x14ac:dyDescent="0.25">
      <c r="A4421" t="s">
        <v>4493</v>
      </c>
      <c r="B4421" t="s">
        <v>277</v>
      </c>
    </row>
    <row r="4422" spans="1:2" x14ac:dyDescent="0.25">
      <c r="A4422" t="s">
        <v>4494</v>
      </c>
      <c r="B4422" t="s">
        <v>689</v>
      </c>
    </row>
    <row r="4423" spans="1:2" x14ac:dyDescent="0.25">
      <c r="A4423" t="s">
        <v>4495</v>
      </c>
      <c r="B4423" t="s">
        <v>277</v>
      </c>
    </row>
    <row r="4424" spans="1:2" x14ac:dyDescent="0.25">
      <c r="A4424" t="s">
        <v>4496</v>
      </c>
      <c r="B4424" t="s">
        <v>277</v>
      </c>
    </row>
    <row r="4425" spans="1:2" x14ac:dyDescent="0.25">
      <c r="A4425" t="s">
        <v>4497</v>
      </c>
      <c r="B4425" t="s">
        <v>277</v>
      </c>
    </row>
    <row r="4426" spans="1:2" x14ac:dyDescent="0.25">
      <c r="A4426" t="s">
        <v>4498</v>
      </c>
      <c r="B4426" t="s">
        <v>277</v>
      </c>
    </row>
    <row r="4427" spans="1:2" x14ac:dyDescent="0.25">
      <c r="A4427" t="s">
        <v>4499</v>
      </c>
      <c r="B4427" t="s">
        <v>277</v>
      </c>
    </row>
    <row r="4428" spans="1:2" x14ac:dyDescent="0.25">
      <c r="A4428" t="s">
        <v>4500</v>
      </c>
      <c r="B4428" t="s">
        <v>277</v>
      </c>
    </row>
    <row r="4429" spans="1:2" x14ac:dyDescent="0.25">
      <c r="A4429" t="s">
        <v>4501</v>
      </c>
      <c r="B4429" t="s">
        <v>277</v>
      </c>
    </row>
    <row r="4430" spans="1:2" x14ac:dyDescent="0.25">
      <c r="A4430" t="s">
        <v>4502</v>
      </c>
      <c r="B4430" t="s">
        <v>689</v>
      </c>
    </row>
    <row r="4431" spans="1:2" x14ac:dyDescent="0.25">
      <c r="A4431" t="s">
        <v>4503</v>
      </c>
      <c r="B4431" t="s">
        <v>277</v>
      </c>
    </row>
    <row r="4432" spans="1:2" x14ac:dyDescent="0.25">
      <c r="A4432" t="s">
        <v>4504</v>
      </c>
      <c r="B4432" t="s">
        <v>1178</v>
      </c>
    </row>
    <row r="4433" spans="1:2" x14ac:dyDescent="0.25">
      <c r="A4433" t="s">
        <v>4505</v>
      </c>
      <c r="B4433" t="s">
        <v>277</v>
      </c>
    </row>
    <row r="4434" spans="1:2" x14ac:dyDescent="0.25">
      <c r="A4434" t="s">
        <v>4506</v>
      </c>
      <c r="B4434" t="s">
        <v>277</v>
      </c>
    </row>
    <row r="4435" spans="1:2" x14ac:dyDescent="0.25">
      <c r="A4435" t="s">
        <v>4507</v>
      </c>
      <c r="B4435" t="s">
        <v>277</v>
      </c>
    </row>
    <row r="4436" spans="1:2" x14ac:dyDescent="0.25">
      <c r="A4436" t="s">
        <v>4508</v>
      </c>
      <c r="B4436" t="s">
        <v>277</v>
      </c>
    </row>
    <row r="4437" spans="1:2" x14ac:dyDescent="0.25">
      <c r="A4437" t="s">
        <v>4509</v>
      </c>
      <c r="B4437" t="s">
        <v>277</v>
      </c>
    </row>
    <row r="4438" spans="1:2" x14ac:dyDescent="0.25">
      <c r="A4438" t="s">
        <v>4510</v>
      </c>
      <c r="B4438" t="s">
        <v>277</v>
      </c>
    </row>
    <row r="4439" spans="1:2" x14ac:dyDescent="0.25">
      <c r="A4439" t="s">
        <v>4511</v>
      </c>
      <c r="B4439" t="s">
        <v>689</v>
      </c>
    </row>
    <row r="4440" spans="1:2" x14ac:dyDescent="0.25">
      <c r="A4440" t="s">
        <v>4512</v>
      </c>
      <c r="B4440" t="s">
        <v>277</v>
      </c>
    </row>
    <row r="4441" spans="1:2" x14ac:dyDescent="0.25">
      <c r="A4441" t="s">
        <v>4513</v>
      </c>
      <c r="B4441" t="s">
        <v>277</v>
      </c>
    </row>
    <row r="4442" spans="1:2" x14ac:dyDescent="0.25">
      <c r="A4442" t="s">
        <v>4514</v>
      </c>
      <c r="B4442" t="s">
        <v>277</v>
      </c>
    </row>
    <row r="4443" spans="1:2" x14ac:dyDescent="0.25">
      <c r="A4443" t="s">
        <v>4515</v>
      </c>
      <c r="B4443" t="s">
        <v>277</v>
      </c>
    </row>
    <row r="4444" spans="1:2" x14ac:dyDescent="0.25">
      <c r="A4444" t="s">
        <v>4516</v>
      </c>
      <c r="B4444" t="s">
        <v>277</v>
      </c>
    </row>
    <row r="4445" spans="1:2" x14ac:dyDescent="0.25">
      <c r="A4445" t="s">
        <v>4517</v>
      </c>
      <c r="B4445" t="s">
        <v>358</v>
      </c>
    </row>
    <row r="4446" spans="1:2" x14ac:dyDescent="0.25">
      <c r="A4446" t="s">
        <v>4518</v>
      </c>
      <c r="B4446" t="s">
        <v>277</v>
      </c>
    </row>
    <row r="4447" spans="1:2" x14ac:dyDescent="0.25">
      <c r="A4447" t="s">
        <v>4519</v>
      </c>
      <c r="B4447" t="s">
        <v>293</v>
      </c>
    </row>
    <row r="4448" spans="1:2" x14ac:dyDescent="0.25">
      <c r="A4448" t="s">
        <v>4520</v>
      </c>
      <c r="B4448" t="s">
        <v>277</v>
      </c>
    </row>
    <row r="4449" spans="1:2" x14ac:dyDescent="0.25">
      <c r="A4449" t="s">
        <v>4521</v>
      </c>
      <c r="B4449" t="s">
        <v>277</v>
      </c>
    </row>
    <row r="4450" spans="1:2" x14ac:dyDescent="0.25">
      <c r="A4450" t="s">
        <v>4522</v>
      </c>
      <c r="B4450" t="s">
        <v>277</v>
      </c>
    </row>
    <row r="4451" spans="1:2" x14ac:dyDescent="0.25">
      <c r="A4451" t="s">
        <v>4523</v>
      </c>
      <c r="B4451" t="s">
        <v>277</v>
      </c>
    </row>
    <row r="4452" spans="1:2" x14ac:dyDescent="0.25">
      <c r="A4452" t="s">
        <v>4524</v>
      </c>
      <c r="B4452" t="s">
        <v>277</v>
      </c>
    </row>
    <row r="4453" spans="1:2" x14ac:dyDescent="0.25">
      <c r="A4453" t="s">
        <v>4525</v>
      </c>
      <c r="B4453" t="s">
        <v>277</v>
      </c>
    </row>
    <row r="4454" spans="1:2" x14ac:dyDescent="0.25">
      <c r="A4454" t="s">
        <v>4526</v>
      </c>
      <c r="B4454" t="s">
        <v>277</v>
      </c>
    </row>
    <row r="4455" spans="1:2" x14ac:dyDescent="0.25">
      <c r="A4455" t="s">
        <v>4527</v>
      </c>
      <c r="B4455" t="s">
        <v>277</v>
      </c>
    </row>
    <row r="4456" spans="1:2" x14ac:dyDescent="0.25">
      <c r="A4456" t="s">
        <v>4528</v>
      </c>
      <c r="B4456" t="s">
        <v>277</v>
      </c>
    </row>
    <row r="4457" spans="1:2" x14ac:dyDescent="0.25">
      <c r="A4457" t="s">
        <v>4529</v>
      </c>
      <c r="B4457" t="s">
        <v>277</v>
      </c>
    </row>
    <row r="4458" spans="1:2" x14ac:dyDescent="0.25">
      <c r="A4458" t="s">
        <v>4530</v>
      </c>
      <c r="B4458" t="s">
        <v>277</v>
      </c>
    </row>
    <row r="4459" spans="1:2" x14ac:dyDescent="0.25">
      <c r="A4459" t="s">
        <v>4531</v>
      </c>
      <c r="B4459" t="s">
        <v>277</v>
      </c>
    </row>
    <row r="4460" spans="1:2" x14ac:dyDescent="0.25">
      <c r="A4460" t="s">
        <v>4532</v>
      </c>
      <c r="B4460" t="s">
        <v>277</v>
      </c>
    </row>
    <row r="4461" spans="1:2" x14ac:dyDescent="0.25">
      <c r="A4461" t="s">
        <v>4533</v>
      </c>
      <c r="B4461" t="s">
        <v>277</v>
      </c>
    </row>
    <row r="4462" spans="1:2" x14ac:dyDescent="0.25">
      <c r="A4462" t="s">
        <v>4534</v>
      </c>
      <c r="B4462" t="s">
        <v>277</v>
      </c>
    </row>
    <row r="4463" spans="1:2" x14ac:dyDescent="0.25">
      <c r="A4463" t="s">
        <v>4535</v>
      </c>
      <c r="B4463" t="s">
        <v>277</v>
      </c>
    </row>
    <row r="4464" spans="1:2" x14ac:dyDescent="0.25">
      <c r="A4464" t="s">
        <v>4536</v>
      </c>
      <c r="B4464" t="s">
        <v>689</v>
      </c>
    </row>
    <row r="4465" spans="1:2" x14ac:dyDescent="0.25">
      <c r="A4465" t="s">
        <v>4537</v>
      </c>
      <c r="B4465" t="s">
        <v>689</v>
      </c>
    </row>
    <row r="4466" spans="1:2" x14ac:dyDescent="0.25">
      <c r="A4466" t="s">
        <v>4538</v>
      </c>
      <c r="B4466" t="s">
        <v>689</v>
      </c>
    </row>
    <row r="4467" spans="1:2" x14ac:dyDescent="0.25">
      <c r="A4467" t="s">
        <v>4539</v>
      </c>
      <c r="B4467" t="s">
        <v>689</v>
      </c>
    </row>
    <row r="4468" spans="1:2" x14ac:dyDescent="0.25">
      <c r="A4468" t="s">
        <v>4540</v>
      </c>
      <c r="B4468" t="s">
        <v>689</v>
      </c>
    </row>
    <row r="4469" spans="1:2" x14ac:dyDescent="0.25">
      <c r="A4469" t="s">
        <v>4541</v>
      </c>
      <c r="B4469" t="s">
        <v>689</v>
      </c>
    </row>
    <row r="4470" spans="1:2" x14ac:dyDescent="0.25">
      <c r="A4470" t="s">
        <v>4542</v>
      </c>
      <c r="B4470" t="s">
        <v>689</v>
      </c>
    </row>
    <row r="4471" spans="1:2" x14ac:dyDescent="0.25">
      <c r="A4471" t="s">
        <v>4543</v>
      </c>
      <c r="B4471" t="s">
        <v>689</v>
      </c>
    </row>
    <row r="4472" spans="1:2" x14ac:dyDescent="0.25">
      <c r="A4472" t="s">
        <v>4544</v>
      </c>
      <c r="B4472" t="s">
        <v>689</v>
      </c>
    </row>
    <row r="4473" spans="1:2" x14ac:dyDescent="0.25">
      <c r="A4473" t="s">
        <v>4545</v>
      </c>
      <c r="B4473" t="s">
        <v>689</v>
      </c>
    </row>
    <row r="4474" spans="1:2" x14ac:dyDescent="0.25">
      <c r="A4474" t="s">
        <v>4546</v>
      </c>
      <c r="B4474" t="s">
        <v>689</v>
      </c>
    </row>
    <row r="4475" spans="1:2" x14ac:dyDescent="0.25">
      <c r="A4475" t="s">
        <v>4547</v>
      </c>
      <c r="B4475" t="s">
        <v>689</v>
      </c>
    </row>
    <row r="4476" spans="1:2" x14ac:dyDescent="0.25">
      <c r="A4476" t="s">
        <v>4548</v>
      </c>
      <c r="B4476" t="s">
        <v>689</v>
      </c>
    </row>
    <row r="4477" spans="1:2" x14ac:dyDescent="0.25">
      <c r="A4477" t="s">
        <v>4549</v>
      </c>
      <c r="B4477" t="s">
        <v>689</v>
      </c>
    </row>
    <row r="4478" spans="1:2" x14ac:dyDescent="0.25">
      <c r="A4478" t="s">
        <v>4550</v>
      </c>
      <c r="B4478" t="s">
        <v>689</v>
      </c>
    </row>
    <row r="4479" spans="1:2" x14ac:dyDescent="0.25">
      <c r="A4479" t="s">
        <v>4551</v>
      </c>
      <c r="B4479" t="s">
        <v>689</v>
      </c>
    </row>
    <row r="4480" spans="1:2" x14ac:dyDescent="0.25">
      <c r="A4480" t="s">
        <v>4552</v>
      </c>
      <c r="B4480" t="s">
        <v>689</v>
      </c>
    </row>
    <row r="4481" spans="1:2" x14ac:dyDescent="0.25">
      <c r="A4481" t="s">
        <v>4553</v>
      </c>
      <c r="B4481" t="s">
        <v>689</v>
      </c>
    </row>
    <row r="4482" spans="1:2" x14ac:dyDescent="0.25">
      <c r="A4482" t="s">
        <v>4554</v>
      </c>
      <c r="B4482" t="s">
        <v>689</v>
      </c>
    </row>
    <row r="4483" spans="1:2" x14ac:dyDescent="0.25">
      <c r="A4483" t="s">
        <v>4555</v>
      </c>
      <c r="B4483" t="s">
        <v>689</v>
      </c>
    </row>
    <row r="4484" spans="1:2" x14ac:dyDescent="0.25">
      <c r="A4484" t="s">
        <v>4556</v>
      </c>
      <c r="B4484" t="s">
        <v>689</v>
      </c>
    </row>
    <row r="4485" spans="1:2" x14ac:dyDescent="0.25">
      <c r="A4485" t="s">
        <v>4557</v>
      </c>
      <c r="B4485" t="s">
        <v>689</v>
      </c>
    </row>
    <row r="4486" spans="1:2" x14ac:dyDescent="0.25">
      <c r="A4486" t="s">
        <v>4558</v>
      </c>
      <c r="B4486" t="s">
        <v>689</v>
      </c>
    </row>
    <row r="4487" spans="1:2" x14ac:dyDescent="0.25">
      <c r="A4487" t="s">
        <v>4559</v>
      </c>
      <c r="B4487" t="s">
        <v>689</v>
      </c>
    </row>
    <row r="4488" spans="1:2" x14ac:dyDescent="0.25">
      <c r="A4488" t="s">
        <v>4560</v>
      </c>
      <c r="B4488" t="s">
        <v>689</v>
      </c>
    </row>
    <row r="4489" spans="1:2" x14ac:dyDescent="0.25">
      <c r="A4489" t="s">
        <v>4561</v>
      </c>
      <c r="B4489" t="s">
        <v>689</v>
      </c>
    </row>
    <row r="4490" spans="1:2" x14ac:dyDescent="0.25">
      <c r="A4490" t="s">
        <v>4562</v>
      </c>
      <c r="B4490" t="s">
        <v>689</v>
      </c>
    </row>
    <row r="4491" spans="1:2" x14ac:dyDescent="0.25">
      <c r="A4491" t="s">
        <v>4563</v>
      </c>
      <c r="B4491" t="s">
        <v>689</v>
      </c>
    </row>
    <row r="4492" spans="1:2" x14ac:dyDescent="0.25">
      <c r="A4492" t="s">
        <v>4564</v>
      </c>
      <c r="B4492" t="s">
        <v>689</v>
      </c>
    </row>
    <row r="4493" spans="1:2" x14ac:dyDescent="0.25">
      <c r="A4493" t="s">
        <v>4565</v>
      </c>
      <c r="B4493" t="s">
        <v>689</v>
      </c>
    </row>
    <row r="4494" spans="1:2" x14ac:dyDescent="0.25">
      <c r="A4494" t="s">
        <v>4566</v>
      </c>
      <c r="B4494" t="s">
        <v>689</v>
      </c>
    </row>
    <row r="4495" spans="1:2" x14ac:dyDescent="0.25">
      <c r="A4495" t="s">
        <v>4567</v>
      </c>
      <c r="B4495" t="s">
        <v>689</v>
      </c>
    </row>
    <row r="4496" spans="1:2" x14ac:dyDescent="0.25">
      <c r="A4496" t="s">
        <v>4568</v>
      </c>
      <c r="B4496" t="s">
        <v>689</v>
      </c>
    </row>
    <row r="4497" spans="1:2" x14ac:dyDescent="0.25">
      <c r="A4497" t="s">
        <v>4569</v>
      </c>
      <c r="B4497" t="s">
        <v>689</v>
      </c>
    </row>
    <row r="4498" spans="1:2" x14ac:dyDescent="0.25">
      <c r="A4498" t="s">
        <v>4570</v>
      </c>
      <c r="B4498" t="s">
        <v>689</v>
      </c>
    </row>
    <row r="4499" spans="1:2" x14ac:dyDescent="0.25">
      <c r="A4499" t="s">
        <v>4571</v>
      </c>
      <c r="B4499" t="s">
        <v>689</v>
      </c>
    </row>
    <row r="4500" spans="1:2" x14ac:dyDescent="0.25">
      <c r="A4500" t="s">
        <v>4572</v>
      </c>
      <c r="B4500" t="s">
        <v>689</v>
      </c>
    </row>
    <row r="4501" spans="1:2" x14ac:dyDescent="0.25">
      <c r="A4501" t="s">
        <v>4573</v>
      </c>
      <c r="B4501" t="s">
        <v>689</v>
      </c>
    </row>
    <row r="4502" spans="1:2" x14ac:dyDescent="0.25">
      <c r="A4502" t="s">
        <v>4574</v>
      </c>
      <c r="B4502" t="s">
        <v>689</v>
      </c>
    </row>
    <row r="4503" spans="1:2" x14ac:dyDescent="0.25">
      <c r="A4503" t="s">
        <v>4575</v>
      </c>
      <c r="B4503" t="s">
        <v>689</v>
      </c>
    </row>
    <row r="4504" spans="1:2" x14ac:dyDescent="0.25">
      <c r="A4504" t="s">
        <v>4576</v>
      </c>
      <c r="B4504" t="s">
        <v>689</v>
      </c>
    </row>
    <row r="4505" spans="1:2" x14ac:dyDescent="0.25">
      <c r="A4505" t="s">
        <v>4577</v>
      </c>
      <c r="B4505" t="s">
        <v>689</v>
      </c>
    </row>
    <row r="4506" spans="1:2" x14ac:dyDescent="0.25">
      <c r="A4506" t="s">
        <v>4578</v>
      </c>
      <c r="B4506" t="s">
        <v>689</v>
      </c>
    </row>
    <row r="4507" spans="1:2" x14ac:dyDescent="0.25">
      <c r="A4507" t="s">
        <v>4579</v>
      </c>
      <c r="B4507" t="s">
        <v>689</v>
      </c>
    </row>
    <row r="4508" spans="1:2" x14ac:dyDescent="0.25">
      <c r="A4508" t="s">
        <v>4580</v>
      </c>
      <c r="B4508" t="s">
        <v>689</v>
      </c>
    </row>
    <row r="4509" spans="1:2" x14ac:dyDescent="0.25">
      <c r="A4509" t="s">
        <v>4581</v>
      </c>
      <c r="B4509" t="s">
        <v>689</v>
      </c>
    </row>
    <row r="4510" spans="1:2" x14ac:dyDescent="0.25">
      <c r="A4510" t="s">
        <v>4582</v>
      </c>
      <c r="B4510" t="s">
        <v>689</v>
      </c>
    </row>
    <row r="4511" spans="1:2" x14ac:dyDescent="0.25">
      <c r="A4511" t="s">
        <v>4583</v>
      </c>
      <c r="B4511" t="s">
        <v>689</v>
      </c>
    </row>
    <row r="4512" spans="1:2" x14ac:dyDescent="0.25">
      <c r="A4512" t="s">
        <v>4584</v>
      </c>
      <c r="B4512" t="s">
        <v>689</v>
      </c>
    </row>
    <row r="4513" spans="1:2" x14ac:dyDescent="0.25">
      <c r="A4513" t="s">
        <v>4585</v>
      </c>
      <c r="B4513" t="s">
        <v>689</v>
      </c>
    </row>
    <row r="4514" spans="1:2" x14ac:dyDescent="0.25">
      <c r="A4514" t="s">
        <v>4586</v>
      </c>
      <c r="B4514" t="s">
        <v>689</v>
      </c>
    </row>
    <row r="4515" spans="1:2" x14ac:dyDescent="0.25">
      <c r="A4515" t="s">
        <v>4587</v>
      </c>
      <c r="B4515" t="s">
        <v>689</v>
      </c>
    </row>
    <row r="4516" spans="1:2" x14ac:dyDescent="0.25">
      <c r="A4516" t="s">
        <v>4588</v>
      </c>
      <c r="B4516" t="s">
        <v>689</v>
      </c>
    </row>
    <row r="4517" spans="1:2" x14ac:dyDescent="0.25">
      <c r="A4517" t="s">
        <v>4589</v>
      </c>
      <c r="B4517" t="s">
        <v>689</v>
      </c>
    </row>
    <row r="4518" spans="1:2" x14ac:dyDescent="0.25">
      <c r="A4518" t="s">
        <v>4590</v>
      </c>
      <c r="B4518" t="s">
        <v>689</v>
      </c>
    </row>
    <row r="4519" spans="1:2" x14ac:dyDescent="0.25">
      <c r="A4519" t="s">
        <v>4591</v>
      </c>
      <c r="B4519" t="s">
        <v>689</v>
      </c>
    </row>
    <row r="4520" spans="1:2" x14ac:dyDescent="0.25">
      <c r="A4520" t="s">
        <v>4592</v>
      </c>
      <c r="B4520" t="s">
        <v>689</v>
      </c>
    </row>
    <row r="4521" spans="1:2" x14ac:dyDescent="0.25">
      <c r="A4521" t="s">
        <v>4593</v>
      </c>
      <c r="B4521" t="s">
        <v>689</v>
      </c>
    </row>
    <row r="4522" spans="1:2" x14ac:dyDescent="0.25">
      <c r="A4522" t="s">
        <v>4594</v>
      </c>
      <c r="B4522" t="s">
        <v>689</v>
      </c>
    </row>
    <row r="4523" spans="1:2" x14ac:dyDescent="0.25">
      <c r="A4523" t="s">
        <v>4595</v>
      </c>
      <c r="B4523" t="s">
        <v>689</v>
      </c>
    </row>
    <row r="4524" spans="1:2" x14ac:dyDescent="0.25">
      <c r="A4524" t="s">
        <v>4596</v>
      </c>
      <c r="B4524" t="s">
        <v>689</v>
      </c>
    </row>
    <row r="4525" spans="1:2" x14ac:dyDescent="0.25">
      <c r="A4525" t="s">
        <v>4597</v>
      </c>
      <c r="B4525" t="s">
        <v>689</v>
      </c>
    </row>
    <row r="4526" spans="1:2" x14ac:dyDescent="0.25">
      <c r="A4526" t="s">
        <v>4598</v>
      </c>
      <c r="B4526" t="s">
        <v>689</v>
      </c>
    </row>
    <row r="4527" spans="1:2" x14ac:dyDescent="0.25">
      <c r="A4527" t="s">
        <v>4599</v>
      </c>
      <c r="B4527" t="s">
        <v>689</v>
      </c>
    </row>
    <row r="4528" spans="1:2" x14ac:dyDescent="0.25">
      <c r="A4528" t="s">
        <v>4600</v>
      </c>
      <c r="B4528" t="s">
        <v>689</v>
      </c>
    </row>
    <row r="4529" spans="1:2" x14ac:dyDescent="0.25">
      <c r="A4529" t="s">
        <v>4601</v>
      </c>
      <c r="B4529" t="s">
        <v>689</v>
      </c>
    </row>
    <row r="4530" spans="1:2" x14ac:dyDescent="0.25">
      <c r="A4530" t="s">
        <v>4602</v>
      </c>
      <c r="B4530" t="s">
        <v>689</v>
      </c>
    </row>
    <row r="4531" spans="1:2" x14ac:dyDescent="0.25">
      <c r="A4531" t="s">
        <v>4603</v>
      </c>
      <c r="B4531" t="s">
        <v>689</v>
      </c>
    </row>
    <row r="4532" spans="1:2" x14ac:dyDescent="0.25">
      <c r="A4532" t="s">
        <v>4604</v>
      </c>
      <c r="B4532" t="s">
        <v>689</v>
      </c>
    </row>
    <row r="4533" spans="1:2" x14ac:dyDescent="0.25">
      <c r="A4533" t="s">
        <v>4605</v>
      </c>
      <c r="B4533" t="s">
        <v>689</v>
      </c>
    </row>
    <row r="4534" spans="1:2" x14ac:dyDescent="0.25">
      <c r="A4534" t="s">
        <v>4606</v>
      </c>
      <c r="B4534" t="s">
        <v>689</v>
      </c>
    </row>
    <row r="4535" spans="1:2" x14ac:dyDescent="0.25">
      <c r="A4535" t="s">
        <v>4607</v>
      </c>
      <c r="B4535" t="s">
        <v>689</v>
      </c>
    </row>
    <row r="4536" spans="1:2" x14ac:dyDescent="0.25">
      <c r="A4536" t="s">
        <v>4608</v>
      </c>
      <c r="B4536" t="s">
        <v>689</v>
      </c>
    </row>
    <row r="4537" spans="1:2" x14ac:dyDescent="0.25">
      <c r="A4537" t="s">
        <v>4609</v>
      </c>
      <c r="B4537" t="s">
        <v>689</v>
      </c>
    </row>
    <row r="4538" spans="1:2" x14ac:dyDescent="0.25">
      <c r="A4538" t="s">
        <v>4610</v>
      </c>
      <c r="B4538" t="s">
        <v>689</v>
      </c>
    </row>
    <row r="4539" spans="1:2" x14ac:dyDescent="0.25">
      <c r="A4539" t="s">
        <v>4611</v>
      </c>
      <c r="B4539" t="s">
        <v>689</v>
      </c>
    </row>
    <row r="4540" spans="1:2" x14ac:dyDescent="0.25">
      <c r="A4540" t="s">
        <v>4612</v>
      </c>
      <c r="B4540" t="s">
        <v>689</v>
      </c>
    </row>
    <row r="4541" spans="1:2" x14ac:dyDescent="0.25">
      <c r="A4541" t="s">
        <v>4613</v>
      </c>
      <c r="B4541" t="s">
        <v>689</v>
      </c>
    </row>
    <row r="4542" spans="1:2" x14ac:dyDescent="0.25">
      <c r="A4542" t="s">
        <v>4614</v>
      </c>
      <c r="B4542" t="s">
        <v>689</v>
      </c>
    </row>
    <row r="4543" spans="1:2" x14ac:dyDescent="0.25">
      <c r="A4543" t="s">
        <v>4615</v>
      </c>
      <c r="B4543" t="s">
        <v>689</v>
      </c>
    </row>
    <row r="4544" spans="1:2" x14ac:dyDescent="0.25">
      <c r="A4544" t="s">
        <v>4616</v>
      </c>
      <c r="B4544" t="s">
        <v>689</v>
      </c>
    </row>
    <row r="4545" spans="1:2" x14ac:dyDescent="0.25">
      <c r="A4545" t="s">
        <v>4617</v>
      </c>
      <c r="B4545" t="s">
        <v>689</v>
      </c>
    </row>
    <row r="4546" spans="1:2" x14ac:dyDescent="0.25">
      <c r="A4546" t="s">
        <v>4618</v>
      </c>
      <c r="B4546" t="s">
        <v>689</v>
      </c>
    </row>
    <row r="4547" spans="1:2" x14ac:dyDescent="0.25">
      <c r="A4547" t="s">
        <v>4619</v>
      </c>
      <c r="B4547" t="s">
        <v>689</v>
      </c>
    </row>
    <row r="4548" spans="1:2" x14ac:dyDescent="0.25">
      <c r="A4548" t="s">
        <v>4620</v>
      </c>
      <c r="B4548" t="s">
        <v>689</v>
      </c>
    </row>
    <row r="4549" spans="1:2" x14ac:dyDescent="0.25">
      <c r="A4549" t="s">
        <v>4621</v>
      </c>
      <c r="B4549" t="s">
        <v>689</v>
      </c>
    </row>
    <row r="4550" spans="1:2" x14ac:dyDescent="0.25">
      <c r="A4550" t="s">
        <v>4622</v>
      </c>
      <c r="B4550" t="s">
        <v>689</v>
      </c>
    </row>
    <row r="4551" spans="1:2" x14ac:dyDescent="0.25">
      <c r="A4551" t="s">
        <v>4623</v>
      </c>
      <c r="B4551" t="s">
        <v>689</v>
      </c>
    </row>
    <row r="4552" spans="1:2" x14ac:dyDescent="0.25">
      <c r="A4552" t="s">
        <v>4624</v>
      </c>
      <c r="B4552" t="s">
        <v>689</v>
      </c>
    </row>
    <row r="4553" spans="1:2" x14ac:dyDescent="0.25">
      <c r="A4553" t="s">
        <v>4625</v>
      </c>
      <c r="B4553" t="s">
        <v>689</v>
      </c>
    </row>
    <row r="4554" spans="1:2" x14ac:dyDescent="0.25">
      <c r="A4554" t="s">
        <v>4626</v>
      </c>
      <c r="B4554" t="s">
        <v>689</v>
      </c>
    </row>
    <row r="4555" spans="1:2" x14ac:dyDescent="0.25">
      <c r="A4555" t="s">
        <v>4627</v>
      </c>
      <c r="B4555" t="s">
        <v>689</v>
      </c>
    </row>
    <row r="4556" spans="1:2" x14ac:dyDescent="0.25">
      <c r="A4556" t="s">
        <v>4628</v>
      </c>
      <c r="B4556" t="s">
        <v>689</v>
      </c>
    </row>
    <row r="4557" spans="1:2" x14ac:dyDescent="0.25">
      <c r="A4557" t="s">
        <v>4629</v>
      </c>
      <c r="B4557" t="s">
        <v>689</v>
      </c>
    </row>
    <row r="4558" spans="1:2" x14ac:dyDescent="0.25">
      <c r="A4558" t="s">
        <v>4630</v>
      </c>
      <c r="B4558" t="s">
        <v>689</v>
      </c>
    </row>
    <row r="4559" spans="1:2" x14ac:dyDescent="0.25">
      <c r="A4559" t="s">
        <v>4631</v>
      </c>
      <c r="B4559" t="s">
        <v>689</v>
      </c>
    </row>
    <row r="4560" spans="1:2" x14ac:dyDescent="0.25">
      <c r="A4560" t="s">
        <v>4632</v>
      </c>
      <c r="B4560" t="s">
        <v>689</v>
      </c>
    </row>
    <row r="4561" spans="1:2" x14ac:dyDescent="0.25">
      <c r="A4561" t="s">
        <v>4633</v>
      </c>
      <c r="B4561" t="s">
        <v>689</v>
      </c>
    </row>
    <row r="4562" spans="1:2" x14ac:dyDescent="0.25">
      <c r="A4562" t="s">
        <v>4634</v>
      </c>
      <c r="B4562" t="s">
        <v>689</v>
      </c>
    </row>
    <row r="4563" spans="1:2" x14ac:dyDescent="0.25">
      <c r="A4563" t="s">
        <v>4635</v>
      </c>
      <c r="B4563" t="s">
        <v>689</v>
      </c>
    </row>
    <row r="4564" spans="1:2" x14ac:dyDescent="0.25">
      <c r="A4564" t="s">
        <v>4636</v>
      </c>
      <c r="B4564" t="s">
        <v>689</v>
      </c>
    </row>
    <row r="4565" spans="1:2" x14ac:dyDescent="0.25">
      <c r="A4565" t="s">
        <v>4637</v>
      </c>
      <c r="B4565" t="s">
        <v>689</v>
      </c>
    </row>
    <row r="4566" spans="1:2" x14ac:dyDescent="0.25">
      <c r="A4566" t="s">
        <v>4638</v>
      </c>
      <c r="B4566" t="s">
        <v>689</v>
      </c>
    </row>
    <row r="4567" spans="1:2" x14ac:dyDescent="0.25">
      <c r="A4567" t="s">
        <v>4639</v>
      </c>
      <c r="B4567" t="s">
        <v>689</v>
      </c>
    </row>
    <row r="4568" spans="1:2" x14ac:dyDescent="0.25">
      <c r="A4568" t="s">
        <v>4640</v>
      </c>
      <c r="B4568" t="s">
        <v>689</v>
      </c>
    </row>
    <row r="4569" spans="1:2" x14ac:dyDescent="0.25">
      <c r="A4569" t="s">
        <v>4641</v>
      </c>
      <c r="B4569" t="s">
        <v>689</v>
      </c>
    </row>
    <row r="4570" spans="1:2" x14ac:dyDescent="0.25">
      <c r="A4570" t="s">
        <v>4642</v>
      </c>
      <c r="B4570" t="s">
        <v>689</v>
      </c>
    </row>
    <row r="4571" spans="1:2" x14ac:dyDescent="0.25">
      <c r="A4571" t="s">
        <v>4643</v>
      </c>
      <c r="B4571" t="s">
        <v>689</v>
      </c>
    </row>
    <row r="4572" spans="1:2" x14ac:dyDescent="0.25">
      <c r="A4572" t="s">
        <v>4644</v>
      </c>
      <c r="B4572" t="s">
        <v>689</v>
      </c>
    </row>
    <row r="4573" spans="1:2" x14ac:dyDescent="0.25">
      <c r="A4573" t="s">
        <v>4645</v>
      </c>
      <c r="B4573" t="s">
        <v>689</v>
      </c>
    </row>
    <row r="4574" spans="1:2" x14ac:dyDescent="0.25">
      <c r="A4574" t="s">
        <v>4646</v>
      </c>
      <c r="B4574" t="s">
        <v>689</v>
      </c>
    </row>
    <row r="4575" spans="1:2" x14ac:dyDescent="0.25">
      <c r="A4575" t="s">
        <v>4647</v>
      </c>
      <c r="B4575" t="s">
        <v>689</v>
      </c>
    </row>
    <row r="4576" spans="1:2" x14ac:dyDescent="0.25">
      <c r="A4576" t="s">
        <v>4648</v>
      </c>
      <c r="B4576" t="s">
        <v>689</v>
      </c>
    </row>
    <row r="4577" spans="1:2" x14ac:dyDescent="0.25">
      <c r="A4577" t="s">
        <v>4649</v>
      </c>
      <c r="B4577" t="s">
        <v>689</v>
      </c>
    </row>
    <row r="4578" spans="1:2" x14ac:dyDescent="0.25">
      <c r="A4578" t="s">
        <v>4650</v>
      </c>
      <c r="B4578" t="s">
        <v>689</v>
      </c>
    </row>
    <row r="4579" spans="1:2" x14ac:dyDescent="0.25">
      <c r="A4579" t="s">
        <v>4651</v>
      </c>
      <c r="B4579" t="s">
        <v>689</v>
      </c>
    </row>
    <row r="4580" spans="1:2" x14ac:dyDescent="0.25">
      <c r="A4580" t="s">
        <v>4652</v>
      </c>
      <c r="B4580" t="s">
        <v>689</v>
      </c>
    </row>
    <row r="4581" spans="1:2" x14ac:dyDescent="0.25">
      <c r="A4581" t="s">
        <v>4653</v>
      </c>
      <c r="B4581" t="s">
        <v>689</v>
      </c>
    </row>
    <row r="4582" spans="1:2" x14ac:dyDescent="0.25">
      <c r="A4582" t="s">
        <v>4654</v>
      </c>
      <c r="B4582" t="s">
        <v>689</v>
      </c>
    </row>
    <row r="4583" spans="1:2" x14ac:dyDescent="0.25">
      <c r="A4583" t="s">
        <v>4655</v>
      </c>
      <c r="B4583" t="s">
        <v>689</v>
      </c>
    </row>
    <row r="4584" spans="1:2" x14ac:dyDescent="0.25">
      <c r="A4584" t="s">
        <v>4656</v>
      </c>
      <c r="B4584" t="s">
        <v>689</v>
      </c>
    </row>
    <row r="4585" spans="1:2" x14ac:dyDescent="0.25">
      <c r="A4585" t="s">
        <v>4657</v>
      </c>
      <c r="B4585" t="s">
        <v>689</v>
      </c>
    </row>
    <row r="4586" spans="1:2" x14ac:dyDescent="0.25">
      <c r="A4586" t="s">
        <v>4658</v>
      </c>
      <c r="B4586" t="s">
        <v>689</v>
      </c>
    </row>
    <row r="4587" spans="1:2" x14ac:dyDescent="0.25">
      <c r="A4587" t="s">
        <v>4659</v>
      </c>
      <c r="B4587" t="s">
        <v>689</v>
      </c>
    </row>
    <row r="4588" spans="1:2" x14ac:dyDescent="0.25">
      <c r="A4588" t="s">
        <v>4660</v>
      </c>
      <c r="B4588" t="s">
        <v>689</v>
      </c>
    </row>
    <row r="4589" spans="1:2" x14ac:dyDescent="0.25">
      <c r="A4589" t="s">
        <v>4661</v>
      </c>
      <c r="B4589" t="s">
        <v>689</v>
      </c>
    </row>
    <row r="4590" spans="1:2" x14ac:dyDescent="0.25">
      <c r="A4590" t="s">
        <v>4662</v>
      </c>
      <c r="B4590" t="s">
        <v>689</v>
      </c>
    </row>
    <row r="4591" spans="1:2" x14ac:dyDescent="0.25">
      <c r="A4591" t="s">
        <v>4663</v>
      </c>
      <c r="B4591" t="s">
        <v>689</v>
      </c>
    </row>
    <row r="4592" spans="1:2" x14ac:dyDescent="0.25">
      <c r="A4592" t="s">
        <v>4664</v>
      </c>
      <c r="B4592" t="s">
        <v>689</v>
      </c>
    </row>
    <row r="4593" spans="1:2" x14ac:dyDescent="0.25">
      <c r="A4593" t="s">
        <v>4665</v>
      </c>
      <c r="B4593" t="s">
        <v>689</v>
      </c>
    </row>
    <row r="4594" spans="1:2" x14ac:dyDescent="0.25">
      <c r="A4594" t="s">
        <v>4666</v>
      </c>
      <c r="B4594" t="s">
        <v>689</v>
      </c>
    </row>
    <row r="4595" spans="1:2" x14ac:dyDescent="0.25">
      <c r="A4595" t="s">
        <v>4667</v>
      </c>
      <c r="B4595" t="s">
        <v>689</v>
      </c>
    </row>
    <row r="4596" spans="1:2" x14ac:dyDescent="0.25">
      <c r="A4596" t="s">
        <v>4668</v>
      </c>
      <c r="B4596" t="s">
        <v>689</v>
      </c>
    </row>
    <row r="4597" spans="1:2" x14ac:dyDescent="0.25">
      <c r="A4597" t="s">
        <v>4669</v>
      </c>
      <c r="B4597" t="s">
        <v>689</v>
      </c>
    </row>
    <row r="4598" spans="1:2" x14ac:dyDescent="0.25">
      <c r="A4598" t="s">
        <v>4670</v>
      </c>
      <c r="B4598" t="s">
        <v>689</v>
      </c>
    </row>
    <row r="4599" spans="1:2" x14ac:dyDescent="0.25">
      <c r="A4599" t="s">
        <v>4671</v>
      </c>
      <c r="B4599" t="s">
        <v>689</v>
      </c>
    </row>
    <row r="4600" spans="1:2" x14ac:dyDescent="0.25">
      <c r="A4600" t="s">
        <v>4672</v>
      </c>
      <c r="B4600" t="s">
        <v>689</v>
      </c>
    </row>
    <row r="4601" spans="1:2" x14ac:dyDescent="0.25">
      <c r="A4601" t="s">
        <v>4673</v>
      </c>
      <c r="B4601" t="s">
        <v>689</v>
      </c>
    </row>
    <row r="4602" spans="1:2" x14ac:dyDescent="0.25">
      <c r="A4602" t="s">
        <v>4674</v>
      </c>
      <c r="B4602" t="s">
        <v>689</v>
      </c>
    </row>
    <row r="4603" spans="1:2" x14ac:dyDescent="0.25">
      <c r="A4603" t="s">
        <v>4675</v>
      </c>
      <c r="B4603" t="s">
        <v>689</v>
      </c>
    </row>
    <row r="4604" spans="1:2" x14ac:dyDescent="0.25">
      <c r="A4604" t="s">
        <v>4676</v>
      </c>
      <c r="B4604" t="s">
        <v>689</v>
      </c>
    </row>
    <row r="4605" spans="1:2" x14ac:dyDescent="0.25">
      <c r="A4605" t="s">
        <v>4677</v>
      </c>
      <c r="B4605" t="s">
        <v>689</v>
      </c>
    </row>
    <row r="4606" spans="1:2" x14ac:dyDescent="0.25">
      <c r="A4606" t="s">
        <v>4678</v>
      </c>
      <c r="B4606" t="s">
        <v>689</v>
      </c>
    </row>
    <row r="4607" spans="1:2" x14ac:dyDescent="0.25">
      <c r="A4607" t="s">
        <v>4679</v>
      </c>
      <c r="B4607" t="s">
        <v>689</v>
      </c>
    </row>
    <row r="4608" spans="1:2" x14ac:dyDescent="0.25">
      <c r="A4608" t="s">
        <v>4680</v>
      </c>
      <c r="B4608" t="s">
        <v>689</v>
      </c>
    </row>
    <row r="4609" spans="1:2" x14ac:dyDescent="0.25">
      <c r="A4609" t="s">
        <v>4681</v>
      </c>
      <c r="B4609" t="s">
        <v>689</v>
      </c>
    </row>
    <row r="4610" spans="1:2" x14ac:dyDescent="0.25">
      <c r="A4610" t="s">
        <v>4682</v>
      </c>
      <c r="B4610" t="s">
        <v>689</v>
      </c>
    </row>
    <row r="4611" spans="1:2" x14ac:dyDescent="0.25">
      <c r="A4611" t="s">
        <v>4683</v>
      </c>
      <c r="B4611" t="s">
        <v>689</v>
      </c>
    </row>
    <row r="4612" spans="1:2" x14ac:dyDescent="0.25">
      <c r="A4612" t="s">
        <v>4684</v>
      </c>
      <c r="B4612" t="s">
        <v>689</v>
      </c>
    </row>
    <row r="4613" spans="1:2" x14ac:dyDescent="0.25">
      <c r="A4613" t="s">
        <v>4685</v>
      </c>
      <c r="B4613" t="s">
        <v>689</v>
      </c>
    </row>
    <row r="4614" spans="1:2" x14ac:dyDescent="0.25">
      <c r="A4614" t="s">
        <v>4686</v>
      </c>
      <c r="B4614" t="s">
        <v>689</v>
      </c>
    </row>
    <row r="4615" spans="1:2" x14ac:dyDescent="0.25">
      <c r="A4615" t="s">
        <v>4687</v>
      </c>
      <c r="B4615" t="s">
        <v>689</v>
      </c>
    </row>
    <row r="4616" spans="1:2" x14ac:dyDescent="0.25">
      <c r="A4616" t="s">
        <v>4688</v>
      </c>
      <c r="B4616" t="s">
        <v>689</v>
      </c>
    </row>
    <row r="4617" spans="1:2" x14ac:dyDescent="0.25">
      <c r="A4617" t="s">
        <v>4689</v>
      </c>
      <c r="B4617" t="s">
        <v>689</v>
      </c>
    </row>
    <row r="4618" spans="1:2" x14ac:dyDescent="0.25">
      <c r="A4618" t="s">
        <v>4690</v>
      </c>
      <c r="B4618" t="s">
        <v>689</v>
      </c>
    </row>
    <row r="4619" spans="1:2" x14ac:dyDescent="0.25">
      <c r="A4619" t="s">
        <v>4691</v>
      </c>
      <c r="B4619" t="s">
        <v>689</v>
      </c>
    </row>
    <row r="4620" spans="1:2" x14ac:dyDescent="0.25">
      <c r="A4620" t="s">
        <v>4692</v>
      </c>
      <c r="B4620" t="s">
        <v>689</v>
      </c>
    </row>
    <row r="4621" spans="1:2" x14ac:dyDescent="0.25">
      <c r="A4621" t="s">
        <v>4693</v>
      </c>
      <c r="B4621" t="s">
        <v>689</v>
      </c>
    </row>
    <row r="4622" spans="1:2" x14ac:dyDescent="0.25">
      <c r="A4622" t="s">
        <v>4694</v>
      </c>
      <c r="B4622" t="s">
        <v>689</v>
      </c>
    </row>
    <row r="4623" spans="1:2" x14ac:dyDescent="0.25">
      <c r="A4623" t="s">
        <v>4695</v>
      </c>
      <c r="B4623" t="s">
        <v>689</v>
      </c>
    </row>
    <row r="4624" spans="1:2" x14ac:dyDescent="0.25">
      <c r="A4624" t="s">
        <v>4696</v>
      </c>
      <c r="B4624" t="s">
        <v>689</v>
      </c>
    </row>
    <row r="4625" spans="1:2" x14ac:dyDescent="0.25">
      <c r="A4625" t="s">
        <v>4697</v>
      </c>
      <c r="B4625" t="s">
        <v>689</v>
      </c>
    </row>
    <row r="4626" spans="1:2" x14ac:dyDescent="0.25">
      <c r="A4626" t="s">
        <v>4698</v>
      </c>
      <c r="B4626" t="s">
        <v>689</v>
      </c>
    </row>
    <row r="4627" spans="1:2" x14ac:dyDescent="0.25">
      <c r="A4627" t="s">
        <v>4699</v>
      </c>
      <c r="B4627" t="s">
        <v>689</v>
      </c>
    </row>
    <row r="4628" spans="1:2" x14ac:dyDescent="0.25">
      <c r="A4628" t="s">
        <v>4700</v>
      </c>
      <c r="B4628" t="s">
        <v>689</v>
      </c>
    </row>
    <row r="4629" spans="1:2" x14ac:dyDescent="0.25">
      <c r="A4629" t="s">
        <v>4701</v>
      </c>
      <c r="B4629" t="s">
        <v>689</v>
      </c>
    </row>
    <row r="4630" spans="1:2" x14ac:dyDescent="0.25">
      <c r="A4630" t="s">
        <v>4702</v>
      </c>
      <c r="B4630" t="s">
        <v>689</v>
      </c>
    </row>
    <row r="4631" spans="1:2" x14ac:dyDescent="0.25">
      <c r="A4631" t="s">
        <v>4703</v>
      </c>
      <c r="B4631" t="s">
        <v>689</v>
      </c>
    </row>
    <row r="4632" spans="1:2" x14ac:dyDescent="0.25">
      <c r="A4632" t="s">
        <v>4704</v>
      </c>
      <c r="B4632" t="s">
        <v>689</v>
      </c>
    </row>
    <row r="4633" spans="1:2" x14ac:dyDescent="0.25">
      <c r="A4633" t="s">
        <v>4705</v>
      </c>
      <c r="B4633" t="s">
        <v>689</v>
      </c>
    </row>
    <row r="4634" spans="1:2" x14ac:dyDescent="0.25">
      <c r="A4634" t="s">
        <v>4706</v>
      </c>
      <c r="B4634" t="s">
        <v>689</v>
      </c>
    </row>
    <row r="4635" spans="1:2" x14ac:dyDescent="0.25">
      <c r="A4635" t="s">
        <v>4707</v>
      </c>
      <c r="B4635" t="s">
        <v>689</v>
      </c>
    </row>
    <row r="4636" spans="1:2" x14ac:dyDescent="0.25">
      <c r="A4636" t="s">
        <v>4708</v>
      </c>
      <c r="B4636" t="s">
        <v>689</v>
      </c>
    </row>
    <row r="4637" spans="1:2" x14ac:dyDescent="0.25">
      <c r="A4637" t="s">
        <v>4709</v>
      </c>
      <c r="B4637" t="s">
        <v>689</v>
      </c>
    </row>
    <row r="4638" spans="1:2" x14ac:dyDescent="0.25">
      <c r="A4638" t="s">
        <v>4710</v>
      </c>
      <c r="B4638" t="s">
        <v>689</v>
      </c>
    </row>
    <row r="4639" spans="1:2" x14ac:dyDescent="0.25">
      <c r="A4639" t="s">
        <v>4711</v>
      </c>
      <c r="B4639" t="s">
        <v>689</v>
      </c>
    </row>
    <row r="4640" spans="1:2" x14ac:dyDescent="0.25">
      <c r="A4640" t="s">
        <v>4712</v>
      </c>
      <c r="B4640" t="s">
        <v>689</v>
      </c>
    </row>
    <row r="4641" spans="1:2" x14ac:dyDescent="0.25">
      <c r="A4641" t="s">
        <v>4713</v>
      </c>
      <c r="B4641" t="s">
        <v>689</v>
      </c>
    </row>
    <row r="4642" spans="1:2" x14ac:dyDescent="0.25">
      <c r="A4642" t="s">
        <v>4714</v>
      </c>
      <c r="B4642" t="s">
        <v>689</v>
      </c>
    </row>
    <row r="4643" spans="1:2" x14ac:dyDescent="0.25">
      <c r="A4643" t="s">
        <v>4715</v>
      </c>
      <c r="B4643" t="s">
        <v>689</v>
      </c>
    </row>
    <row r="4644" spans="1:2" x14ac:dyDescent="0.25">
      <c r="A4644" t="s">
        <v>4716</v>
      </c>
      <c r="B4644" t="s">
        <v>689</v>
      </c>
    </row>
    <row r="4645" spans="1:2" x14ac:dyDescent="0.25">
      <c r="A4645" t="s">
        <v>4717</v>
      </c>
      <c r="B4645" t="s">
        <v>689</v>
      </c>
    </row>
    <row r="4646" spans="1:2" x14ac:dyDescent="0.25">
      <c r="A4646" t="s">
        <v>4718</v>
      </c>
      <c r="B4646" t="s">
        <v>689</v>
      </c>
    </row>
    <row r="4647" spans="1:2" x14ac:dyDescent="0.25">
      <c r="A4647" t="s">
        <v>4719</v>
      </c>
      <c r="B4647" t="s">
        <v>689</v>
      </c>
    </row>
    <row r="4648" spans="1:2" x14ac:dyDescent="0.25">
      <c r="A4648" t="s">
        <v>4720</v>
      </c>
      <c r="B4648" t="s">
        <v>689</v>
      </c>
    </row>
    <row r="4649" spans="1:2" x14ac:dyDescent="0.25">
      <c r="A4649" t="s">
        <v>4721</v>
      </c>
      <c r="B4649" t="s">
        <v>689</v>
      </c>
    </row>
    <row r="4650" spans="1:2" x14ac:dyDescent="0.25">
      <c r="A4650" t="s">
        <v>4722</v>
      </c>
      <c r="B4650" t="s">
        <v>689</v>
      </c>
    </row>
    <row r="4651" spans="1:2" x14ac:dyDescent="0.25">
      <c r="A4651" t="s">
        <v>4723</v>
      </c>
      <c r="B4651" t="s">
        <v>689</v>
      </c>
    </row>
    <row r="4652" spans="1:2" x14ac:dyDescent="0.25">
      <c r="A4652" t="s">
        <v>4724</v>
      </c>
      <c r="B4652" t="s">
        <v>689</v>
      </c>
    </row>
    <row r="4653" spans="1:2" x14ac:dyDescent="0.25">
      <c r="A4653" t="s">
        <v>4725</v>
      </c>
      <c r="B4653" t="s">
        <v>689</v>
      </c>
    </row>
    <row r="4654" spans="1:2" x14ac:dyDescent="0.25">
      <c r="A4654" t="s">
        <v>4726</v>
      </c>
      <c r="B4654" t="s">
        <v>689</v>
      </c>
    </row>
    <row r="4655" spans="1:2" x14ac:dyDescent="0.25">
      <c r="A4655" t="s">
        <v>4727</v>
      </c>
      <c r="B4655" t="s">
        <v>689</v>
      </c>
    </row>
    <row r="4656" spans="1:2" x14ac:dyDescent="0.25">
      <c r="A4656" t="s">
        <v>4728</v>
      </c>
      <c r="B4656" t="s">
        <v>689</v>
      </c>
    </row>
    <row r="4657" spans="1:2" x14ac:dyDescent="0.25">
      <c r="A4657" t="s">
        <v>4729</v>
      </c>
      <c r="B4657" t="s">
        <v>689</v>
      </c>
    </row>
    <row r="4658" spans="1:2" x14ac:dyDescent="0.25">
      <c r="A4658" t="s">
        <v>4730</v>
      </c>
      <c r="B4658" t="s">
        <v>689</v>
      </c>
    </row>
    <row r="4659" spans="1:2" x14ac:dyDescent="0.25">
      <c r="A4659" t="s">
        <v>4731</v>
      </c>
      <c r="B4659" t="s">
        <v>689</v>
      </c>
    </row>
    <row r="4660" spans="1:2" x14ac:dyDescent="0.25">
      <c r="A4660" t="s">
        <v>4732</v>
      </c>
      <c r="B4660" t="s">
        <v>689</v>
      </c>
    </row>
    <row r="4661" spans="1:2" x14ac:dyDescent="0.25">
      <c r="A4661" t="s">
        <v>4733</v>
      </c>
      <c r="B4661" t="s">
        <v>689</v>
      </c>
    </row>
    <row r="4662" spans="1:2" x14ac:dyDescent="0.25">
      <c r="A4662" t="s">
        <v>4734</v>
      </c>
      <c r="B4662" t="s">
        <v>689</v>
      </c>
    </row>
    <row r="4663" spans="1:2" x14ac:dyDescent="0.25">
      <c r="A4663" t="s">
        <v>4735</v>
      </c>
      <c r="B4663" t="s">
        <v>689</v>
      </c>
    </row>
    <row r="4664" spans="1:2" x14ac:dyDescent="0.25">
      <c r="A4664" t="s">
        <v>4736</v>
      </c>
      <c r="B4664" t="s">
        <v>689</v>
      </c>
    </row>
    <row r="4665" spans="1:2" x14ac:dyDescent="0.25">
      <c r="A4665" t="s">
        <v>4737</v>
      </c>
      <c r="B4665" t="s">
        <v>689</v>
      </c>
    </row>
    <row r="4666" spans="1:2" x14ac:dyDescent="0.25">
      <c r="A4666" t="s">
        <v>4738</v>
      </c>
      <c r="B4666" t="s">
        <v>689</v>
      </c>
    </row>
    <row r="4667" spans="1:2" x14ac:dyDescent="0.25">
      <c r="A4667" t="s">
        <v>4739</v>
      </c>
      <c r="B4667" t="s">
        <v>689</v>
      </c>
    </row>
    <row r="4668" spans="1:2" x14ac:dyDescent="0.25">
      <c r="A4668" t="s">
        <v>4740</v>
      </c>
      <c r="B4668" t="s">
        <v>689</v>
      </c>
    </row>
    <row r="4669" spans="1:2" x14ac:dyDescent="0.25">
      <c r="A4669" t="s">
        <v>4741</v>
      </c>
      <c r="B4669" t="s">
        <v>689</v>
      </c>
    </row>
    <row r="4670" spans="1:2" x14ac:dyDescent="0.25">
      <c r="A4670" t="s">
        <v>4742</v>
      </c>
      <c r="B4670" t="s">
        <v>689</v>
      </c>
    </row>
    <row r="4671" spans="1:2" x14ac:dyDescent="0.25">
      <c r="A4671" t="s">
        <v>4743</v>
      </c>
      <c r="B4671" t="s">
        <v>689</v>
      </c>
    </row>
    <row r="4672" spans="1:2" x14ac:dyDescent="0.25">
      <c r="A4672" t="s">
        <v>4744</v>
      </c>
      <c r="B4672" t="s">
        <v>689</v>
      </c>
    </row>
    <row r="4673" spans="1:2" x14ac:dyDescent="0.25">
      <c r="A4673" t="s">
        <v>4745</v>
      </c>
      <c r="B4673" t="s">
        <v>689</v>
      </c>
    </row>
    <row r="4674" spans="1:2" x14ac:dyDescent="0.25">
      <c r="A4674" t="s">
        <v>4746</v>
      </c>
      <c r="B4674" t="s">
        <v>689</v>
      </c>
    </row>
    <row r="4675" spans="1:2" x14ac:dyDescent="0.25">
      <c r="A4675" t="s">
        <v>4747</v>
      </c>
      <c r="B4675" t="s">
        <v>689</v>
      </c>
    </row>
    <row r="4676" spans="1:2" x14ac:dyDescent="0.25">
      <c r="A4676" t="s">
        <v>4748</v>
      </c>
      <c r="B4676" t="s">
        <v>689</v>
      </c>
    </row>
    <row r="4677" spans="1:2" x14ac:dyDescent="0.25">
      <c r="A4677" t="s">
        <v>4749</v>
      </c>
      <c r="B4677" t="s">
        <v>689</v>
      </c>
    </row>
    <row r="4678" spans="1:2" x14ac:dyDescent="0.25">
      <c r="A4678" t="s">
        <v>4750</v>
      </c>
      <c r="B4678" t="s">
        <v>689</v>
      </c>
    </row>
    <row r="4679" spans="1:2" x14ac:dyDescent="0.25">
      <c r="A4679" t="s">
        <v>4751</v>
      </c>
      <c r="B4679" t="s">
        <v>689</v>
      </c>
    </row>
    <row r="4680" spans="1:2" x14ac:dyDescent="0.25">
      <c r="A4680" t="s">
        <v>4752</v>
      </c>
      <c r="B4680" t="s">
        <v>689</v>
      </c>
    </row>
    <row r="4681" spans="1:2" x14ac:dyDescent="0.25">
      <c r="A4681" t="s">
        <v>4753</v>
      </c>
      <c r="B4681" t="s">
        <v>689</v>
      </c>
    </row>
    <row r="4682" spans="1:2" x14ac:dyDescent="0.25">
      <c r="A4682" t="s">
        <v>4754</v>
      </c>
      <c r="B4682" t="s">
        <v>689</v>
      </c>
    </row>
    <row r="4683" spans="1:2" x14ac:dyDescent="0.25">
      <c r="A4683" t="s">
        <v>4755</v>
      </c>
      <c r="B4683" t="s">
        <v>689</v>
      </c>
    </row>
    <row r="4684" spans="1:2" x14ac:dyDescent="0.25">
      <c r="A4684" t="s">
        <v>4756</v>
      </c>
      <c r="B4684" t="s">
        <v>689</v>
      </c>
    </row>
    <row r="4685" spans="1:2" x14ac:dyDescent="0.25">
      <c r="A4685" t="s">
        <v>4757</v>
      </c>
      <c r="B4685" t="s">
        <v>689</v>
      </c>
    </row>
    <row r="4686" spans="1:2" x14ac:dyDescent="0.25">
      <c r="A4686" t="s">
        <v>4758</v>
      </c>
      <c r="B4686" t="s">
        <v>689</v>
      </c>
    </row>
    <row r="4687" spans="1:2" x14ac:dyDescent="0.25">
      <c r="A4687" t="s">
        <v>4759</v>
      </c>
      <c r="B4687" t="s">
        <v>689</v>
      </c>
    </row>
    <row r="4688" spans="1:2" x14ac:dyDescent="0.25">
      <c r="A4688" t="s">
        <v>4760</v>
      </c>
      <c r="B4688" t="s">
        <v>689</v>
      </c>
    </row>
    <row r="4689" spans="1:2" x14ac:dyDescent="0.25">
      <c r="A4689" t="s">
        <v>4761</v>
      </c>
      <c r="B4689" t="s">
        <v>689</v>
      </c>
    </row>
    <row r="4690" spans="1:2" x14ac:dyDescent="0.25">
      <c r="A4690" t="s">
        <v>4762</v>
      </c>
      <c r="B4690" t="s">
        <v>689</v>
      </c>
    </row>
    <row r="4691" spans="1:2" x14ac:dyDescent="0.25">
      <c r="A4691" t="s">
        <v>4763</v>
      </c>
      <c r="B4691" t="s">
        <v>689</v>
      </c>
    </row>
    <row r="4692" spans="1:2" x14ac:dyDescent="0.25">
      <c r="A4692" t="s">
        <v>4764</v>
      </c>
      <c r="B4692" t="s">
        <v>689</v>
      </c>
    </row>
    <row r="4693" spans="1:2" x14ac:dyDescent="0.25">
      <c r="A4693" t="s">
        <v>4765</v>
      </c>
      <c r="B4693" t="s">
        <v>689</v>
      </c>
    </row>
    <row r="4694" spans="1:2" x14ac:dyDescent="0.25">
      <c r="A4694" t="s">
        <v>4766</v>
      </c>
      <c r="B4694" t="s">
        <v>689</v>
      </c>
    </row>
    <row r="4695" spans="1:2" x14ac:dyDescent="0.25">
      <c r="A4695" t="s">
        <v>4767</v>
      </c>
      <c r="B4695" t="s">
        <v>689</v>
      </c>
    </row>
    <row r="4696" spans="1:2" x14ac:dyDescent="0.25">
      <c r="A4696" t="s">
        <v>4768</v>
      </c>
      <c r="B4696" t="s">
        <v>689</v>
      </c>
    </row>
    <row r="4697" spans="1:2" x14ac:dyDescent="0.25">
      <c r="A4697" t="s">
        <v>4769</v>
      </c>
      <c r="B4697" t="s">
        <v>689</v>
      </c>
    </row>
    <row r="4698" spans="1:2" x14ac:dyDescent="0.25">
      <c r="A4698" t="s">
        <v>4770</v>
      </c>
      <c r="B4698" t="s">
        <v>689</v>
      </c>
    </row>
    <row r="4699" spans="1:2" x14ac:dyDescent="0.25">
      <c r="A4699" t="s">
        <v>4771</v>
      </c>
      <c r="B4699" t="s">
        <v>689</v>
      </c>
    </row>
    <row r="4700" spans="1:2" x14ac:dyDescent="0.25">
      <c r="A4700" t="s">
        <v>4772</v>
      </c>
      <c r="B4700" t="s">
        <v>689</v>
      </c>
    </row>
    <row r="4701" spans="1:2" x14ac:dyDescent="0.25">
      <c r="A4701" t="s">
        <v>4773</v>
      </c>
      <c r="B4701" t="s">
        <v>689</v>
      </c>
    </row>
    <row r="4702" spans="1:2" x14ac:dyDescent="0.25">
      <c r="A4702" t="s">
        <v>4774</v>
      </c>
      <c r="B4702" t="s">
        <v>689</v>
      </c>
    </row>
    <row r="4703" spans="1:2" x14ac:dyDescent="0.25">
      <c r="A4703" t="s">
        <v>4775</v>
      </c>
      <c r="B4703" t="s">
        <v>689</v>
      </c>
    </row>
    <row r="4704" spans="1:2" x14ac:dyDescent="0.25">
      <c r="A4704" t="s">
        <v>4776</v>
      </c>
      <c r="B4704" t="s">
        <v>689</v>
      </c>
    </row>
    <row r="4705" spans="1:2" x14ac:dyDescent="0.25">
      <c r="A4705" t="s">
        <v>4777</v>
      </c>
      <c r="B4705" t="s">
        <v>689</v>
      </c>
    </row>
    <row r="4706" spans="1:2" x14ac:dyDescent="0.25">
      <c r="A4706" t="s">
        <v>4778</v>
      </c>
      <c r="B4706" t="s">
        <v>689</v>
      </c>
    </row>
    <row r="4707" spans="1:2" x14ac:dyDescent="0.25">
      <c r="A4707" t="s">
        <v>4779</v>
      </c>
      <c r="B4707" t="s">
        <v>689</v>
      </c>
    </row>
    <row r="4708" spans="1:2" x14ac:dyDescent="0.25">
      <c r="A4708" t="s">
        <v>4780</v>
      </c>
      <c r="B4708" t="s">
        <v>689</v>
      </c>
    </row>
    <row r="4709" spans="1:2" x14ac:dyDescent="0.25">
      <c r="A4709" t="s">
        <v>4781</v>
      </c>
      <c r="B4709" t="s">
        <v>689</v>
      </c>
    </row>
    <row r="4710" spans="1:2" x14ac:dyDescent="0.25">
      <c r="A4710" t="s">
        <v>4782</v>
      </c>
      <c r="B4710" t="s">
        <v>689</v>
      </c>
    </row>
    <row r="4711" spans="1:2" x14ac:dyDescent="0.25">
      <c r="A4711" t="s">
        <v>4783</v>
      </c>
      <c r="B4711" t="s">
        <v>689</v>
      </c>
    </row>
    <row r="4712" spans="1:2" x14ac:dyDescent="0.25">
      <c r="A4712" t="s">
        <v>4784</v>
      </c>
      <c r="B4712" t="s">
        <v>689</v>
      </c>
    </row>
    <row r="4713" spans="1:2" x14ac:dyDescent="0.25">
      <c r="A4713" t="s">
        <v>4785</v>
      </c>
      <c r="B4713" t="s">
        <v>689</v>
      </c>
    </row>
    <row r="4714" spans="1:2" x14ac:dyDescent="0.25">
      <c r="A4714" t="s">
        <v>4786</v>
      </c>
      <c r="B4714" t="s">
        <v>689</v>
      </c>
    </row>
    <row r="4715" spans="1:2" x14ac:dyDescent="0.25">
      <c r="A4715" t="s">
        <v>4787</v>
      </c>
      <c r="B4715" t="s">
        <v>689</v>
      </c>
    </row>
    <row r="4716" spans="1:2" x14ac:dyDescent="0.25">
      <c r="A4716" t="s">
        <v>4788</v>
      </c>
      <c r="B4716" t="s">
        <v>689</v>
      </c>
    </row>
    <row r="4717" spans="1:2" x14ac:dyDescent="0.25">
      <c r="A4717" t="s">
        <v>4789</v>
      </c>
      <c r="B4717" t="s">
        <v>689</v>
      </c>
    </row>
    <row r="4718" spans="1:2" x14ac:dyDescent="0.25">
      <c r="A4718" t="s">
        <v>4790</v>
      </c>
      <c r="B4718" t="s">
        <v>689</v>
      </c>
    </row>
    <row r="4719" spans="1:2" x14ac:dyDescent="0.25">
      <c r="A4719" t="s">
        <v>4791</v>
      </c>
      <c r="B4719" t="s">
        <v>689</v>
      </c>
    </row>
    <row r="4720" spans="1:2" x14ac:dyDescent="0.25">
      <c r="A4720" t="s">
        <v>4792</v>
      </c>
      <c r="B4720" t="s">
        <v>689</v>
      </c>
    </row>
    <row r="4721" spans="1:2" x14ac:dyDescent="0.25">
      <c r="A4721" t="s">
        <v>4793</v>
      </c>
      <c r="B4721" t="s">
        <v>689</v>
      </c>
    </row>
    <row r="4722" spans="1:2" x14ac:dyDescent="0.25">
      <c r="A4722" t="s">
        <v>4794</v>
      </c>
      <c r="B4722" t="s">
        <v>689</v>
      </c>
    </row>
    <row r="4723" spans="1:2" x14ac:dyDescent="0.25">
      <c r="A4723" t="s">
        <v>4795</v>
      </c>
      <c r="B4723" t="s">
        <v>689</v>
      </c>
    </row>
    <row r="4724" spans="1:2" x14ac:dyDescent="0.25">
      <c r="A4724" t="s">
        <v>4796</v>
      </c>
      <c r="B4724" t="s">
        <v>689</v>
      </c>
    </row>
    <row r="4725" spans="1:2" x14ac:dyDescent="0.25">
      <c r="A4725" t="s">
        <v>4797</v>
      </c>
      <c r="B4725" t="s">
        <v>689</v>
      </c>
    </row>
    <row r="4726" spans="1:2" x14ac:dyDescent="0.25">
      <c r="A4726" t="s">
        <v>4798</v>
      </c>
      <c r="B4726" t="s">
        <v>689</v>
      </c>
    </row>
    <row r="4727" spans="1:2" x14ac:dyDescent="0.25">
      <c r="A4727" t="s">
        <v>4799</v>
      </c>
      <c r="B4727" t="s">
        <v>689</v>
      </c>
    </row>
    <row r="4728" spans="1:2" x14ac:dyDescent="0.25">
      <c r="A4728" t="s">
        <v>4800</v>
      </c>
      <c r="B4728" t="s">
        <v>689</v>
      </c>
    </row>
    <row r="4729" spans="1:2" x14ac:dyDescent="0.25">
      <c r="A4729" t="s">
        <v>4801</v>
      </c>
      <c r="B4729" t="s">
        <v>689</v>
      </c>
    </row>
    <row r="4730" spans="1:2" x14ac:dyDescent="0.25">
      <c r="A4730" t="s">
        <v>4802</v>
      </c>
      <c r="B4730" t="s">
        <v>689</v>
      </c>
    </row>
    <row r="4731" spans="1:2" x14ac:dyDescent="0.25">
      <c r="A4731" t="s">
        <v>4803</v>
      </c>
      <c r="B4731" t="s">
        <v>689</v>
      </c>
    </row>
    <row r="4732" spans="1:2" x14ac:dyDescent="0.25">
      <c r="A4732" t="s">
        <v>4804</v>
      </c>
      <c r="B4732" t="s">
        <v>689</v>
      </c>
    </row>
    <row r="4733" spans="1:2" x14ac:dyDescent="0.25">
      <c r="A4733" t="s">
        <v>4805</v>
      </c>
      <c r="B4733" t="s">
        <v>689</v>
      </c>
    </row>
    <row r="4734" spans="1:2" x14ac:dyDescent="0.25">
      <c r="A4734" t="s">
        <v>4806</v>
      </c>
      <c r="B4734" t="s">
        <v>689</v>
      </c>
    </row>
    <row r="4735" spans="1:2" x14ac:dyDescent="0.25">
      <c r="A4735" t="s">
        <v>4807</v>
      </c>
      <c r="B4735" t="s">
        <v>689</v>
      </c>
    </row>
    <row r="4736" spans="1:2" x14ac:dyDescent="0.25">
      <c r="A4736" t="s">
        <v>4808</v>
      </c>
      <c r="B4736" t="s">
        <v>689</v>
      </c>
    </row>
    <row r="4737" spans="1:2" x14ac:dyDescent="0.25">
      <c r="A4737" t="s">
        <v>4809</v>
      </c>
      <c r="B4737" t="s">
        <v>689</v>
      </c>
    </row>
    <row r="4738" spans="1:2" x14ac:dyDescent="0.25">
      <c r="A4738" t="s">
        <v>4810</v>
      </c>
      <c r="B4738" t="s">
        <v>689</v>
      </c>
    </row>
    <row r="4739" spans="1:2" x14ac:dyDescent="0.25">
      <c r="A4739" t="s">
        <v>4811</v>
      </c>
      <c r="B4739" t="s">
        <v>689</v>
      </c>
    </row>
    <row r="4740" spans="1:2" x14ac:dyDescent="0.25">
      <c r="A4740" t="s">
        <v>4812</v>
      </c>
      <c r="B4740" t="s">
        <v>689</v>
      </c>
    </row>
    <row r="4741" spans="1:2" x14ac:dyDescent="0.25">
      <c r="A4741" t="s">
        <v>4813</v>
      </c>
      <c r="B4741" t="s">
        <v>689</v>
      </c>
    </row>
    <row r="4742" spans="1:2" x14ac:dyDescent="0.25">
      <c r="A4742" t="s">
        <v>4814</v>
      </c>
      <c r="B4742" t="s">
        <v>689</v>
      </c>
    </row>
    <row r="4743" spans="1:2" x14ac:dyDescent="0.25">
      <c r="A4743" t="s">
        <v>4815</v>
      </c>
      <c r="B4743" t="s">
        <v>689</v>
      </c>
    </row>
    <row r="4744" spans="1:2" x14ac:dyDescent="0.25">
      <c r="A4744" t="s">
        <v>4816</v>
      </c>
      <c r="B4744" t="s">
        <v>689</v>
      </c>
    </row>
    <row r="4745" spans="1:2" x14ac:dyDescent="0.25">
      <c r="A4745" t="s">
        <v>4817</v>
      </c>
      <c r="B4745" t="s">
        <v>689</v>
      </c>
    </row>
    <row r="4746" spans="1:2" x14ac:dyDescent="0.25">
      <c r="A4746" t="s">
        <v>4818</v>
      </c>
      <c r="B4746" t="s">
        <v>689</v>
      </c>
    </row>
    <row r="4747" spans="1:2" x14ac:dyDescent="0.25">
      <c r="A4747" t="s">
        <v>4819</v>
      </c>
      <c r="B4747" t="s">
        <v>689</v>
      </c>
    </row>
    <row r="4748" spans="1:2" x14ac:dyDescent="0.25">
      <c r="A4748" t="s">
        <v>4820</v>
      </c>
      <c r="B4748" t="s">
        <v>689</v>
      </c>
    </row>
    <row r="4749" spans="1:2" x14ac:dyDescent="0.25">
      <c r="A4749" t="s">
        <v>4821</v>
      </c>
      <c r="B4749" t="s">
        <v>689</v>
      </c>
    </row>
    <row r="4750" spans="1:2" x14ac:dyDescent="0.25">
      <c r="A4750" t="s">
        <v>4822</v>
      </c>
      <c r="B4750" t="s">
        <v>689</v>
      </c>
    </row>
    <row r="4751" spans="1:2" x14ac:dyDescent="0.25">
      <c r="A4751" t="s">
        <v>4823</v>
      </c>
      <c r="B4751" t="s">
        <v>689</v>
      </c>
    </row>
    <row r="4752" spans="1:2" x14ac:dyDescent="0.25">
      <c r="A4752" t="s">
        <v>4824</v>
      </c>
      <c r="B4752" t="s">
        <v>689</v>
      </c>
    </row>
    <row r="4753" spans="1:2" x14ac:dyDescent="0.25">
      <c r="A4753" t="s">
        <v>4825</v>
      </c>
      <c r="B4753" t="s">
        <v>689</v>
      </c>
    </row>
    <row r="4754" spans="1:2" x14ac:dyDescent="0.25">
      <c r="A4754" t="s">
        <v>4826</v>
      </c>
      <c r="B4754" t="s">
        <v>689</v>
      </c>
    </row>
    <row r="4755" spans="1:2" x14ac:dyDescent="0.25">
      <c r="A4755" t="s">
        <v>4827</v>
      </c>
      <c r="B4755" t="s">
        <v>689</v>
      </c>
    </row>
    <row r="4756" spans="1:2" x14ac:dyDescent="0.25">
      <c r="A4756" t="s">
        <v>4828</v>
      </c>
      <c r="B4756" t="s">
        <v>689</v>
      </c>
    </row>
    <row r="4757" spans="1:2" x14ac:dyDescent="0.25">
      <c r="A4757" t="s">
        <v>4829</v>
      </c>
      <c r="B4757" t="s">
        <v>689</v>
      </c>
    </row>
    <row r="4758" spans="1:2" x14ac:dyDescent="0.25">
      <c r="A4758" t="s">
        <v>4830</v>
      </c>
      <c r="B4758" t="s">
        <v>689</v>
      </c>
    </row>
    <row r="4759" spans="1:2" x14ac:dyDescent="0.25">
      <c r="A4759" t="s">
        <v>4831</v>
      </c>
      <c r="B4759" t="s">
        <v>689</v>
      </c>
    </row>
    <row r="4760" spans="1:2" x14ac:dyDescent="0.25">
      <c r="A4760" t="s">
        <v>4832</v>
      </c>
      <c r="B4760" t="s">
        <v>689</v>
      </c>
    </row>
    <row r="4761" spans="1:2" x14ac:dyDescent="0.25">
      <c r="A4761" t="s">
        <v>4833</v>
      </c>
      <c r="B4761" t="s">
        <v>689</v>
      </c>
    </row>
    <row r="4762" spans="1:2" x14ac:dyDescent="0.25">
      <c r="A4762" t="s">
        <v>4834</v>
      </c>
      <c r="B4762" t="s">
        <v>689</v>
      </c>
    </row>
    <row r="4763" spans="1:2" x14ac:dyDescent="0.25">
      <c r="A4763" t="s">
        <v>4835</v>
      </c>
      <c r="B4763" t="s">
        <v>689</v>
      </c>
    </row>
    <row r="4764" spans="1:2" x14ac:dyDescent="0.25">
      <c r="A4764" t="s">
        <v>4836</v>
      </c>
      <c r="B4764" t="s">
        <v>689</v>
      </c>
    </row>
    <row r="4765" spans="1:2" x14ac:dyDescent="0.25">
      <c r="A4765" t="s">
        <v>4837</v>
      </c>
      <c r="B4765" t="s">
        <v>689</v>
      </c>
    </row>
    <row r="4766" spans="1:2" x14ac:dyDescent="0.25">
      <c r="A4766" t="s">
        <v>4838</v>
      </c>
      <c r="B4766" t="s">
        <v>689</v>
      </c>
    </row>
    <row r="4767" spans="1:2" x14ac:dyDescent="0.25">
      <c r="A4767" t="s">
        <v>4839</v>
      </c>
      <c r="B4767" t="s">
        <v>689</v>
      </c>
    </row>
    <row r="4768" spans="1:2" x14ac:dyDescent="0.25">
      <c r="A4768" t="s">
        <v>4840</v>
      </c>
      <c r="B4768" t="s">
        <v>689</v>
      </c>
    </row>
    <row r="4769" spans="1:2" x14ac:dyDescent="0.25">
      <c r="A4769" t="s">
        <v>4841</v>
      </c>
      <c r="B4769" t="s">
        <v>689</v>
      </c>
    </row>
    <row r="4770" spans="1:2" x14ac:dyDescent="0.25">
      <c r="A4770" t="s">
        <v>4842</v>
      </c>
      <c r="B4770" t="s">
        <v>689</v>
      </c>
    </row>
    <row r="4771" spans="1:2" x14ac:dyDescent="0.25">
      <c r="A4771" t="s">
        <v>4843</v>
      </c>
      <c r="B4771" t="s">
        <v>689</v>
      </c>
    </row>
    <row r="4772" spans="1:2" x14ac:dyDescent="0.25">
      <c r="A4772" t="s">
        <v>4844</v>
      </c>
      <c r="B4772" t="s">
        <v>689</v>
      </c>
    </row>
    <row r="4773" spans="1:2" x14ac:dyDescent="0.25">
      <c r="A4773" t="s">
        <v>4845</v>
      </c>
      <c r="B4773" t="s">
        <v>689</v>
      </c>
    </row>
    <row r="4774" spans="1:2" x14ac:dyDescent="0.25">
      <c r="A4774" t="s">
        <v>4846</v>
      </c>
      <c r="B4774" t="s">
        <v>689</v>
      </c>
    </row>
    <row r="4775" spans="1:2" x14ac:dyDescent="0.25">
      <c r="A4775" t="s">
        <v>4847</v>
      </c>
      <c r="B4775" t="s">
        <v>689</v>
      </c>
    </row>
    <row r="4776" spans="1:2" x14ac:dyDescent="0.25">
      <c r="A4776" t="s">
        <v>4848</v>
      </c>
      <c r="B4776" t="s">
        <v>689</v>
      </c>
    </row>
    <row r="4777" spans="1:2" x14ac:dyDescent="0.25">
      <c r="A4777" t="s">
        <v>4849</v>
      </c>
      <c r="B4777" t="s">
        <v>689</v>
      </c>
    </row>
    <row r="4778" spans="1:2" x14ac:dyDescent="0.25">
      <c r="A4778" t="s">
        <v>4850</v>
      </c>
      <c r="B4778" t="s">
        <v>689</v>
      </c>
    </row>
    <row r="4779" spans="1:2" x14ac:dyDescent="0.25">
      <c r="A4779" t="s">
        <v>4851</v>
      </c>
      <c r="B4779" t="s">
        <v>689</v>
      </c>
    </row>
    <row r="4780" spans="1:2" x14ac:dyDescent="0.25">
      <c r="A4780" t="s">
        <v>4852</v>
      </c>
      <c r="B4780" t="s">
        <v>689</v>
      </c>
    </row>
    <row r="4781" spans="1:2" x14ac:dyDescent="0.25">
      <c r="A4781" t="s">
        <v>4853</v>
      </c>
      <c r="B4781" t="s">
        <v>689</v>
      </c>
    </row>
    <row r="4782" spans="1:2" x14ac:dyDescent="0.25">
      <c r="A4782" t="s">
        <v>4854</v>
      </c>
      <c r="B4782" t="s">
        <v>689</v>
      </c>
    </row>
    <row r="4783" spans="1:2" x14ac:dyDescent="0.25">
      <c r="A4783" t="s">
        <v>4855</v>
      </c>
      <c r="B4783" t="s">
        <v>689</v>
      </c>
    </row>
    <row r="4784" spans="1:2" x14ac:dyDescent="0.25">
      <c r="A4784" t="s">
        <v>4856</v>
      </c>
      <c r="B4784" t="s">
        <v>689</v>
      </c>
    </row>
    <row r="4785" spans="1:2" x14ac:dyDescent="0.25">
      <c r="A4785" t="s">
        <v>4857</v>
      </c>
      <c r="B4785" t="s">
        <v>689</v>
      </c>
    </row>
    <row r="4786" spans="1:2" x14ac:dyDescent="0.25">
      <c r="A4786" t="s">
        <v>4858</v>
      </c>
      <c r="B4786" t="s">
        <v>689</v>
      </c>
    </row>
    <row r="4787" spans="1:2" x14ac:dyDescent="0.25">
      <c r="A4787" t="s">
        <v>4859</v>
      </c>
      <c r="B4787" t="s">
        <v>689</v>
      </c>
    </row>
    <row r="4788" spans="1:2" x14ac:dyDescent="0.25">
      <c r="A4788" t="s">
        <v>4860</v>
      </c>
      <c r="B4788" t="s">
        <v>689</v>
      </c>
    </row>
    <row r="4789" spans="1:2" x14ac:dyDescent="0.25">
      <c r="A4789" t="s">
        <v>4861</v>
      </c>
      <c r="B4789" t="s">
        <v>689</v>
      </c>
    </row>
    <row r="4790" spans="1:2" x14ac:dyDescent="0.25">
      <c r="A4790" t="s">
        <v>4862</v>
      </c>
      <c r="B4790" t="s">
        <v>689</v>
      </c>
    </row>
    <row r="4791" spans="1:2" x14ac:dyDescent="0.25">
      <c r="A4791" t="s">
        <v>4863</v>
      </c>
      <c r="B4791" t="s">
        <v>689</v>
      </c>
    </row>
    <row r="4792" spans="1:2" x14ac:dyDescent="0.25">
      <c r="A4792" t="s">
        <v>4864</v>
      </c>
      <c r="B4792" t="s">
        <v>689</v>
      </c>
    </row>
    <row r="4793" spans="1:2" x14ac:dyDescent="0.25">
      <c r="A4793" t="s">
        <v>4865</v>
      </c>
      <c r="B4793" t="s">
        <v>689</v>
      </c>
    </row>
    <row r="4794" spans="1:2" x14ac:dyDescent="0.25">
      <c r="A4794" t="s">
        <v>4866</v>
      </c>
      <c r="B4794" t="s">
        <v>689</v>
      </c>
    </row>
    <row r="4795" spans="1:2" x14ac:dyDescent="0.25">
      <c r="A4795" t="s">
        <v>4867</v>
      </c>
      <c r="B4795" t="s">
        <v>689</v>
      </c>
    </row>
    <row r="4796" spans="1:2" x14ac:dyDescent="0.25">
      <c r="A4796" t="s">
        <v>4868</v>
      </c>
      <c r="B4796" t="s">
        <v>689</v>
      </c>
    </row>
    <row r="4797" spans="1:2" x14ac:dyDescent="0.25">
      <c r="A4797" t="s">
        <v>4869</v>
      </c>
      <c r="B4797" t="s">
        <v>689</v>
      </c>
    </row>
    <row r="4798" spans="1:2" x14ac:dyDescent="0.25">
      <c r="A4798" t="s">
        <v>4870</v>
      </c>
      <c r="B4798" t="s">
        <v>689</v>
      </c>
    </row>
    <row r="4799" spans="1:2" x14ac:dyDescent="0.25">
      <c r="A4799" t="s">
        <v>4871</v>
      </c>
      <c r="B4799" t="s">
        <v>689</v>
      </c>
    </row>
    <row r="4800" spans="1:2" x14ac:dyDescent="0.25">
      <c r="A4800" t="s">
        <v>4872</v>
      </c>
      <c r="B4800" t="s">
        <v>689</v>
      </c>
    </row>
    <row r="4801" spans="1:2" x14ac:dyDescent="0.25">
      <c r="A4801" t="s">
        <v>4873</v>
      </c>
      <c r="B4801" t="s">
        <v>689</v>
      </c>
    </row>
    <row r="4802" spans="1:2" x14ac:dyDescent="0.25">
      <c r="A4802" t="s">
        <v>4874</v>
      </c>
      <c r="B4802" t="s">
        <v>689</v>
      </c>
    </row>
    <row r="4803" spans="1:2" x14ac:dyDescent="0.25">
      <c r="A4803" t="s">
        <v>4875</v>
      </c>
      <c r="B4803" t="s">
        <v>689</v>
      </c>
    </row>
    <row r="4804" spans="1:2" x14ac:dyDescent="0.25">
      <c r="A4804" t="s">
        <v>4876</v>
      </c>
      <c r="B4804" t="s">
        <v>689</v>
      </c>
    </row>
    <row r="4805" spans="1:2" x14ac:dyDescent="0.25">
      <c r="A4805" t="s">
        <v>4877</v>
      </c>
      <c r="B4805" t="s">
        <v>689</v>
      </c>
    </row>
    <row r="4806" spans="1:2" x14ac:dyDescent="0.25">
      <c r="A4806" t="s">
        <v>4878</v>
      </c>
      <c r="B4806" t="s">
        <v>689</v>
      </c>
    </row>
    <row r="4807" spans="1:2" x14ac:dyDescent="0.25">
      <c r="A4807" t="s">
        <v>4879</v>
      </c>
      <c r="B4807" t="s">
        <v>689</v>
      </c>
    </row>
    <row r="4808" spans="1:2" x14ac:dyDescent="0.25">
      <c r="A4808" t="s">
        <v>4880</v>
      </c>
      <c r="B4808" t="s">
        <v>689</v>
      </c>
    </row>
    <row r="4809" spans="1:2" x14ac:dyDescent="0.25">
      <c r="A4809" t="s">
        <v>4881</v>
      </c>
      <c r="B4809" t="s">
        <v>689</v>
      </c>
    </row>
    <row r="4810" spans="1:2" x14ac:dyDescent="0.25">
      <c r="A4810" t="s">
        <v>4882</v>
      </c>
      <c r="B4810" t="s">
        <v>689</v>
      </c>
    </row>
    <row r="4811" spans="1:2" x14ac:dyDescent="0.25">
      <c r="A4811" t="s">
        <v>4883</v>
      </c>
      <c r="B4811" t="s">
        <v>689</v>
      </c>
    </row>
    <row r="4812" spans="1:2" x14ac:dyDescent="0.25">
      <c r="A4812" t="s">
        <v>4884</v>
      </c>
      <c r="B4812" t="s">
        <v>689</v>
      </c>
    </row>
    <row r="4813" spans="1:2" x14ac:dyDescent="0.25">
      <c r="A4813" t="s">
        <v>4885</v>
      </c>
      <c r="B4813" t="s">
        <v>689</v>
      </c>
    </row>
    <row r="4814" spans="1:2" x14ac:dyDescent="0.25">
      <c r="A4814" t="s">
        <v>4886</v>
      </c>
      <c r="B4814" t="s">
        <v>689</v>
      </c>
    </row>
    <row r="4815" spans="1:2" x14ac:dyDescent="0.25">
      <c r="A4815" t="s">
        <v>4887</v>
      </c>
      <c r="B4815" t="s">
        <v>689</v>
      </c>
    </row>
    <row r="4816" spans="1:2" x14ac:dyDescent="0.25">
      <c r="A4816" t="s">
        <v>4888</v>
      </c>
      <c r="B4816" t="s">
        <v>689</v>
      </c>
    </row>
    <row r="4817" spans="1:2" x14ac:dyDescent="0.25">
      <c r="A4817" t="s">
        <v>4889</v>
      </c>
      <c r="B4817" t="s">
        <v>689</v>
      </c>
    </row>
    <row r="4818" spans="1:2" x14ac:dyDescent="0.25">
      <c r="A4818" t="s">
        <v>4890</v>
      </c>
      <c r="B4818" t="s">
        <v>689</v>
      </c>
    </row>
    <row r="4819" spans="1:2" x14ac:dyDescent="0.25">
      <c r="A4819" t="s">
        <v>4891</v>
      </c>
      <c r="B4819" t="s">
        <v>689</v>
      </c>
    </row>
    <row r="4820" spans="1:2" x14ac:dyDescent="0.25">
      <c r="A4820" t="s">
        <v>4892</v>
      </c>
      <c r="B4820" t="s">
        <v>689</v>
      </c>
    </row>
    <row r="4821" spans="1:2" x14ac:dyDescent="0.25">
      <c r="A4821" t="s">
        <v>4893</v>
      </c>
      <c r="B4821" t="s">
        <v>689</v>
      </c>
    </row>
    <row r="4822" spans="1:2" x14ac:dyDescent="0.25">
      <c r="A4822" t="s">
        <v>4894</v>
      </c>
      <c r="B4822" t="s">
        <v>689</v>
      </c>
    </row>
    <row r="4823" spans="1:2" x14ac:dyDescent="0.25">
      <c r="A4823" t="s">
        <v>4895</v>
      </c>
      <c r="B4823" t="s">
        <v>689</v>
      </c>
    </row>
    <row r="4824" spans="1:2" x14ac:dyDescent="0.25">
      <c r="A4824" t="s">
        <v>4896</v>
      </c>
      <c r="B4824" t="s">
        <v>689</v>
      </c>
    </row>
    <row r="4825" spans="1:2" x14ac:dyDescent="0.25">
      <c r="A4825" t="s">
        <v>4897</v>
      </c>
      <c r="B4825" t="s">
        <v>689</v>
      </c>
    </row>
    <row r="4826" spans="1:2" x14ac:dyDescent="0.25">
      <c r="A4826" t="s">
        <v>4898</v>
      </c>
      <c r="B4826" t="s">
        <v>689</v>
      </c>
    </row>
    <row r="4827" spans="1:2" x14ac:dyDescent="0.25">
      <c r="A4827" t="s">
        <v>4899</v>
      </c>
      <c r="B4827" t="s">
        <v>689</v>
      </c>
    </row>
    <row r="4828" spans="1:2" x14ac:dyDescent="0.25">
      <c r="A4828" t="s">
        <v>4900</v>
      </c>
      <c r="B4828" t="s">
        <v>689</v>
      </c>
    </row>
    <row r="4829" spans="1:2" x14ac:dyDescent="0.25">
      <c r="A4829" t="s">
        <v>4901</v>
      </c>
      <c r="B4829" t="s">
        <v>689</v>
      </c>
    </row>
    <row r="4830" spans="1:2" x14ac:dyDescent="0.25">
      <c r="A4830" t="s">
        <v>4902</v>
      </c>
      <c r="B4830" t="s">
        <v>689</v>
      </c>
    </row>
    <row r="4831" spans="1:2" x14ac:dyDescent="0.25">
      <c r="A4831" t="s">
        <v>4903</v>
      </c>
      <c r="B4831" t="s">
        <v>689</v>
      </c>
    </row>
    <row r="4832" spans="1:2" x14ac:dyDescent="0.25">
      <c r="A4832" t="s">
        <v>4904</v>
      </c>
      <c r="B4832" t="s">
        <v>689</v>
      </c>
    </row>
    <row r="4833" spans="1:2" x14ac:dyDescent="0.25">
      <c r="A4833" t="s">
        <v>4905</v>
      </c>
      <c r="B4833" t="s">
        <v>689</v>
      </c>
    </row>
    <row r="4834" spans="1:2" x14ac:dyDescent="0.25">
      <c r="A4834" t="s">
        <v>4906</v>
      </c>
      <c r="B4834" t="s">
        <v>689</v>
      </c>
    </row>
    <row r="4835" spans="1:2" x14ac:dyDescent="0.25">
      <c r="A4835" t="s">
        <v>4907</v>
      </c>
      <c r="B4835" t="s">
        <v>689</v>
      </c>
    </row>
    <row r="4836" spans="1:2" x14ac:dyDescent="0.25">
      <c r="A4836" t="s">
        <v>4908</v>
      </c>
      <c r="B4836" t="s">
        <v>689</v>
      </c>
    </row>
    <row r="4837" spans="1:2" x14ac:dyDescent="0.25">
      <c r="A4837" t="s">
        <v>4909</v>
      </c>
      <c r="B4837" t="s">
        <v>689</v>
      </c>
    </row>
    <row r="4838" spans="1:2" x14ac:dyDescent="0.25">
      <c r="A4838" t="s">
        <v>4910</v>
      </c>
      <c r="B4838" t="s">
        <v>689</v>
      </c>
    </row>
    <row r="4839" spans="1:2" x14ac:dyDescent="0.25">
      <c r="A4839" t="s">
        <v>4911</v>
      </c>
      <c r="B4839" t="s">
        <v>689</v>
      </c>
    </row>
    <row r="4840" spans="1:2" x14ac:dyDescent="0.25">
      <c r="A4840" t="s">
        <v>4912</v>
      </c>
      <c r="B4840" t="s">
        <v>689</v>
      </c>
    </row>
    <row r="4841" spans="1:2" x14ac:dyDescent="0.25">
      <c r="A4841" t="s">
        <v>4913</v>
      </c>
      <c r="B4841" t="s">
        <v>689</v>
      </c>
    </row>
    <row r="4842" spans="1:2" x14ac:dyDescent="0.25">
      <c r="A4842" t="s">
        <v>4914</v>
      </c>
      <c r="B4842" t="s">
        <v>689</v>
      </c>
    </row>
    <row r="4843" spans="1:2" x14ac:dyDescent="0.25">
      <c r="A4843" t="s">
        <v>4915</v>
      </c>
      <c r="B4843" t="s">
        <v>689</v>
      </c>
    </row>
    <row r="4844" spans="1:2" x14ac:dyDescent="0.25">
      <c r="A4844" t="s">
        <v>4916</v>
      </c>
      <c r="B4844" t="s">
        <v>689</v>
      </c>
    </row>
    <row r="4845" spans="1:2" x14ac:dyDescent="0.25">
      <c r="A4845" t="s">
        <v>4917</v>
      </c>
      <c r="B4845" t="s">
        <v>689</v>
      </c>
    </row>
    <row r="4846" spans="1:2" x14ac:dyDescent="0.25">
      <c r="A4846" t="s">
        <v>4918</v>
      </c>
      <c r="B4846" t="s">
        <v>689</v>
      </c>
    </row>
    <row r="4847" spans="1:2" x14ac:dyDescent="0.25">
      <c r="A4847" t="s">
        <v>4919</v>
      </c>
      <c r="B4847" t="s">
        <v>689</v>
      </c>
    </row>
    <row r="4848" spans="1:2" x14ac:dyDescent="0.25">
      <c r="A4848" t="s">
        <v>4920</v>
      </c>
      <c r="B4848" t="s">
        <v>689</v>
      </c>
    </row>
    <row r="4849" spans="1:2" x14ac:dyDescent="0.25">
      <c r="A4849" t="s">
        <v>4921</v>
      </c>
      <c r="B4849" t="s">
        <v>689</v>
      </c>
    </row>
    <row r="4850" spans="1:2" x14ac:dyDescent="0.25">
      <c r="A4850" t="s">
        <v>4922</v>
      </c>
      <c r="B4850" t="s">
        <v>689</v>
      </c>
    </row>
    <row r="4851" spans="1:2" x14ac:dyDescent="0.25">
      <c r="A4851" t="s">
        <v>4923</v>
      </c>
      <c r="B4851" t="s">
        <v>689</v>
      </c>
    </row>
    <row r="4852" spans="1:2" x14ac:dyDescent="0.25">
      <c r="A4852" t="s">
        <v>4924</v>
      </c>
      <c r="B4852" t="s">
        <v>689</v>
      </c>
    </row>
    <row r="4853" spans="1:2" x14ac:dyDescent="0.25">
      <c r="A4853" t="s">
        <v>4925</v>
      </c>
      <c r="B4853" t="s">
        <v>689</v>
      </c>
    </row>
    <row r="4854" spans="1:2" x14ac:dyDescent="0.25">
      <c r="A4854" t="s">
        <v>4926</v>
      </c>
      <c r="B4854" t="s">
        <v>689</v>
      </c>
    </row>
    <row r="4855" spans="1:2" x14ac:dyDescent="0.25">
      <c r="A4855" t="s">
        <v>4927</v>
      </c>
      <c r="B4855" t="s">
        <v>689</v>
      </c>
    </row>
    <row r="4856" spans="1:2" x14ac:dyDescent="0.25">
      <c r="A4856" t="s">
        <v>4928</v>
      </c>
      <c r="B4856" t="s">
        <v>689</v>
      </c>
    </row>
    <row r="4857" spans="1:2" x14ac:dyDescent="0.25">
      <c r="A4857" t="s">
        <v>4929</v>
      </c>
      <c r="B4857" t="s">
        <v>689</v>
      </c>
    </row>
    <row r="4858" spans="1:2" x14ac:dyDescent="0.25">
      <c r="A4858" t="s">
        <v>4930</v>
      </c>
      <c r="B4858" t="s">
        <v>689</v>
      </c>
    </row>
    <row r="4859" spans="1:2" x14ac:dyDescent="0.25">
      <c r="A4859" t="s">
        <v>4931</v>
      </c>
      <c r="B4859" t="s">
        <v>689</v>
      </c>
    </row>
    <row r="4860" spans="1:2" x14ac:dyDescent="0.25">
      <c r="A4860" t="s">
        <v>4932</v>
      </c>
      <c r="B4860" t="s">
        <v>689</v>
      </c>
    </row>
    <row r="4861" spans="1:2" x14ac:dyDescent="0.25">
      <c r="A4861" t="s">
        <v>4933</v>
      </c>
      <c r="B4861" t="s">
        <v>689</v>
      </c>
    </row>
    <row r="4862" spans="1:2" x14ac:dyDescent="0.25">
      <c r="A4862" t="s">
        <v>4934</v>
      </c>
      <c r="B4862" t="s">
        <v>689</v>
      </c>
    </row>
    <row r="4863" spans="1:2" x14ac:dyDescent="0.25">
      <c r="A4863" t="s">
        <v>4935</v>
      </c>
      <c r="B4863" t="s">
        <v>689</v>
      </c>
    </row>
    <row r="4864" spans="1:2" x14ac:dyDescent="0.25">
      <c r="A4864" t="s">
        <v>4936</v>
      </c>
      <c r="B4864" t="s">
        <v>689</v>
      </c>
    </row>
    <row r="4865" spans="1:2" x14ac:dyDescent="0.25">
      <c r="A4865" t="s">
        <v>4937</v>
      </c>
      <c r="B4865" t="s">
        <v>689</v>
      </c>
    </row>
    <row r="4866" spans="1:2" x14ac:dyDescent="0.25">
      <c r="A4866" t="s">
        <v>4938</v>
      </c>
      <c r="B4866" t="s">
        <v>689</v>
      </c>
    </row>
    <row r="4867" spans="1:2" x14ac:dyDescent="0.25">
      <c r="A4867" t="s">
        <v>4939</v>
      </c>
      <c r="B4867" t="s">
        <v>689</v>
      </c>
    </row>
    <row r="4868" spans="1:2" x14ac:dyDescent="0.25">
      <c r="A4868" t="s">
        <v>4940</v>
      </c>
      <c r="B4868" t="s">
        <v>689</v>
      </c>
    </row>
    <row r="4869" spans="1:2" x14ac:dyDescent="0.25">
      <c r="A4869" t="s">
        <v>4941</v>
      </c>
      <c r="B4869" t="s">
        <v>689</v>
      </c>
    </row>
    <row r="4870" spans="1:2" x14ac:dyDescent="0.25">
      <c r="A4870" t="s">
        <v>4942</v>
      </c>
      <c r="B4870" t="s">
        <v>689</v>
      </c>
    </row>
    <row r="4871" spans="1:2" x14ac:dyDescent="0.25">
      <c r="A4871" t="s">
        <v>4943</v>
      </c>
      <c r="B4871" t="s">
        <v>689</v>
      </c>
    </row>
    <row r="4872" spans="1:2" x14ac:dyDescent="0.25">
      <c r="A4872" t="s">
        <v>4944</v>
      </c>
      <c r="B4872" t="s">
        <v>689</v>
      </c>
    </row>
    <row r="4873" spans="1:2" x14ac:dyDescent="0.25">
      <c r="A4873" t="s">
        <v>4945</v>
      </c>
      <c r="B4873" t="s">
        <v>689</v>
      </c>
    </row>
    <row r="4874" spans="1:2" x14ac:dyDescent="0.25">
      <c r="A4874" t="s">
        <v>4946</v>
      </c>
      <c r="B4874" t="s">
        <v>689</v>
      </c>
    </row>
    <row r="4875" spans="1:2" x14ac:dyDescent="0.25">
      <c r="A4875" t="s">
        <v>4947</v>
      </c>
      <c r="B4875" t="s">
        <v>689</v>
      </c>
    </row>
    <row r="4876" spans="1:2" x14ac:dyDescent="0.25">
      <c r="A4876" t="s">
        <v>4948</v>
      </c>
      <c r="B4876" t="s">
        <v>689</v>
      </c>
    </row>
    <row r="4877" spans="1:2" x14ac:dyDescent="0.25">
      <c r="A4877" t="s">
        <v>4949</v>
      </c>
      <c r="B4877" t="s">
        <v>689</v>
      </c>
    </row>
    <row r="4878" spans="1:2" x14ac:dyDescent="0.25">
      <c r="A4878" t="s">
        <v>4950</v>
      </c>
      <c r="B4878" t="s">
        <v>689</v>
      </c>
    </row>
    <row r="4879" spans="1:2" x14ac:dyDescent="0.25">
      <c r="A4879" t="s">
        <v>4951</v>
      </c>
      <c r="B4879" t="s">
        <v>689</v>
      </c>
    </row>
    <row r="4880" spans="1:2" x14ac:dyDescent="0.25">
      <c r="A4880" t="s">
        <v>4952</v>
      </c>
      <c r="B4880" t="s">
        <v>689</v>
      </c>
    </row>
    <row r="4881" spans="1:2" x14ac:dyDescent="0.25">
      <c r="A4881" t="s">
        <v>4953</v>
      </c>
      <c r="B4881" t="s">
        <v>689</v>
      </c>
    </row>
    <row r="4882" spans="1:2" x14ac:dyDescent="0.25">
      <c r="A4882" t="s">
        <v>4954</v>
      </c>
      <c r="B4882" t="s">
        <v>689</v>
      </c>
    </row>
    <row r="4883" spans="1:2" x14ac:dyDescent="0.25">
      <c r="A4883" t="s">
        <v>4955</v>
      </c>
      <c r="B4883" t="s">
        <v>689</v>
      </c>
    </row>
    <row r="4884" spans="1:2" x14ac:dyDescent="0.25">
      <c r="A4884" t="s">
        <v>4956</v>
      </c>
      <c r="B4884" t="s">
        <v>689</v>
      </c>
    </row>
    <row r="4885" spans="1:2" x14ac:dyDescent="0.25">
      <c r="A4885" t="s">
        <v>4957</v>
      </c>
      <c r="B4885" t="s">
        <v>689</v>
      </c>
    </row>
    <row r="4886" spans="1:2" x14ac:dyDescent="0.25">
      <c r="A4886" t="s">
        <v>4958</v>
      </c>
      <c r="B4886" t="s">
        <v>689</v>
      </c>
    </row>
    <row r="4887" spans="1:2" x14ac:dyDescent="0.25">
      <c r="A4887" t="s">
        <v>4959</v>
      </c>
      <c r="B4887" t="s">
        <v>689</v>
      </c>
    </row>
    <row r="4888" spans="1:2" x14ac:dyDescent="0.25">
      <c r="A4888" t="s">
        <v>4960</v>
      </c>
      <c r="B4888" t="s">
        <v>689</v>
      </c>
    </row>
    <row r="4889" spans="1:2" x14ac:dyDescent="0.25">
      <c r="A4889" t="s">
        <v>4961</v>
      </c>
      <c r="B4889" t="s">
        <v>689</v>
      </c>
    </row>
    <row r="4890" spans="1:2" x14ac:dyDescent="0.25">
      <c r="A4890" t="s">
        <v>4962</v>
      </c>
      <c r="B4890" t="s">
        <v>689</v>
      </c>
    </row>
    <row r="4891" spans="1:2" x14ac:dyDescent="0.25">
      <c r="A4891" t="s">
        <v>4963</v>
      </c>
      <c r="B4891" t="s">
        <v>689</v>
      </c>
    </row>
    <row r="4892" spans="1:2" x14ac:dyDescent="0.25">
      <c r="A4892" t="s">
        <v>4964</v>
      </c>
      <c r="B4892" t="s">
        <v>689</v>
      </c>
    </row>
    <row r="4893" spans="1:2" x14ac:dyDescent="0.25">
      <c r="A4893" t="s">
        <v>4965</v>
      </c>
      <c r="B4893" t="s">
        <v>689</v>
      </c>
    </row>
    <row r="4894" spans="1:2" x14ac:dyDescent="0.25">
      <c r="A4894" t="s">
        <v>4966</v>
      </c>
      <c r="B4894" t="s">
        <v>689</v>
      </c>
    </row>
    <row r="4895" spans="1:2" x14ac:dyDescent="0.25">
      <c r="A4895" t="s">
        <v>4967</v>
      </c>
      <c r="B4895" t="s">
        <v>689</v>
      </c>
    </row>
    <row r="4896" spans="1:2" x14ac:dyDescent="0.25">
      <c r="A4896" t="s">
        <v>4968</v>
      </c>
      <c r="B4896" t="s">
        <v>689</v>
      </c>
    </row>
    <row r="4897" spans="1:2" x14ac:dyDescent="0.25">
      <c r="A4897" t="s">
        <v>4969</v>
      </c>
      <c r="B4897" t="s">
        <v>689</v>
      </c>
    </row>
    <row r="4898" spans="1:2" x14ac:dyDescent="0.25">
      <c r="A4898" t="s">
        <v>4970</v>
      </c>
      <c r="B4898" t="s">
        <v>689</v>
      </c>
    </row>
    <row r="4899" spans="1:2" x14ac:dyDescent="0.25">
      <c r="A4899" t="s">
        <v>4971</v>
      </c>
      <c r="B4899" t="s">
        <v>689</v>
      </c>
    </row>
    <row r="4900" spans="1:2" x14ac:dyDescent="0.25">
      <c r="A4900" t="s">
        <v>4972</v>
      </c>
      <c r="B4900" t="s">
        <v>689</v>
      </c>
    </row>
    <row r="4901" spans="1:2" x14ac:dyDescent="0.25">
      <c r="A4901" t="s">
        <v>4973</v>
      </c>
      <c r="B4901" t="s">
        <v>689</v>
      </c>
    </row>
    <row r="4902" spans="1:2" x14ac:dyDescent="0.25">
      <c r="A4902" t="s">
        <v>4974</v>
      </c>
      <c r="B4902" t="s">
        <v>689</v>
      </c>
    </row>
    <row r="4903" spans="1:2" x14ac:dyDescent="0.25">
      <c r="A4903" t="s">
        <v>4975</v>
      </c>
      <c r="B4903" t="s">
        <v>689</v>
      </c>
    </row>
    <row r="4904" spans="1:2" x14ac:dyDescent="0.25">
      <c r="A4904" t="s">
        <v>4976</v>
      </c>
      <c r="B4904" t="s">
        <v>689</v>
      </c>
    </row>
    <row r="4905" spans="1:2" x14ac:dyDescent="0.25">
      <c r="A4905" t="s">
        <v>4977</v>
      </c>
      <c r="B4905" t="s">
        <v>689</v>
      </c>
    </row>
    <row r="4906" spans="1:2" x14ac:dyDescent="0.25">
      <c r="A4906" t="s">
        <v>4978</v>
      </c>
      <c r="B4906" t="s">
        <v>689</v>
      </c>
    </row>
    <row r="4907" spans="1:2" x14ac:dyDescent="0.25">
      <c r="A4907" t="s">
        <v>4979</v>
      </c>
      <c r="B4907" t="s">
        <v>689</v>
      </c>
    </row>
    <row r="4908" spans="1:2" x14ac:dyDescent="0.25">
      <c r="A4908" t="s">
        <v>4980</v>
      </c>
      <c r="B4908" t="s">
        <v>689</v>
      </c>
    </row>
    <row r="4909" spans="1:2" x14ac:dyDescent="0.25">
      <c r="A4909" t="s">
        <v>4981</v>
      </c>
      <c r="B4909" t="s">
        <v>689</v>
      </c>
    </row>
    <row r="4910" spans="1:2" x14ac:dyDescent="0.25">
      <c r="A4910" t="s">
        <v>4982</v>
      </c>
      <c r="B4910" t="s">
        <v>689</v>
      </c>
    </row>
    <row r="4911" spans="1:2" x14ac:dyDescent="0.25">
      <c r="A4911" t="s">
        <v>4983</v>
      </c>
      <c r="B4911" t="s">
        <v>689</v>
      </c>
    </row>
    <row r="4912" spans="1:2" x14ac:dyDescent="0.25">
      <c r="A4912" t="s">
        <v>4984</v>
      </c>
      <c r="B4912" t="s">
        <v>689</v>
      </c>
    </row>
    <row r="4913" spans="1:2" x14ac:dyDescent="0.25">
      <c r="A4913" t="s">
        <v>4985</v>
      </c>
      <c r="B4913" t="s">
        <v>689</v>
      </c>
    </row>
    <row r="4914" spans="1:2" x14ac:dyDescent="0.25">
      <c r="A4914" t="s">
        <v>4986</v>
      </c>
      <c r="B4914" t="s">
        <v>689</v>
      </c>
    </row>
    <row r="4915" spans="1:2" x14ac:dyDescent="0.25">
      <c r="A4915" t="s">
        <v>4987</v>
      </c>
      <c r="B4915" t="s">
        <v>689</v>
      </c>
    </row>
    <row r="4916" spans="1:2" x14ac:dyDescent="0.25">
      <c r="A4916" t="s">
        <v>4988</v>
      </c>
      <c r="B4916" t="s">
        <v>689</v>
      </c>
    </row>
    <row r="4917" spans="1:2" x14ac:dyDescent="0.25">
      <c r="A4917" t="s">
        <v>4989</v>
      </c>
      <c r="B4917" t="s">
        <v>689</v>
      </c>
    </row>
    <row r="4918" spans="1:2" x14ac:dyDescent="0.25">
      <c r="A4918" t="s">
        <v>4990</v>
      </c>
      <c r="B4918" t="s">
        <v>689</v>
      </c>
    </row>
    <row r="4919" spans="1:2" x14ac:dyDescent="0.25">
      <c r="A4919" t="s">
        <v>4991</v>
      </c>
      <c r="B4919" t="s">
        <v>689</v>
      </c>
    </row>
    <row r="4920" spans="1:2" x14ac:dyDescent="0.25">
      <c r="A4920" t="s">
        <v>4992</v>
      </c>
      <c r="B4920" t="s">
        <v>689</v>
      </c>
    </row>
    <row r="4921" spans="1:2" x14ac:dyDescent="0.25">
      <c r="A4921" t="s">
        <v>4993</v>
      </c>
      <c r="B4921" t="s">
        <v>689</v>
      </c>
    </row>
    <row r="4922" spans="1:2" x14ac:dyDescent="0.25">
      <c r="A4922" t="s">
        <v>4994</v>
      </c>
      <c r="B4922" t="s">
        <v>689</v>
      </c>
    </row>
    <row r="4923" spans="1:2" x14ac:dyDescent="0.25">
      <c r="A4923" t="s">
        <v>4995</v>
      </c>
      <c r="B4923" t="s">
        <v>689</v>
      </c>
    </row>
    <row r="4924" spans="1:2" x14ac:dyDescent="0.25">
      <c r="A4924" t="s">
        <v>4996</v>
      </c>
      <c r="B4924" t="s">
        <v>689</v>
      </c>
    </row>
    <row r="4925" spans="1:2" x14ac:dyDescent="0.25">
      <c r="A4925" t="s">
        <v>4997</v>
      </c>
      <c r="B4925" t="s">
        <v>689</v>
      </c>
    </row>
    <row r="4926" spans="1:2" x14ac:dyDescent="0.25">
      <c r="A4926" t="s">
        <v>4998</v>
      </c>
      <c r="B4926" t="s">
        <v>689</v>
      </c>
    </row>
    <row r="4927" spans="1:2" x14ac:dyDescent="0.25">
      <c r="A4927" t="s">
        <v>4999</v>
      </c>
      <c r="B4927" t="s">
        <v>689</v>
      </c>
    </row>
    <row r="4928" spans="1:2" x14ac:dyDescent="0.25">
      <c r="A4928" t="s">
        <v>5000</v>
      </c>
      <c r="B4928" t="s">
        <v>689</v>
      </c>
    </row>
    <row r="4929" spans="1:2" x14ac:dyDescent="0.25">
      <c r="A4929" t="s">
        <v>5001</v>
      </c>
      <c r="B4929" t="s">
        <v>689</v>
      </c>
    </row>
    <row r="4930" spans="1:2" x14ac:dyDescent="0.25">
      <c r="A4930" t="s">
        <v>5002</v>
      </c>
      <c r="B4930" t="s">
        <v>689</v>
      </c>
    </row>
    <row r="4931" spans="1:2" x14ac:dyDescent="0.25">
      <c r="A4931" t="s">
        <v>5003</v>
      </c>
      <c r="B4931" t="s">
        <v>689</v>
      </c>
    </row>
    <row r="4932" spans="1:2" x14ac:dyDescent="0.25">
      <c r="A4932" t="s">
        <v>5004</v>
      </c>
      <c r="B4932" t="s">
        <v>689</v>
      </c>
    </row>
    <row r="4933" spans="1:2" x14ac:dyDescent="0.25">
      <c r="A4933" t="s">
        <v>5005</v>
      </c>
      <c r="B4933" t="s">
        <v>689</v>
      </c>
    </row>
    <row r="4934" spans="1:2" x14ac:dyDescent="0.25">
      <c r="A4934" t="s">
        <v>5006</v>
      </c>
      <c r="B4934" t="s">
        <v>689</v>
      </c>
    </row>
    <row r="4935" spans="1:2" x14ac:dyDescent="0.25">
      <c r="A4935" t="s">
        <v>5007</v>
      </c>
      <c r="B4935" t="s">
        <v>689</v>
      </c>
    </row>
    <row r="4936" spans="1:2" x14ac:dyDescent="0.25">
      <c r="A4936" t="s">
        <v>5008</v>
      </c>
      <c r="B4936" t="s">
        <v>689</v>
      </c>
    </row>
    <row r="4937" spans="1:2" x14ac:dyDescent="0.25">
      <c r="A4937" t="s">
        <v>5009</v>
      </c>
      <c r="B4937" t="s">
        <v>689</v>
      </c>
    </row>
    <row r="4938" spans="1:2" x14ac:dyDescent="0.25">
      <c r="A4938" t="s">
        <v>5010</v>
      </c>
      <c r="B4938" t="s">
        <v>689</v>
      </c>
    </row>
    <row r="4939" spans="1:2" x14ac:dyDescent="0.25">
      <c r="A4939" t="s">
        <v>5011</v>
      </c>
      <c r="B4939" t="s">
        <v>689</v>
      </c>
    </row>
    <row r="4940" spans="1:2" x14ac:dyDescent="0.25">
      <c r="A4940" t="s">
        <v>5012</v>
      </c>
      <c r="B4940" t="s">
        <v>689</v>
      </c>
    </row>
    <row r="4941" spans="1:2" x14ac:dyDescent="0.25">
      <c r="A4941" t="s">
        <v>5013</v>
      </c>
      <c r="B4941" t="s">
        <v>689</v>
      </c>
    </row>
    <row r="4942" spans="1:2" x14ac:dyDescent="0.25">
      <c r="A4942" t="s">
        <v>5014</v>
      </c>
      <c r="B4942" t="s">
        <v>689</v>
      </c>
    </row>
    <row r="4943" spans="1:2" x14ac:dyDescent="0.25">
      <c r="A4943" t="s">
        <v>5015</v>
      </c>
      <c r="B4943" t="s">
        <v>689</v>
      </c>
    </row>
    <row r="4944" spans="1:2" x14ac:dyDescent="0.25">
      <c r="A4944" t="s">
        <v>5016</v>
      </c>
      <c r="B4944" t="s">
        <v>689</v>
      </c>
    </row>
    <row r="4945" spans="1:2" x14ac:dyDescent="0.25">
      <c r="A4945" t="s">
        <v>5017</v>
      </c>
      <c r="B4945" t="s">
        <v>689</v>
      </c>
    </row>
    <row r="4946" spans="1:2" x14ac:dyDescent="0.25">
      <c r="A4946" t="s">
        <v>5018</v>
      </c>
      <c r="B4946" t="s">
        <v>689</v>
      </c>
    </row>
    <row r="4947" spans="1:2" x14ac:dyDescent="0.25">
      <c r="A4947" t="s">
        <v>5019</v>
      </c>
      <c r="B4947" t="s">
        <v>689</v>
      </c>
    </row>
    <row r="4948" spans="1:2" x14ac:dyDescent="0.25">
      <c r="A4948" t="s">
        <v>5020</v>
      </c>
      <c r="B4948" t="s">
        <v>689</v>
      </c>
    </row>
    <row r="4949" spans="1:2" x14ac:dyDescent="0.25">
      <c r="A4949" t="s">
        <v>5021</v>
      </c>
      <c r="B4949" t="s">
        <v>689</v>
      </c>
    </row>
    <row r="4950" spans="1:2" x14ac:dyDescent="0.25">
      <c r="A4950" t="s">
        <v>5022</v>
      </c>
      <c r="B4950" t="s">
        <v>689</v>
      </c>
    </row>
    <row r="4951" spans="1:2" x14ac:dyDescent="0.25">
      <c r="A4951" t="s">
        <v>5023</v>
      </c>
      <c r="B4951" t="s">
        <v>689</v>
      </c>
    </row>
    <row r="4952" spans="1:2" x14ac:dyDescent="0.25">
      <c r="A4952" t="s">
        <v>5024</v>
      </c>
      <c r="B4952" t="s">
        <v>689</v>
      </c>
    </row>
    <row r="4953" spans="1:2" x14ac:dyDescent="0.25">
      <c r="A4953" t="s">
        <v>5025</v>
      </c>
      <c r="B4953" t="s">
        <v>689</v>
      </c>
    </row>
    <row r="4954" spans="1:2" x14ac:dyDescent="0.25">
      <c r="A4954" t="s">
        <v>5026</v>
      </c>
      <c r="B4954" t="s">
        <v>689</v>
      </c>
    </row>
    <row r="4955" spans="1:2" x14ac:dyDescent="0.25">
      <c r="A4955" t="s">
        <v>5027</v>
      </c>
      <c r="B4955" t="s">
        <v>689</v>
      </c>
    </row>
    <row r="4956" spans="1:2" x14ac:dyDescent="0.25">
      <c r="A4956" t="s">
        <v>5028</v>
      </c>
      <c r="B4956" t="s">
        <v>689</v>
      </c>
    </row>
    <row r="4957" spans="1:2" x14ac:dyDescent="0.25">
      <c r="A4957" t="s">
        <v>5029</v>
      </c>
      <c r="B4957" t="s">
        <v>689</v>
      </c>
    </row>
    <row r="4958" spans="1:2" x14ac:dyDescent="0.25">
      <c r="A4958" t="s">
        <v>5030</v>
      </c>
      <c r="B4958" t="s">
        <v>689</v>
      </c>
    </row>
    <row r="4959" spans="1:2" x14ac:dyDescent="0.25">
      <c r="A4959" t="s">
        <v>5031</v>
      </c>
      <c r="B4959" t="s">
        <v>689</v>
      </c>
    </row>
    <row r="4960" spans="1:2" x14ac:dyDescent="0.25">
      <c r="A4960" t="s">
        <v>5032</v>
      </c>
      <c r="B4960" t="s">
        <v>689</v>
      </c>
    </row>
    <row r="4961" spans="1:2" x14ac:dyDescent="0.25">
      <c r="A4961" t="s">
        <v>5033</v>
      </c>
      <c r="B4961" t="s">
        <v>689</v>
      </c>
    </row>
    <row r="4962" spans="1:2" x14ac:dyDescent="0.25">
      <c r="A4962" t="s">
        <v>5034</v>
      </c>
      <c r="B4962" t="s">
        <v>689</v>
      </c>
    </row>
    <row r="4963" spans="1:2" x14ac:dyDescent="0.25">
      <c r="A4963" t="s">
        <v>5035</v>
      </c>
      <c r="B4963" t="s">
        <v>689</v>
      </c>
    </row>
    <row r="4964" spans="1:2" x14ac:dyDescent="0.25">
      <c r="A4964" t="s">
        <v>5036</v>
      </c>
      <c r="B4964" t="s">
        <v>689</v>
      </c>
    </row>
    <row r="4965" spans="1:2" x14ac:dyDescent="0.25">
      <c r="A4965" t="s">
        <v>5037</v>
      </c>
      <c r="B4965" t="s">
        <v>689</v>
      </c>
    </row>
    <row r="4966" spans="1:2" x14ac:dyDescent="0.25">
      <c r="A4966" t="s">
        <v>5038</v>
      </c>
      <c r="B4966" t="s">
        <v>689</v>
      </c>
    </row>
    <row r="4967" spans="1:2" x14ac:dyDescent="0.25">
      <c r="A4967" t="s">
        <v>5039</v>
      </c>
      <c r="B4967" t="s">
        <v>689</v>
      </c>
    </row>
    <row r="4968" spans="1:2" x14ac:dyDescent="0.25">
      <c r="A4968" t="s">
        <v>5040</v>
      </c>
      <c r="B4968" t="s">
        <v>689</v>
      </c>
    </row>
    <row r="4969" spans="1:2" x14ac:dyDescent="0.25">
      <c r="A4969" t="s">
        <v>5041</v>
      </c>
      <c r="B4969" t="s">
        <v>689</v>
      </c>
    </row>
    <row r="4970" spans="1:2" x14ac:dyDescent="0.25">
      <c r="A4970" t="s">
        <v>5042</v>
      </c>
      <c r="B4970" t="s">
        <v>689</v>
      </c>
    </row>
    <row r="4971" spans="1:2" x14ac:dyDescent="0.25">
      <c r="A4971" t="s">
        <v>5043</v>
      </c>
      <c r="B4971" t="s">
        <v>689</v>
      </c>
    </row>
    <row r="4972" spans="1:2" x14ac:dyDescent="0.25">
      <c r="A4972" t="s">
        <v>5044</v>
      </c>
      <c r="B4972" t="s">
        <v>689</v>
      </c>
    </row>
    <row r="4973" spans="1:2" x14ac:dyDescent="0.25">
      <c r="A4973" t="s">
        <v>5045</v>
      </c>
      <c r="B4973" t="s">
        <v>689</v>
      </c>
    </row>
    <row r="4974" spans="1:2" x14ac:dyDescent="0.25">
      <c r="A4974" t="s">
        <v>5046</v>
      </c>
      <c r="B4974" t="s">
        <v>689</v>
      </c>
    </row>
    <row r="4975" spans="1:2" x14ac:dyDescent="0.25">
      <c r="A4975" t="s">
        <v>5047</v>
      </c>
      <c r="B4975" t="s">
        <v>689</v>
      </c>
    </row>
    <row r="4976" spans="1:2" x14ac:dyDescent="0.25">
      <c r="A4976" t="s">
        <v>5048</v>
      </c>
      <c r="B4976" t="s">
        <v>689</v>
      </c>
    </row>
    <row r="4977" spans="1:2" x14ac:dyDescent="0.25">
      <c r="A4977" t="s">
        <v>5049</v>
      </c>
      <c r="B4977" t="s">
        <v>689</v>
      </c>
    </row>
    <row r="4978" spans="1:2" x14ac:dyDescent="0.25">
      <c r="A4978" t="s">
        <v>5050</v>
      </c>
      <c r="B4978" t="s">
        <v>689</v>
      </c>
    </row>
    <row r="4979" spans="1:2" x14ac:dyDescent="0.25">
      <c r="A4979" t="s">
        <v>5051</v>
      </c>
      <c r="B4979" t="s">
        <v>689</v>
      </c>
    </row>
    <row r="4980" spans="1:2" x14ac:dyDescent="0.25">
      <c r="A4980" t="s">
        <v>5052</v>
      </c>
      <c r="B4980" t="s">
        <v>689</v>
      </c>
    </row>
    <row r="4981" spans="1:2" x14ac:dyDescent="0.25">
      <c r="A4981" t="s">
        <v>5053</v>
      </c>
      <c r="B4981" t="s">
        <v>689</v>
      </c>
    </row>
    <row r="4982" spans="1:2" x14ac:dyDescent="0.25">
      <c r="A4982" t="s">
        <v>5054</v>
      </c>
      <c r="B4982" t="s">
        <v>689</v>
      </c>
    </row>
    <row r="4983" spans="1:2" x14ac:dyDescent="0.25">
      <c r="A4983" t="s">
        <v>5055</v>
      </c>
      <c r="B4983" t="s">
        <v>689</v>
      </c>
    </row>
    <row r="4984" spans="1:2" x14ac:dyDescent="0.25">
      <c r="A4984" t="s">
        <v>5056</v>
      </c>
      <c r="B4984" t="s">
        <v>689</v>
      </c>
    </row>
    <row r="4985" spans="1:2" x14ac:dyDescent="0.25">
      <c r="A4985" t="s">
        <v>5057</v>
      </c>
      <c r="B4985" t="s">
        <v>689</v>
      </c>
    </row>
    <row r="4986" spans="1:2" x14ac:dyDescent="0.25">
      <c r="A4986" t="s">
        <v>5058</v>
      </c>
      <c r="B4986" t="s">
        <v>689</v>
      </c>
    </row>
    <row r="4987" spans="1:2" x14ac:dyDescent="0.25">
      <c r="A4987" t="s">
        <v>5059</v>
      </c>
      <c r="B4987" t="s">
        <v>689</v>
      </c>
    </row>
    <row r="4988" spans="1:2" x14ac:dyDescent="0.25">
      <c r="A4988" t="s">
        <v>5060</v>
      </c>
      <c r="B4988" t="s">
        <v>689</v>
      </c>
    </row>
    <row r="4989" spans="1:2" x14ac:dyDescent="0.25">
      <c r="A4989" t="s">
        <v>5061</v>
      </c>
      <c r="B4989" t="s">
        <v>689</v>
      </c>
    </row>
    <row r="4990" spans="1:2" x14ac:dyDescent="0.25">
      <c r="A4990" t="s">
        <v>5062</v>
      </c>
      <c r="B4990" t="s">
        <v>689</v>
      </c>
    </row>
    <row r="4991" spans="1:2" x14ac:dyDescent="0.25">
      <c r="A4991" t="s">
        <v>5063</v>
      </c>
      <c r="B4991" t="s">
        <v>689</v>
      </c>
    </row>
    <row r="4992" spans="1:2" x14ac:dyDescent="0.25">
      <c r="A4992" t="s">
        <v>5064</v>
      </c>
      <c r="B4992" t="s">
        <v>689</v>
      </c>
    </row>
    <row r="4993" spans="1:2" x14ac:dyDescent="0.25">
      <c r="A4993" t="s">
        <v>5065</v>
      </c>
      <c r="B4993" t="s">
        <v>689</v>
      </c>
    </row>
    <row r="4994" spans="1:2" x14ac:dyDescent="0.25">
      <c r="A4994" t="s">
        <v>5066</v>
      </c>
      <c r="B4994" t="s">
        <v>689</v>
      </c>
    </row>
    <row r="4995" spans="1:2" x14ac:dyDescent="0.25">
      <c r="A4995" t="s">
        <v>5067</v>
      </c>
      <c r="B4995" t="s">
        <v>689</v>
      </c>
    </row>
    <row r="4996" spans="1:2" x14ac:dyDescent="0.25">
      <c r="A4996" t="s">
        <v>5068</v>
      </c>
      <c r="B4996" t="s">
        <v>689</v>
      </c>
    </row>
    <row r="4997" spans="1:2" x14ac:dyDescent="0.25">
      <c r="A4997" t="s">
        <v>5069</v>
      </c>
      <c r="B4997" t="s">
        <v>689</v>
      </c>
    </row>
    <row r="4998" spans="1:2" x14ac:dyDescent="0.25">
      <c r="A4998" t="s">
        <v>5070</v>
      </c>
      <c r="B4998" t="s">
        <v>689</v>
      </c>
    </row>
    <row r="4999" spans="1:2" x14ac:dyDescent="0.25">
      <c r="A4999" t="s">
        <v>5071</v>
      </c>
      <c r="B4999" t="s">
        <v>689</v>
      </c>
    </row>
    <row r="5000" spans="1:2" x14ac:dyDescent="0.25">
      <c r="A5000" t="s">
        <v>5072</v>
      </c>
      <c r="B5000" t="s">
        <v>689</v>
      </c>
    </row>
    <row r="5001" spans="1:2" x14ac:dyDescent="0.25">
      <c r="A5001" t="s">
        <v>5073</v>
      </c>
      <c r="B5001" t="s">
        <v>689</v>
      </c>
    </row>
    <row r="5002" spans="1:2" x14ac:dyDescent="0.25">
      <c r="A5002" t="s">
        <v>5074</v>
      </c>
      <c r="B5002" t="s">
        <v>689</v>
      </c>
    </row>
    <row r="5003" spans="1:2" x14ac:dyDescent="0.25">
      <c r="A5003" t="s">
        <v>5075</v>
      </c>
      <c r="B5003" t="s">
        <v>689</v>
      </c>
    </row>
    <row r="5004" spans="1:2" x14ac:dyDescent="0.25">
      <c r="A5004" t="s">
        <v>5076</v>
      </c>
      <c r="B5004" t="s">
        <v>689</v>
      </c>
    </row>
    <row r="5005" spans="1:2" x14ac:dyDescent="0.25">
      <c r="A5005" t="s">
        <v>5077</v>
      </c>
      <c r="B5005" t="s">
        <v>689</v>
      </c>
    </row>
    <row r="5006" spans="1:2" x14ac:dyDescent="0.25">
      <c r="A5006" t="s">
        <v>5078</v>
      </c>
      <c r="B5006" t="s">
        <v>689</v>
      </c>
    </row>
    <row r="5007" spans="1:2" x14ac:dyDescent="0.25">
      <c r="A5007" t="s">
        <v>5079</v>
      </c>
      <c r="B5007" t="s">
        <v>689</v>
      </c>
    </row>
    <row r="5008" spans="1:2" x14ac:dyDescent="0.25">
      <c r="A5008" t="s">
        <v>5080</v>
      </c>
      <c r="B5008" t="s">
        <v>689</v>
      </c>
    </row>
    <row r="5009" spans="1:2" x14ac:dyDescent="0.25">
      <c r="A5009" t="s">
        <v>5081</v>
      </c>
      <c r="B5009" t="s">
        <v>689</v>
      </c>
    </row>
    <row r="5010" spans="1:2" x14ac:dyDescent="0.25">
      <c r="A5010" t="s">
        <v>5082</v>
      </c>
      <c r="B5010" t="s">
        <v>689</v>
      </c>
    </row>
    <row r="5011" spans="1:2" x14ac:dyDescent="0.25">
      <c r="A5011" t="s">
        <v>5083</v>
      </c>
      <c r="B5011" t="s">
        <v>689</v>
      </c>
    </row>
    <row r="5012" spans="1:2" x14ac:dyDescent="0.25">
      <c r="A5012" t="s">
        <v>5084</v>
      </c>
      <c r="B5012" t="s">
        <v>689</v>
      </c>
    </row>
    <row r="5013" spans="1:2" x14ac:dyDescent="0.25">
      <c r="A5013" t="s">
        <v>5085</v>
      </c>
      <c r="B5013" t="s">
        <v>689</v>
      </c>
    </row>
    <row r="5014" spans="1:2" x14ac:dyDescent="0.25">
      <c r="A5014" t="s">
        <v>5086</v>
      </c>
      <c r="B5014" t="s">
        <v>689</v>
      </c>
    </row>
    <row r="5015" spans="1:2" x14ac:dyDescent="0.25">
      <c r="A5015" t="s">
        <v>5087</v>
      </c>
      <c r="B5015" t="s">
        <v>689</v>
      </c>
    </row>
    <row r="5016" spans="1:2" x14ac:dyDescent="0.25">
      <c r="A5016" t="s">
        <v>5088</v>
      </c>
      <c r="B5016" t="s">
        <v>689</v>
      </c>
    </row>
    <row r="5017" spans="1:2" x14ac:dyDescent="0.25">
      <c r="A5017" t="s">
        <v>5089</v>
      </c>
      <c r="B5017" t="s">
        <v>689</v>
      </c>
    </row>
    <row r="5018" spans="1:2" x14ac:dyDescent="0.25">
      <c r="A5018" t="s">
        <v>5090</v>
      </c>
      <c r="B5018" t="s">
        <v>689</v>
      </c>
    </row>
    <row r="5019" spans="1:2" x14ac:dyDescent="0.25">
      <c r="A5019" t="s">
        <v>5091</v>
      </c>
      <c r="B5019" t="s">
        <v>689</v>
      </c>
    </row>
    <row r="5020" spans="1:2" x14ac:dyDescent="0.25">
      <c r="A5020" t="s">
        <v>5092</v>
      </c>
      <c r="B5020" t="s">
        <v>689</v>
      </c>
    </row>
    <row r="5021" spans="1:2" x14ac:dyDescent="0.25">
      <c r="A5021" t="s">
        <v>5093</v>
      </c>
      <c r="B5021" t="s">
        <v>689</v>
      </c>
    </row>
    <row r="5022" spans="1:2" x14ac:dyDescent="0.25">
      <c r="A5022" t="s">
        <v>5094</v>
      </c>
      <c r="B5022" t="s">
        <v>689</v>
      </c>
    </row>
    <row r="5023" spans="1:2" x14ac:dyDescent="0.25">
      <c r="A5023" t="s">
        <v>5095</v>
      </c>
      <c r="B5023" t="s">
        <v>689</v>
      </c>
    </row>
    <row r="5024" spans="1:2" x14ac:dyDescent="0.25">
      <c r="A5024" t="s">
        <v>5096</v>
      </c>
      <c r="B5024" t="s">
        <v>689</v>
      </c>
    </row>
    <row r="5025" spans="1:2" x14ac:dyDescent="0.25">
      <c r="A5025" t="s">
        <v>5097</v>
      </c>
      <c r="B5025" t="s">
        <v>689</v>
      </c>
    </row>
    <row r="5026" spans="1:2" x14ac:dyDescent="0.25">
      <c r="A5026" t="s">
        <v>5098</v>
      </c>
      <c r="B5026" t="s">
        <v>689</v>
      </c>
    </row>
    <row r="5027" spans="1:2" x14ac:dyDescent="0.25">
      <c r="A5027" t="s">
        <v>5099</v>
      </c>
      <c r="B5027" t="s">
        <v>689</v>
      </c>
    </row>
    <row r="5028" spans="1:2" x14ac:dyDescent="0.25">
      <c r="A5028" t="s">
        <v>5100</v>
      </c>
      <c r="B5028" t="s">
        <v>689</v>
      </c>
    </row>
    <row r="5029" spans="1:2" x14ac:dyDescent="0.25">
      <c r="A5029" t="s">
        <v>5101</v>
      </c>
      <c r="B5029" t="s">
        <v>689</v>
      </c>
    </row>
    <row r="5030" spans="1:2" x14ac:dyDescent="0.25">
      <c r="A5030" t="s">
        <v>5102</v>
      </c>
      <c r="B5030" t="s">
        <v>689</v>
      </c>
    </row>
    <row r="5031" spans="1:2" x14ac:dyDescent="0.25">
      <c r="A5031" t="s">
        <v>5103</v>
      </c>
      <c r="B5031" t="s">
        <v>689</v>
      </c>
    </row>
    <row r="5032" spans="1:2" x14ac:dyDescent="0.25">
      <c r="A5032" t="s">
        <v>5104</v>
      </c>
      <c r="B5032" t="s">
        <v>689</v>
      </c>
    </row>
    <row r="5033" spans="1:2" x14ac:dyDescent="0.25">
      <c r="A5033" t="s">
        <v>5105</v>
      </c>
      <c r="B5033" t="s">
        <v>689</v>
      </c>
    </row>
    <row r="5034" spans="1:2" x14ac:dyDescent="0.25">
      <c r="A5034" t="s">
        <v>5106</v>
      </c>
      <c r="B5034" t="s">
        <v>689</v>
      </c>
    </row>
    <row r="5035" spans="1:2" x14ac:dyDescent="0.25">
      <c r="A5035" t="s">
        <v>5107</v>
      </c>
      <c r="B5035" t="s">
        <v>689</v>
      </c>
    </row>
    <row r="5036" spans="1:2" x14ac:dyDescent="0.25">
      <c r="A5036" t="s">
        <v>5108</v>
      </c>
      <c r="B5036" t="s">
        <v>689</v>
      </c>
    </row>
    <row r="5037" spans="1:2" x14ac:dyDescent="0.25">
      <c r="A5037" t="s">
        <v>5109</v>
      </c>
      <c r="B5037" t="s">
        <v>689</v>
      </c>
    </row>
    <row r="5038" spans="1:2" x14ac:dyDescent="0.25">
      <c r="A5038" t="s">
        <v>5110</v>
      </c>
      <c r="B5038" t="s">
        <v>689</v>
      </c>
    </row>
    <row r="5039" spans="1:2" x14ac:dyDescent="0.25">
      <c r="A5039" t="s">
        <v>5111</v>
      </c>
      <c r="B5039" t="s">
        <v>689</v>
      </c>
    </row>
    <row r="5040" spans="1:2" x14ac:dyDescent="0.25">
      <c r="A5040" t="s">
        <v>5112</v>
      </c>
      <c r="B5040" t="s">
        <v>689</v>
      </c>
    </row>
    <row r="5041" spans="1:2" x14ac:dyDescent="0.25">
      <c r="A5041" t="s">
        <v>5113</v>
      </c>
      <c r="B5041" t="s">
        <v>689</v>
      </c>
    </row>
    <row r="5042" spans="1:2" x14ac:dyDescent="0.25">
      <c r="A5042" t="s">
        <v>5114</v>
      </c>
      <c r="B5042" t="s">
        <v>689</v>
      </c>
    </row>
    <row r="5043" spans="1:2" x14ac:dyDescent="0.25">
      <c r="A5043" t="s">
        <v>5115</v>
      </c>
      <c r="B5043" t="s">
        <v>689</v>
      </c>
    </row>
    <row r="5044" spans="1:2" x14ac:dyDescent="0.25">
      <c r="A5044" t="s">
        <v>5116</v>
      </c>
      <c r="B5044" t="s">
        <v>689</v>
      </c>
    </row>
    <row r="5045" spans="1:2" x14ac:dyDescent="0.25">
      <c r="A5045" t="s">
        <v>5117</v>
      </c>
      <c r="B5045" t="s">
        <v>689</v>
      </c>
    </row>
    <row r="5046" spans="1:2" x14ac:dyDescent="0.25">
      <c r="A5046" t="s">
        <v>5118</v>
      </c>
      <c r="B5046" t="s">
        <v>689</v>
      </c>
    </row>
    <row r="5047" spans="1:2" x14ac:dyDescent="0.25">
      <c r="A5047" t="s">
        <v>5119</v>
      </c>
      <c r="B5047" t="s">
        <v>689</v>
      </c>
    </row>
    <row r="5048" spans="1:2" x14ac:dyDescent="0.25">
      <c r="A5048" t="s">
        <v>5120</v>
      </c>
      <c r="B5048" t="s">
        <v>689</v>
      </c>
    </row>
    <row r="5049" spans="1:2" x14ac:dyDescent="0.25">
      <c r="A5049" t="s">
        <v>5121</v>
      </c>
      <c r="B5049" t="s">
        <v>689</v>
      </c>
    </row>
    <row r="5050" spans="1:2" x14ac:dyDescent="0.25">
      <c r="A5050" t="s">
        <v>5122</v>
      </c>
      <c r="B5050" t="s">
        <v>689</v>
      </c>
    </row>
    <row r="5051" spans="1:2" x14ac:dyDescent="0.25">
      <c r="A5051" t="s">
        <v>5123</v>
      </c>
      <c r="B5051" t="s">
        <v>689</v>
      </c>
    </row>
    <row r="5052" spans="1:2" x14ac:dyDescent="0.25">
      <c r="A5052" t="s">
        <v>5124</v>
      </c>
      <c r="B5052" t="s">
        <v>689</v>
      </c>
    </row>
    <row r="5053" spans="1:2" x14ac:dyDescent="0.25">
      <c r="A5053" t="s">
        <v>5125</v>
      </c>
      <c r="B5053" t="s">
        <v>689</v>
      </c>
    </row>
    <row r="5054" spans="1:2" x14ac:dyDescent="0.25">
      <c r="A5054" t="s">
        <v>5126</v>
      </c>
      <c r="B5054" t="s">
        <v>689</v>
      </c>
    </row>
    <row r="5055" spans="1:2" x14ac:dyDescent="0.25">
      <c r="A5055" t="s">
        <v>5127</v>
      </c>
      <c r="B5055" t="s">
        <v>689</v>
      </c>
    </row>
    <row r="5056" spans="1:2" x14ac:dyDescent="0.25">
      <c r="A5056" t="s">
        <v>5128</v>
      </c>
      <c r="B5056" t="s">
        <v>689</v>
      </c>
    </row>
    <row r="5057" spans="1:2" x14ac:dyDescent="0.25">
      <c r="A5057" t="s">
        <v>5129</v>
      </c>
      <c r="B5057" t="s">
        <v>689</v>
      </c>
    </row>
    <row r="5058" spans="1:2" x14ac:dyDescent="0.25">
      <c r="A5058" t="s">
        <v>5130</v>
      </c>
      <c r="B5058" t="s">
        <v>689</v>
      </c>
    </row>
    <row r="5059" spans="1:2" x14ac:dyDescent="0.25">
      <c r="A5059" t="s">
        <v>5131</v>
      </c>
      <c r="B5059" t="s">
        <v>689</v>
      </c>
    </row>
    <row r="5060" spans="1:2" x14ac:dyDescent="0.25">
      <c r="A5060" t="s">
        <v>5132</v>
      </c>
      <c r="B5060" t="s">
        <v>689</v>
      </c>
    </row>
    <row r="5061" spans="1:2" x14ac:dyDescent="0.25">
      <c r="A5061" t="s">
        <v>5133</v>
      </c>
      <c r="B5061" t="s">
        <v>689</v>
      </c>
    </row>
    <row r="5062" spans="1:2" x14ac:dyDescent="0.25">
      <c r="A5062" t="s">
        <v>5134</v>
      </c>
      <c r="B5062" t="s">
        <v>689</v>
      </c>
    </row>
    <row r="5063" spans="1:2" x14ac:dyDescent="0.25">
      <c r="A5063" t="s">
        <v>5135</v>
      </c>
      <c r="B5063" t="s">
        <v>689</v>
      </c>
    </row>
    <row r="5064" spans="1:2" x14ac:dyDescent="0.25">
      <c r="A5064" t="s">
        <v>5136</v>
      </c>
      <c r="B5064" t="s">
        <v>689</v>
      </c>
    </row>
    <row r="5065" spans="1:2" x14ac:dyDescent="0.25">
      <c r="A5065" t="s">
        <v>5137</v>
      </c>
      <c r="B5065" t="s">
        <v>689</v>
      </c>
    </row>
    <row r="5066" spans="1:2" x14ac:dyDescent="0.25">
      <c r="A5066" t="s">
        <v>5138</v>
      </c>
      <c r="B5066" t="s">
        <v>689</v>
      </c>
    </row>
    <row r="5067" spans="1:2" x14ac:dyDescent="0.25">
      <c r="A5067" t="s">
        <v>5139</v>
      </c>
      <c r="B5067" t="s">
        <v>689</v>
      </c>
    </row>
    <row r="5068" spans="1:2" x14ac:dyDescent="0.25">
      <c r="A5068" t="s">
        <v>5140</v>
      </c>
      <c r="B5068" t="s">
        <v>689</v>
      </c>
    </row>
    <row r="5069" spans="1:2" x14ac:dyDescent="0.25">
      <c r="A5069" t="s">
        <v>5141</v>
      </c>
      <c r="B5069" t="s">
        <v>689</v>
      </c>
    </row>
    <row r="5070" spans="1:2" x14ac:dyDescent="0.25">
      <c r="A5070" t="s">
        <v>5142</v>
      </c>
      <c r="B5070" t="s">
        <v>689</v>
      </c>
    </row>
    <row r="5071" spans="1:2" x14ac:dyDescent="0.25">
      <c r="A5071" t="s">
        <v>5143</v>
      </c>
      <c r="B5071" t="s">
        <v>689</v>
      </c>
    </row>
    <row r="5072" spans="1:2" x14ac:dyDescent="0.25">
      <c r="A5072" t="s">
        <v>5144</v>
      </c>
      <c r="B5072" t="s">
        <v>689</v>
      </c>
    </row>
    <row r="5073" spans="1:2" x14ac:dyDescent="0.25">
      <c r="A5073" t="s">
        <v>5145</v>
      </c>
      <c r="B5073" t="s">
        <v>689</v>
      </c>
    </row>
    <row r="5074" spans="1:2" x14ac:dyDescent="0.25">
      <c r="A5074" t="s">
        <v>5146</v>
      </c>
      <c r="B5074" t="s">
        <v>689</v>
      </c>
    </row>
    <row r="5075" spans="1:2" x14ac:dyDescent="0.25">
      <c r="A5075" t="s">
        <v>5147</v>
      </c>
      <c r="B5075" t="s">
        <v>689</v>
      </c>
    </row>
    <row r="5076" spans="1:2" x14ac:dyDescent="0.25">
      <c r="A5076" t="s">
        <v>5148</v>
      </c>
      <c r="B5076" t="s">
        <v>689</v>
      </c>
    </row>
    <row r="5077" spans="1:2" x14ac:dyDescent="0.25">
      <c r="A5077" t="s">
        <v>5149</v>
      </c>
      <c r="B5077" t="s">
        <v>689</v>
      </c>
    </row>
    <row r="5078" spans="1:2" x14ac:dyDescent="0.25">
      <c r="A5078" t="s">
        <v>5150</v>
      </c>
      <c r="B5078" t="s">
        <v>689</v>
      </c>
    </row>
    <row r="5079" spans="1:2" x14ac:dyDescent="0.25">
      <c r="A5079" t="s">
        <v>5151</v>
      </c>
      <c r="B5079" t="s">
        <v>689</v>
      </c>
    </row>
    <row r="5080" spans="1:2" x14ac:dyDescent="0.25">
      <c r="A5080" t="s">
        <v>5152</v>
      </c>
      <c r="B5080" t="s">
        <v>689</v>
      </c>
    </row>
    <row r="5081" spans="1:2" x14ac:dyDescent="0.25">
      <c r="A5081" t="s">
        <v>5153</v>
      </c>
      <c r="B5081" t="s">
        <v>689</v>
      </c>
    </row>
    <row r="5082" spans="1:2" x14ac:dyDescent="0.25">
      <c r="A5082" t="s">
        <v>5154</v>
      </c>
      <c r="B5082" t="s">
        <v>689</v>
      </c>
    </row>
    <row r="5083" spans="1:2" x14ac:dyDescent="0.25">
      <c r="A5083" t="s">
        <v>5155</v>
      </c>
      <c r="B5083" t="s">
        <v>689</v>
      </c>
    </row>
    <row r="5084" spans="1:2" x14ac:dyDescent="0.25">
      <c r="A5084" t="s">
        <v>5156</v>
      </c>
      <c r="B5084" t="s">
        <v>689</v>
      </c>
    </row>
    <row r="5085" spans="1:2" x14ac:dyDescent="0.25">
      <c r="A5085" t="s">
        <v>5157</v>
      </c>
      <c r="B5085" t="s">
        <v>689</v>
      </c>
    </row>
    <row r="5086" spans="1:2" x14ac:dyDescent="0.25">
      <c r="A5086" t="s">
        <v>5158</v>
      </c>
      <c r="B5086" t="s">
        <v>689</v>
      </c>
    </row>
    <row r="5087" spans="1:2" x14ac:dyDescent="0.25">
      <c r="A5087" t="s">
        <v>5159</v>
      </c>
      <c r="B5087" t="s">
        <v>689</v>
      </c>
    </row>
    <row r="5088" spans="1:2" x14ac:dyDescent="0.25">
      <c r="A5088" t="s">
        <v>5160</v>
      </c>
      <c r="B5088" t="s">
        <v>689</v>
      </c>
    </row>
    <row r="5089" spans="1:2" x14ac:dyDescent="0.25">
      <c r="A5089" t="s">
        <v>5161</v>
      </c>
      <c r="B5089" t="s">
        <v>689</v>
      </c>
    </row>
    <row r="5090" spans="1:2" x14ac:dyDescent="0.25">
      <c r="A5090" t="s">
        <v>5162</v>
      </c>
      <c r="B5090" t="s">
        <v>689</v>
      </c>
    </row>
    <row r="5091" spans="1:2" x14ac:dyDescent="0.25">
      <c r="A5091" t="s">
        <v>5163</v>
      </c>
      <c r="B5091" t="s">
        <v>689</v>
      </c>
    </row>
    <row r="5092" spans="1:2" x14ac:dyDescent="0.25">
      <c r="A5092" t="s">
        <v>5164</v>
      </c>
      <c r="B5092" t="s">
        <v>689</v>
      </c>
    </row>
    <row r="5093" spans="1:2" x14ac:dyDescent="0.25">
      <c r="A5093" t="s">
        <v>5165</v>
      </c>
      <c r="B5093" t="s">
        <v>689</v>
      </c>
    </row>
    <row r="5094" spans="1:2" x14ac:dyDescent="0.25">
      <c r="A5094" t="s">
        <v>5166</v>
      </c>
      <c r="B5094" t="s">
        <v>689</v>
      </c>
    </row>
    <row r="5095" spans="1:2" x14ac:dyDescent="0.25">
      <c r="A5095" t="s">
        <v>5167</v>
      </c>
      <c r="B5095" t="s">
        <v>689</v>
      </c>
    </row>
    <row r="5096" spans="1:2" x14ac:dyDescent="0.25">
      <c r="A5096" t="s">
        <v>5168</v>
      </c>
      <c r="B5096" t="s">
        <v>689</v>
      </c>
    </row>
    <row r="5097" spans="1:2" x14ac:dyDescent="0.25">
      <c r="A5097" t="s">
        <v>5169</v>
      </c>
      <c r="B5097" t="s">
        <v>689</v>
      </c>
    </row>
    <row r="5098" spans="1:2" x14ac:dyDescent="0.25">
      <c r="A5098" t="s">
        <v>5170</v>
      </c>
      <c r="B5098" t="s">
        <v>689</v>
      </c>
    </row>
    <row r="5099" spans="1:2" x14ac:dyDescent="0.25">
      <c r="A5099" t="s">
        <v>5171</v>
      </c>
      <c r="B5099" t="s">
        <v>689</v>
      </c>
    </row>
    <row r="5100" spans="1:2" x14ac:dyDescent="0.25">
      <c r="A5100" t="s">
        <v>5172</v>
      </c>
      <c r="B5100" t="s">
        <v>689</v>
      </c>
    </row>
    <row r="5101" spans="1:2" x14ac:dyDescent="0.25">
      <c r="A5101" t="s">
        <v>5173</v>
      </c>
      <c r="B5101" t="s">
        <v>689</v>
      </c>
    </row>
    <row r="5102" spans="1:2" x14ac:dyDescent="0.25">
      <c r="A5102" t="s">
        <v>5174</v>
      </c>
      <c r="B5102" t="s">
        <v>689</v>
      </c>
    </row>
    <row r="5103" spans="1:2" x14ac:dyDescent="0.25">
      <c r="A5103" t="s">
        <v>5175</v>
      </c>
      <c r="B5103" t="s">
        <v>689</v>
      </c>
    </row>
    <row r="5104" spans="1:2" x14ac:dyDescent="0.25">
      <c r="A5104" t="s">
        <v>5176</v>
      </c>
      <c r="B5104" t="s">
        <v>689</v>
      </c>
    </row>
    <row r="5105" spans="1:2" x14ac:dyDescent="0.25">
      <c r="A5105" t="s">
        <v>5177</v>
      </c>
      <c r="B5105" t="s">
        <v>689</v>
      </c>
    </row>
    <row r="5106" spans="1:2" x14ac:dyDescent="0.25">
      <c r="A5106" t="s">
        <v>5178</v>
      </c>
      <c r="B5106" t="s">
        <v>689</v>
      </c>
    </row>
    <row r="5107" spans="1:2" x14ac:dyDescent="0.25">
      <c r="A5107" t="s">
        <v>5179</v>
      </c>
      <c r="B5107" t="s">
        <v>689</v>
      </c>
    </row>
    <row r="5108" spans="1:2" x14ac:dyDescent="0.25">
      <c r="A5108" t="s">
        <v>5180</v>
      </c>
      <c r="B5108" t="s">
        <v>689</v>
      </c>
    </row>
    <row r="5109" spans="1:2" x14ac:dyDescent="0.25">
      <c r="A5109" t="s">
        <v>5181</v>
      </c>
      <c r="B5109" t="s">
        <v>689</v>
      </c>
    </row>
    <row r="5110" spans="1:2" x14ac:dyDescent="0.25">
      <c r="A5110" t="s">
        <v>5182</v>
      </c>
      <c r="B5110" t="s">
        <v>689</v>
      </c>
    </row>
    <row r="5111" spans="1:2" x14ac:dyDescent="0.25">
      <c r="A5111" t="s">
        <v>5183</v>
      </c>
      <c r="B5111" t="s">
        <v>689</v>
      </c>
    </row>
    <row r="5112" spans="1:2" x14ac:dyDescent="0.25">
      <c r="A5112" t="s">
        <v>5184</v>
      </c>
      <c r="B5112" t="s">
        <v>689</v>
      </c>
    </row>
    <row r="5113" spans="1:2" x14ac:dyDescent="0.25">
      <c r="A5113" t="s">
        <v>5185</v>
      </c>
      <c r="B5113" t="s">
        <v>689</v>
      </c>
    </row>
    <row r="5114" spans="1:2" x14ac:dyDescent="0.25">
      <c r="A5114" t="s">
        <v>5186</v>
      </c>
      <c r="B5114" t="s">
        <v>689</v>
      </c>
    </row>
    <row r="5115" spans="1:2" x14ac:dyDescent="0.25">
      <c r="A5115" t="s">
        <v>5187</v>
      </c>
      <c r="B5115" t="s">
        <v>689</v>
      </c>
    </row>
    <row r="5116" spans="1:2" x14ac:dyDescent="0.25">
      <c r="A5116" t="s">
        <v>5188</v>
      </c>
      <c r="B5116" t="s">
        <v>689</v>
      </c>
    </row>
    <row r="5117" spans="1:2" x14ac:dyDescent="0.25">
      <c r="A5117" t="s">
        <v>5189</v>
      </c>
      <c r="B5117" t="s">
        <v>689</v>
      </c>
    </row>
    <row r="5118" spans="1:2" x14ac:dyDescent="0.25">
      <c r="A5118" t="s">
        <v>5190</v>
      </c>
      <c r="B5118" t="s">
        <v>689</v>
      </c>
    </row>
    <row r="5119" spans="1:2" x14ac:dyDescent="0.25">
      <c r="A5119" t="s">
        <v>5191</v>
      </c>
      <c r="B5119" t="s">
        <v>689</v>
      </c>
    </row>
    <row r="5120" spans="1:2" x14ac:dyDescent="0.25">
      <c r="A5120" t="s">
        <v>5192</v>
      </c>
      <c r="B5120" t="s">
        <v>689</v>
      </c>
    </row>
    <row r="5121" spans="1:2" x14ac:dyDescent="0.25">
      <c r="A5121" t="s">
        <v>5193</v>
      </c>
      <c r="B5121" t="s">
        <v>689</v>
      </c>
    </row>
    <row r="5122" spans="1:2" x14ac:dyDescent="0.25">
      <c r="A5122" t="s">
        <v>5194</v>
      </c>
      <c r="B5122" t="s">
        <v>689</v>
      </c>
    </row>
    <row r="5123" spans="1:2" x14ac:dyDescent="0.25">
      <c r="A5123" t="s">
        <v>5195</v>
      </c>
      <c r="B5123" t="s">
        <v>689</v>
      </c>
    </row>
    <row r="5124" spans="1:2" x14ac:dyDescent="0.25">
      <c r="A5124" t="s">
        <v>5196</v>
      </c>
      <c r="B5124" t="s">
        <v>689</v>
      </c>
    </row>
    <row r="5125" spans="1:2" x14ac:dyDescent="0.25">
      <c r="A5125" t="s">
        <v>5197</v>
      </c>
      <c r="B5125" t="s">
        <v>689</v>
      </c>
    </row>
    <row r="5126" spans="1:2" x14ac:dyDescent="0.25">
      <c r="A5126" t="s">
        <v>5198</v>
      </c>
      <c r="B5126" t="s">
        <v>689</v>
      </c>
    </row>
    <row r="5127" spans="1:2" x14ac:dyDescent="0.25">
      <c r="A5127" t="s">
        <v>5199</v>
      </c>
      <c r="B5127" t="s">
        <v>689</v>
      </c>
    </row>
    <row r="5128" spans="1:2" x14ac:dyDescent="0.25">
      <c r="A5128" t="s">
        <v>5200</v>
      </c>
      <c r="B5128" t="s">
        <v>689</v>
      </c>
    </row>
    <row r="5129" spans="1:2" x14ac:dyDescent="0.25">
      <c r="A5129" t="s">
        <v>5201</v>
      </c>
      <c r="B5129" t="s">
        <v>689</v>
      </c>
    </row>
    <row r="5130" spans="1:2" x14ac:dyDescent="0.25">
      <c r="A5130" t="s">
        <v>5202</v>
      </c>
      <c r="B5130" t="s">
        <v>689</v>
      </c>
    </row>
    <row r="5131" spans="1:2" x14ac:dyDescent="0.25">
      <c r="A5131" t="s">
        <v>5203</v>
      </c>
      <c r="B5131" t="s">
        <v>689</v>
      </c>
    </row>
    <row r="5132" spans="1:2" x14ac:dyDescent="0.25">
      <c r="A5132" t="s">
        <v>5204</v>
      </c>
      <c r="B5132" t="s">
        <v>689</v>
      </c>
    </row>
    <row r="5133" spans="1:2" x14ac:dyDescent="0.25">
      <c r="A5133" t="s">
        <v>5205</v>
      </c>
      <c r="B5133" t="s">
        <v>689</v>
      </c>
    </row>
    <row r="5134" spans="1:2" x14ac:dyDescent="0.25">
      <c r="A5134" t="s">
        <v>5206</v>
      </c>
      <c r="B5134" t="s">
        <v>689</v>
      </c>
    </row>
    <row r="5135" spans="1:2" x14ac:dyDescent="0.25">
      <c r="A5135" t="s">
        <v>5207</v>
      </c>
      <c r="B5135" t="s">
        <v>689</v>
      </c>
    </row>
    <row r="5136" spans="1:2" x14ac:dyDescent="0.25">
      <c r="A5136" t="s">
        <v>5208</v>
      </c>
      <c r="B5136" t="s">
        <v>689</v>
      </c>
    </row>
    <row r="5137" spans="1:2" x14ac:dyDescent="0.25">
      <c r="A5137" t="s">
        <v>5209</v>
      </c>
      <c r="B5137" t="s">
        <v>689</v>
      </c>
    </row>
    <row r="5138" spans="1:2" x14ac:dyDescent="0.25">
      <c r="A5138" t="s">
        <v>5210</v>
      </c>
      <c r="B5138" t="s">
        <v>689</v>
      </c>
    </row>
    <row r="5139" spans="1:2" x14ac:dyDescent="0.25">
      <c r="A5139" t="s">
        <v>5211</v>
      </c>
      <c r="B5139" t="s">
        <v>689</v>
      </c>
    </row>
    <row r="5140" spans="1:2" x14ac:dyDescent="0.25">
      <c r="A5140" t="s">
        <v>5212</v>
      </c>
      <c r="B5140" t="s">
        <v>689</v>
      </c>
    </row>
    <row r="5141" spans="1:2" x14ac:dyDescent="0.25">
      <c r="A5141" t="s">
        <v>5213</v>
      </c>
      <c r="B5141" t="s">
        <v>689</v>
      </c>
    </row>
    <row r="5142" spans="1:2" x14ac:dyDescent="0.25">
      <c r="A5142" t="s">
        <v>5214</v>
      </c>
      <c r="B5142" t="s">
        <v>689</v>
      </c>
    </row>
    <row r="5143" spans="1:2" x14ac:dyDescent="0.25">
      <c r="A5143" t="s">
        <v>5215</v>
      </c>
      <c r="B5143" t="s">
        <v>689</v>
      </c>
    </row>
    <row r="5144" spans="1:2" x14ac:dyDescent="0.25">
      <c r="A5144" t="s">
        <v>5216</v>
      </c>
      <c r="B5144" t="s">
        <v>689</v>
      </c>
    </row>
    <row r="5145" spans="1:2" x14ac:dyDescent="0.25">
      <c r="A5145" t="s">
        <v>5217</v>
      </c>
      <c r="B5145" t="s">
        <v>689</v>
      </c>
    </row>
    <row r="5146" spans="1:2" x14ac:dyDescent="0.25">
      <c r="A5146" t="s">
        <v>5218</v>
      </c>
      <c r="B5146" t="s">
        <v>689</v>
      </c>
    </row>
    <row r="5147" spans="1:2" x14ac:dyDescent="0.25">
      <c r="A5147" t="s">
        <v>5219</v>
      </c>
      <c r="B5147" t="s">
        <v>689</v>
      </c>
    </row>
    <row r="5148" spans="1:2" x14ac:dyDescent="0.25">
      <c r="A5148" t="s">
        <v>5220</v>
      </c>
      <c r="B5148" t="s">
        <v>689</v>
      </c>
    </row>
    <row r="5149" spans="1:2" x14ac:dyDescent="0.25">
      <c r="A5149" t="s">
        <v>5221</v>
      </c>
      <c r="B5149" t="s">
        <v>689</v>
      </c>
    </row>
    <row r="5150" spans="1:2" x14ac:dyDescent="0.25">
      <c r="A5150" t="s">
        <v>5222</v>
      </c>
      <c r="B5150" t="s">
        <v>689</v>
      </c>
    </row>
    <row r="5151" spans="1:2" x14ac:dyDescent="0.25">
      <c r="A5151" t="s">
        <v>5223</v>
      </c>
      <c r="B5151" t="s">
        <v>689</v>
      </c>
    </row>
    <row r="5152" spans="1:2" x14ac:dyDescent="0.25">
      <c r="A5152" t="s">
        <v>5224</v>
      </c>
      <c r="B5152" t="s">
        <v>689</v>
      </c>
    </row>
    <row r="5153" spans="1:2" x14ac:dyDescent="0.25">
      <c r="A5153" t="s">
        <v>5225</v>
      </c>
      <c r="B5153" t="s">
        <v>689</v>
      </c>
    </row>
    <row r="5154" spans="1:2" x14ac:dyDescent="0.25">
      <c r="A5154" t="s">
        <v>5226</v>
      </c>
      <c r="B5154" t="s">
        <v>689</v>
      </c>
    </row>
    <row r="5155" spans="1:2" x14ac:dyDescent="0.25">
      <c r="A5155" t="s">
        <v>5227</v>
      </c>
      <c r="B5155" t="s">
        <v>689</v>
      </c>
    </row>
    <row r="5156" spans="1:2" x14ac:dyDescent="0.25">
      <c r="A5156" t="s">
        <v>5228</v>
      </c>
      <c r="B5156" t="s">
        <v>689</v>
      </c>
    </row>
    <row r="5157" spans="1:2" x14ac:dyDescent="0.25">
      <c r="A5157" t="s">
        <v>5229</v>
      </c>
      <c r="B5157" t="s">
        <v>689</v>
      </c>
    </row>
    <row r="5158" spans="1:2" x14ac:dyDescent="0.25">
      <c r="A5158" t="s">
        <v>5230</v>
      </c>
      <c r="B5158" t="s">
        <v>689</v>
      </c>
    </row>
    <row r="5159" spans="1:2" x14ac:dyDescent="0.25">
      <c r="A5159" t="s">
        <v>5231</v>
      </c>
      <c r="B5159" t="s">
        <v>689</v>
      </c>
    </row>
    <row r="5160" spans="1:2" x14ac:dyDescent="0.25">
      <c r="A5160" t="s">
        <v>5232</v>
      </c>
      <c r="B5160" t="s">
        <v>689</v>
      </c>
    </row>
    <row r="5161" spans="1:2" x14ac:dyDescent="0.25">
      <c r="A5161" t="s">
        <v>5233</v>
      </c>
      <c r="B5161" t="s">
        <v>689</v>
      </c>
    </row>
    <row r="5162" spans="1:2" x14ac:dyDescent="0.25">
      <c r="A5162" t="s">
        <v>5234</v>
      </c>
      <c r="B5162" t="s">
        <v>689</v>
      </c>
    </row>
    <row r="5163" spans="1:2" x14ac:dyDescent="0.25">
      <c r="A5163" t="s">
        <v>5235</v>
      </c>
      <c r="B5163" t="s">
        <v>689</v>
      </c>
    </row>
    <row r="5164" spans="1:2" x14ac:dyDescent="0.25">
      <c r="A5164" t="s">
        <v>5236</v>
      </c>
      <c r="B5164" t="s">
        <v>689</v>
      </c>
    </row>
    <row r="5165" spans="1:2" x14ac:dyDescent="0.25">
      <c r="A5165" t="s">
        <v>5237</v>
      </c>
      <c r="B5165" t="s">
        <v>689</v>
      </c>
    </row>
    <row r="5166" spans="1:2" x14ac:dyDescent="0.25">
      <c r="A5166" t="s">
        <v>5238</v>
      </c>
      <c r="B5166" t="s">
        <v>689</v>
      </c>
    </row>
    <row r="5167" spans="1:2" x14ac:dyDescent="0.25">
      <c r="A5167" t="s">
        <v>5239</v>
      </c>
      <c r="B5167" t="s">
        <v>689</v>
      </c>
    </row>
    <row r="5168" spans="1:2" x14ac:dyDescent="0.25">
      <c r="A5168" t="s">
        <v>5240</v>
      </c>
      <c r="B5168" t="s">
        <v>689</v>
      </c>
    </row>
    <row r="5169" spans="1:2" x14ac:dyDescent="0.25">
      <c r="A5169" t="s">
        <v>5241</v>
      </c>
      <c r="B5169" t="s">
        <v>689</v>
      </c>
    </row>
    <row r="5170" spans="1:2" x14ac:dyDescent="0.25">
      <c r="A5170" t="s">
        <v>5242</v>
      </c>
      <c r="B5170" t="s">
        <v>689</v>
      </c>
    </row>
    <row r="5171" spans="1:2" x14ac:dyDescent="0.25">
      <c r="A5171" t="s">
        <v>5243</v>
      </c>
      <c r="B5171" t="s">
        <v>689</v>
      </c>
    </row>
    <row r="5172" spans="1:2" x14ac:dyDescent="0.25">
      <c r="A5172" t="s">
        <v>5244</v>
      </c>
      <c r="B5172" t="s">
        <v>689</v>
      </c>
    </row>
    <row r="5173" spans="1:2" x14ac:dyDescent="0.25">
      <c r="A5173" t="s">
        <v>5245</v>
      </c>
      <c r="B5173" t="s">
        <v>689</v>
      </c>
    </row>
    <row r="5174" spans="1:2" x14ac:dyDescent="0.25">
      <c r="A5174" t="s">
        <v>5246</v>
      </c>
      <c r="B5174" t="s">
        <v>689</v>
      </c>
    </row>
    <row r="5175" spans="1:2" x14ac:dyDescent="0.25">
      <c r="A5175" t="s">
        <v>5247</v>
      </c>
      <c r="B5175" t="s">
        <v>689</v>
      </c>
    </row>
    <row r="5176" spans="1:2" x14ac:dyDescent="0.25">
      <c r="A5176" t="s">
        <v>5248</v>
      </c>
      <c r="B5176" t="s">
        <v>689</v>
      </c>
    </row>
    <row r="5177" spans="1:2" x14ac:dyDescent="0.25">
      <c r="A5177" t="s">
        <v>5249</v>
      </c>
      <c r="B5177" t="s">
        <v>689</v>
      </c>
    </row>
    <row r="5178" spans="1:2" x14ac:dyDescent="0.25">
      <c r="A5178" t="s">
        <v>5250</v>
      </c>
      <c r="B5178" t="s">
        <v>689</v>
      </c>
    </row>
    <row r="5179" spans="1:2" x14ac:dyDescent="0.25">
      <c r="A5179" t="s">
        <v>5251</v>
      </c>
      <c r="B5179" t="s">
        <v>689</v>
      </c>
    </row>
    <row r="5180" spans="1:2" x14ac:dyDescent="0.25">
      <c r="A5180" t="s">
        <v>5252</v>
      </c>
      <c r="B5180" t="s">
        <v>689</v>
      </c>
    </row>
    <row r="5181" spans="1:2" x14ac:dyDescent="0.25">
      <c r="A5181" t="s">
        <v>5253</v>
      </c>
      <c r="B5181" t="s">
        <v>689</v>
      </c>
    </row>
    <row r="5182" spans="1:2" x14ac:dyDescent="0.25">
      <c r="A5182" t="s">
        <v>5254</v>
      </c>
      <c r="B5182" t="s">
        <v>689</v>
      </c>
    </row>
    <row r="5183" spans="1:2" x14ac:dyDescent="0.25">
      <c r="A5183" t="s">
        <v>5255</v>
      </c>
      <c r="B5183" t="s">
        <v>689</v>
      </c>
    </row>
    <row r="5184" spans="1:2" x14ac:dyDescent="0.25">
      <c r="A5184" t="s">
        <v>5256</v>
      </c>
      <c r="B5184" t="s">
        <v>689</v>
      </c>
    </row>
    <row r="5185" spans="1:2" x14ac:dyDescent="0.25">
      <c r="A5185" t="s">
        <v>5257</v>
      </c>
      <c r="B5185" t="s">
        <v>689</v>
      </c>
    </row>
    <row r="5186" spans="1:2" x14ac:dyDescent="0.25">
      <c r="A5186" t="s">
        <v>5258</v>
      </c>
      <c r="B5186" t="s">
        <v>689</v>
      </c>
    </row>
    <row r="5187" spans="1:2" x14ac:dyDescent="0.25">
      <c r="A5187" t="s">
        <v>5259</v>
      </c>
      <c r="B5187" t="s">
        <v>689</v>
      </c>
    </row>
    <row r="5188" spans="1:2" x14ac:dyDescent="0.25">
      <c r="A5188" t="s">
        <v>5260</v>
      </c>
      <c r="B5188" t="s">
        <v>689</v>
      </c>
    </row>
    <row r="5189" spans="1:2" x14ac:dyDescent="0.25">
      <c r="A5189" t="s">
        <v>5261</v>
      </c>
      <c r="B5189" t="s">
        <v>689</v>
      </c>
    </row>
    <row r="5190" spans="1:2" x14ac:dyDescent="0.25">
      <c r="A5190" t="s">
        <v>5262</v>
      </c>
      <c r="B5190" t="s">
        <v>689</v>
      </c>
    </row>
    <row r="5191" spans="1:2" x14ac:dyDescent="0.25">
      <c r="A5191" t="s">
        <v>5263</v>
      </c>
      <c r="B5191" t="s">
        <v>689</v>
      </c>
    </row>
    <row r="5192" spans="1:2" x14ac:dyDescent="0.25">
      <c r="A5192" t="s">
        <v>5264</v>
      </c>
      <c r="B5192" t="s">
        <v>689</v>
      </c>
    </row>
    <row r="5193" spans="1:2" x14ac:dyDescent="0.25">
      <c r="A5193" t="s">
        <v>5265</v>
      </c>
      <c r="B5193" t="s">
        <v>689</v>
      </c>
    </row>
    <row r="5194" spans="1:2" x14ac:dyDescent="0.25">
      <c r="A5194" t="s">
        <v>5266</v>
      </c>
      <c r="B5194" t="s">
        <v>689</v>
      </c>
    </row>
    <row r="5195" spans="1:2" x14ac:dyDescent="0.25">
      <c r="A5195" t="s">
        <v>5267</v>
      </c>
      <c r="B5195" t="s">
        <v>689</v>
      </c>
    </row>
    <row r="5196" spans="1:2" x14ac:dyDescent="0.25">
      <c r="A5196" t="s">
        <v>5268</v>
      </c>
      <c r="B5196" t="s">
        <v>689</v>
      </c>
    </row>
    <row r="5197" spans="1:2" x14ac:dyDescent="0.25">
      <c r="A5197" t="s">
        <v>5269</v>
      </c>
      <c r="B5197" t="s">
        <v>689</v>
      </c>
    </row>
    <row r="5198" spans="1:2" x14ac:dyDescent="0.25">
      <c r="A5198" t="s">
        <v>5270</v>
      </c>
      <c r="B5198" t="s">
        <v>689</v>
      </c>
    </row>
    <row r="5199" spans="1:2" x14ac:dyDescent="0.25">
      <c r="A5199" t="s">
        <v>5271</v>
      </c>
      <c r="B5199" t="s">
        <v>689</v>
      </c>
    </row>
    <row r="5200" spans="1:2" x14ac:dyDescent="0.25">
      <c r="A5200" t="s">
        <v>5272</v>
      </c>
      <c r="B5200" t="s">
        <v>689</v>
      </c>
    </row>
    <row r="5201" spans="1:2" x14ac:dyDescent="0.25">
      <c r="A5201" t="s">
        <v>5273</v>
      </c>
      <c r="B5201" t="s">
        <v>689</v>
      </c>
    </row>
    <row r="5202" spans="1:2" x14ac:dyDescent="0.25">
      <c r="A5202" t="s">
        <v>5274</v>
      </c>
      <c r="B5202" t="s">
        <v>689</v>
      </c>
    </row>
    <row r="5203" spans="1:2" x14ac:dyDescent="0.25">
      <c r="A5203" t="s">
        <v>5275</v>
      </c>
      <c r="B5203" t="s">
        <v>689</v>
      </c>
    </row>
    <row r="5204" spans="1:2" x14ac:dyDescent="0.25">
      <c r="A5204" t="s">
        <v>5276</v>
      </c>
      <c r="B5204" t="s">
        <v>689</v>
      </c>
    </row>
    <row r="5205" spans="1:2" x14ac:dyDescent="0.25">
      <c r="A5205" t="s">
        <v>5277</v>
      </c>
      <c r="B5205" t="s">
        <v>689</v>
      </c>
    </row>
    <row r="5206" spans="1:2" x14ac:dyDescent="0.25">
      <c r="A5206" t="s">
        <v>5278</v>
      </c>
      <c r="B5206" t="s">
        <v>689</v>
      </c>
    </row>
    <row r="5207" spans="1:2" x14ac:dyDescent="0.25">
      <c r="A5207" t="s">
        <v>5279</v>
      </c>
      <c r="B5207" t="s">
        <v>689</v>
      </c>
    </row>
    <row r="5208" spans="1:2" x14ac:dyDescent="0.25">
      <c r="A5208" t="s">
        <v>5280</v>
      </c>
      <c r="B5208" t="s">
        <v>689</v>
      </c>
    </row>
    <row r="5209" spans="1:2" x14ac:dyDescent="0.25">
      <c r="A5209" t="s">
        <v>5281</v>
      </c>
      <c r="B5209" t="s">
        <v>689</v>
      </c>
    </row>
    <row r="5210" spans="1:2" x14ac:dyDescent="0.25">
      <c r="A5210" t="s">
        <v>5282</v>
      </c>
      <c r="B5210" t="s">
        <v>689</v>
      </c>
    </row>
    <row r="5211" spans="1:2" x14ac:dyDescent="0.25">
      <c r="A5211" t="s">
        <v>5283</v>
      </c>
      <c r="B5211" t="s">
        <v>689</v>
      </c>
    </row>
    <row r="5212" spans="1:2" x14ac:dyDescent="0.25">
      <c r="A5212" t="s">
        <v>5284</v>
      </c>
      <c r="B5212" t="s">
        <v>689</v>
      </c>
    </row>
    <row r="5213" spans="1:2" x14ac:dyDescent="0.25">
      <c r="A5213" t="s">
        <v>5285</v>
      </c>
      <c r="B5213" t="s">
        <v>689</v>
      </c>
    </row>
    <row r="5214" spans="1:2" x14ac:dyDescent="0.25">
      <c r="A5214" t="s">
        <v>5286</v>
      </c>
      <c r="B5214" t="s">
        <v>689</v>
      </c>
    </row>
    <row r="5215" spans="1:2" x14ac:dyDescent="0.25">
      <c r="A5215" t="s">
        <v>5287</v>
      </c>
      <c r="B5215" t="s">
        <v>689</v>
      </c>
    </row>
    <row r="5216" spans="1:2" x14ac:dyDescent="0.25">
      <c r="A5216" t="s">
        <v>5288</v>
      </c>
      <c r="B5216" t="s">
        <v>689</v>
      </c>
    </row>
    <row r="5217" spans="1:2" x14ac:dyDescent="0.25">
      <c r="A5217" t="s">
        <v>5289</v>
      </c>
      <c r="B5217" t="s">
        <v>689</v>
      </c>
    </row>
    <row r="5218" spans="1:2" x14ac:dyDescent="0.25">
      <c r="A5218" t="s">
        <v>5290</v>
      </c>
      <c r="B5218" t="s">
        <v>689</v>
      </c>
    </row>
    <row r="5219" spans="1:2" x14ac:dyDescent="0.25">
      <c r="A5219" t="s">
        <v>5291</v>
      </c>
      <c r="B5219" t="s">
        <v>689</v>
      </c>
    </row>
    <row r="5220" spans="1:2" x14ac:dyDescent="0.25">
      <c r="A5220" t="s">
        <v>5292</v>
      </c>
      <c r="B5220" t="s">
        <v>689</v>
      </c>
    </row>
    <row r="5221" spans="1:2" x14ac:dyDescent="0.25">
      <c r="A5221" t="s">
        <v>5293</v>
      </c>
      <c r="B5221" t="s">
        <v>689</v>
      </c>
    </row>
    <row r="5222" spans="1:2" x14ac:dyDescent="0.25">
      <c r="A5222" t="s">
        <v>5294</v>
      </c>
      <c r="B5222" t="s">
        <v>689</v>
      </c>
    </row>
    <row r="5223" spans="1:2" x14ac:dyDescent="0.25">
      <c r="A5223" t="s">
        <v>5295</v>
      </c>
      <c r="B5223" t="s">
        <v>689</v>
      </c>
    </row>
    <row r="5224" spans="1:2" x14ac:dyDescent="0.25">
      <c r="A5224" t="s">
        <v>5296</v>
      </c>
      <c r="B5224" t="s">
        <v>689</v>
      </c>
    </row>
    <row r="5225" spans="1:2" x14ac:dyDescent="0.25">
      <c r="A5225" t="s">
        <v>5297</v>
      </c>
      <c r="B5225" t="s">
        <v>689</v>
      </c>
    </row>
    <row r="5226" spans="1:2" x14ac:dyDescent="0.25">
      <c r="A5226" t="s">
        <v>5298</v>
      </c>
      <c r="B5226" t="s">
        <v>689</v>
      </c>
    </row>
    <row r="5227" spans="1:2" x14ac:dyDescent="0.25">
      <c r="A5227" t="s">
        <v>5299</v>
      </c>
      <c r="B5227" t="s">
        <v>689</v>
      </c>
    </row>
    <row r="5228" spans="1:2" x14ac:dyDescent="0.25">
      <c r="A5228" t="s">
        <v>5300</v>
      </c>
      <c r="B5228" t="s">
        <v>689</v>
      </c>
    </row>
    <row r="5229" spans="1:2" x14ac:dyDescent="0.25">
      <c r="A5229" t="s">
        <v>5301</v>
      </c>
      <c r="B5229" t="s">
        <v>689</v>
      </c>
    </row>
    <row r="5230" spans="1:2" x14ac:dyDescent="0.25">
      <c r="A5230" t="s">
        <v>5302</v>
      </c>
      <c r="B5230" t="s">
        <v>689</v>
      </c>
    </row>
    <row r="5231" spans="1:2" x14ac:dyDescent="0.25">
      <c r="A5231" t="s">
        <v>5303</v>
      </c>
      <c r="B5231" t="s">
        <v>689</v>
      </c>
    </row>
    <row r="5232" spans="1:2" x14ac:dyDescent="0.25">
      <c r="A5232" t="s">
        <v>5304</v>
      </c>
      <c r="B5232" t="s">
        <v>689</v>
      </c>
    </row>
    <row r="5233" spans="1:2" x14ac:dyDescent="0.25">
      <c r="A5233" t="s">
        <v>5305</v>
      </c>
      <c r="B5233" t="s">
        <v>689</v>
      </c>
    </row>
    <row r="5234" spans="1:2" x14ac:dyDescent="0.25">
      <c r="A5234" t="s">
        <v>5306</v>
      </c>
      <c r="B5234" t="s">
        <v>689</v>
      </c>
    </row>
    <row r="5235" spans="1:2" x14ac:dyDescent="0.25">
      <c r="A5235" t="s">
        <v>5307</v>
      </c>
      <c r="B5235" t="s">
        <v>689</v>
      </c>
    </row>
    <row r="5236" spans="1:2" x14ac:dyDescent="0.25">
      <c r="A5236" t="s">
        <v>5308</v>
      </c>
      <c r="B5236" t="s">
        <v>689</v>
      </c>
    </row>
    <row r="5237" spans="1:2" x14ac:dyDescent="0.25">
      <c r="A5237" t="s">
        <v>5309</v>
      </c>
      <c r="B5237" t="s">
        <v>689</v>
      </c>
    </row>
    <row r="5238" spans="1:2" x14ac:dyDescent="0.25">
      <c r="A5238" t="s">
        <v>5310</v>
      </c>
      <c r="B5238" t="s">
        <v>689</v>
      </c>
    </row>
    <row r="5239" spans="1:2" x14ac:dyDescent="0.25">
      <c r="A5239" t="s">
        <v>5311</v>
      </c>
      <c r="B5239" t="s">
        <v>689</v>
      </c>
    </row>
    <row r="5240" spans="1:2" x14ac:dyDescent="0.25">
      <c r="A5240" t="s">
        <v>5312</v>
      </c>
      <c r="B5240" t="s">
        <v>689</v>
      </c>
    </row>
    <row r="5241" spans="1:2" x14ac:dyDescent="0.25">
      <c r="A5241" t="s">
        <v>5313</v>
      </c>
      <c r="B5241" t="s">
        <v>689</v>
      </c>
    </row>
    <row r="5242" spans="1:2" x14ac:dyDescent="0.25">
      <c r="A5242" t="s">
        <v>5314</v>
      </c>
      <c r="B5242" t="s">
        <v>689</v>
      </c>
    </row>
    <row r="5243" spans="1:2" x14ac:dyDescent="0.25">
      <c r="A5243" t="s">
        <v>5315</v>
      </c>
      <c r="B5243" t="s">
        <v>689</v>
      </c>
    </row>
    <row r="5244" spans="1:2" x14ac:dyDescent="0.25">
      <c r="A5244" t="s">
        <v>5316</v>
      </c>
      <c r="B5244" t="s">
        <v>689</v>
      </c>
    </row>
    <row r="5245" spans="1:2" x14ac:dyDescent="0.25">
      <c r="A5245" t="s">
        <v>5317</v>
      </c>
      <c r="B5245" t="s">
        <v>689</v>
      </c>
    </row>
    <row r="5246" spans="1:2" x14ac:dyDescent="0.25">
      <c r="A5246" t="s">
        <v>5318</v>
      </c>
      <c r="B5246" t="s">
        <v>689</v>
      </c>
    </row>
    <row r="5247" spans="1:2" x14ac:dyDescent="0.25">
      <c r="A5247" t="s">
        <v>5319</v>
      </c>
      <c r="B5247" t="s">
        <v>689</v>
      </c>
    </row>
    <row r="5248" spans="1:2" x14ac:dyDescent="0.25">
      <c r="A5248" t="s">
        <v>5320</v>
      </c>
      <c r="B5248" t="s">
        <v>689</v>
      </c>
    </row>
    <row r="5249" spans="1:2" x14ac:dyDescent="0.25">
      <c r="A5249" t="s">
        <v>5321</v>
      </c>
      <c r="B5249" t="s">
        <v>689</v>
      </c>
    </row>
    <row r="5250" spans="1:2" x14ac:dyDescent="0.25">
      <c r="A5250" t="s">
        <v>5322</v>
      </c>
      <c r="B5250" t="s">
        <v>689</v>
      </c>
    </row>
    <row r="5251" spans="1:2" x14ac:dyDescent="0.25">
      <c r="A5251" t="s">
        <v>5323</v>
      </c>
      <c r="B5251" t="s">
        <v>689</v>
      </c>
    </row>
    <row r="5252" spans="1:2" x14ac:dyDescent="0.25">
      <c r="A5252" t="s">
        <v>5324</v>
      </c>
      <c r="B5252" t="s">
        <v>689</v>
      </c>
    </row>
    <row r="5253" spans="1:2" x14ac:dyDescent="0.25">
      <c r="A5253" t="s">
        <v>5325</v>
      </c>
      <c r="B5253" t="s">
        <v>689</v>
      </c>
    </row>
    <row r="5254" spans="1:2" x14ac:dyDescent="0.25">
      <c r="A5254" t="s">
        <v>5326</v>
      </c>
      <c r="B5254" t="s">
        <v>689</v>
      </c>
    </row>
    <row r="5255" spans="1:2" x14ac:dyDescent="0.25">
      <c r="A5255" t="s">
        <v>5327</v>
      </c>
      <c r="B5255" t="s">
        <v>689</v>
      </c>
    </row>
    <row r="5256" spans="1:2" x14ac:dyDescent="0.25">
      <c r="A5256" t="s">
        <v>5328</v>
      </c>
      <c r="B5256" t="s">
        <v>689</v>
      </c>
    </row>
    <row r="5257" spans="1:2" x14ac:dyDescent="0.25">
      <c r="A5257" t="s">
        <v>5329</v>
      </c>
      <c r="B5257" t="s">
        <v>689</v>
      </c>
    </row>
    <row r="5258" spans="1:2" x14ac:dyDescent="0.25">
      <c r="A5258" t="s">
        <v>5330</v>
      </c>
      <c r="B5258" t="s">
        <v>689</v>
      </c>
    </row>
    <row r="5259" spans="1:2" x14ac:dyDescent="0.25">
      <c r="A5259" t="s">
        <v>5331</v>
      </c>
      <c r="B5259" t="s">
        <v>689</v>
      </c>
    </row>
    <row r="5260" spans="1:2" x14ac:dyDescent="0.25">
      <c r="A5260" t="s">
        <v>5332</v>
      </c>
      <c r="B5260" t="s">
        <v>689</v>
      </c>
    </row>
    <row r="5261" spans="1:2" x14ac:dyDescent="0.25">
      <c r="A5261" t="s">
        <v>5333</v>
      </c>
      <c r="B5261" t="s">
        <v>689</v>
      </c>
    </row>
    <row r="5262" spans="1:2" x14ac:dyDescent="0.25">
      <c r="A5262" t="s">
        <v>5334</v>
      </c>
      <c r="B5262" t="s">
        <v>689</v>
      </c>
    </row>
    <row r="5263" spans="1:2" x14ac:dyDescent="0.25">
      <c r="A5263" t="s">
        <v>5335</v>
      </c>
      <c r="B5263" t="s">
        <v>689</v>
      </c>
    </row>
    <row r="5264" spans="1:2" x14ac:dyDescent="0.25">
      <c r="A5264" t="s">
        <v>5336</v>
      </c>
      <c r="B5264" t="s">
        <v>689</v>
      </c>
    </row>
    <row r="5265" spans="1:2" x14ac:dyDescent="0.25">
      <c r="A5265" t="s">
        <v>5337</v>
      </c>
      <c r="B5265" t="s">
        <v>689</v>
      </c>
    </row>
    <row r="5266" spans="1:2" x14ac:dyDescent="0.25">
      <c r="A5266" t="s">
        <v>5338</v>
      </c>
      <c r="B5266" t="s">
        <v>689</v>
      </c>
    </row>
    <row r="5267" spans="1:2" x14ac:dyDescent="0.25">
      <c r="A5267" t="s">
        <v>5339</v>
      </c>
      <c r="B5267" t="s">
        <v>689</v>
      </c>
    </row>
    <row r="5268" spans="1:2" x14ac:dyDescent="0.25">
      <c r="A5268" t="s">
        <v>5340</v>
      </c>
      <c r="B5268" t="s">
        <v>689</v>
      </c>
    </row>
    <row r="5269" spans="1:2" x14ac:dyDescent="0.25">
      <c r="A5269" t="s">
        <v>5341</v>
      </c>
      <c r="B5269" t="s">
        <v>689</v>
      </c>
    </row>
    <row r="5270" spans="1:2" x14ac:dyDescent="0.25">
      <c r="A5270" t="s">
        <v>5342</v>
      </c>
      <c r="B5270" t="s">
        <v>689</v>
      </c>
    </row>
    <row r="5271" spans="1:2" x14ac:dyDescent="0.25">
      <c r="A5271" t="s">
        <v>5343</v>
      </c>
      <c r="B5271" t="s">
        <v>689</v>
      </c>
    </row>
    <row r="5272" spans="1:2" x14ac:dyDescent="0.25">
      <c r="A5272" t="s">
        <v>5344</v>
      </c>
      <c r="B5272" t="s">
        <v>689</v>
      </c>
    </row>
    <row r="5273" spans="1:2" x14ac:dyDescent="0.25">
      <c r="A5273" t="s">
        <v>5345</v>
      </c>
      <c r="B5273" t="s">
        <v>689</v>
      </c>
    </row>
    <row r="5274" spans="1:2" x14ac:dyDescent="0.25">
      <c r="A5274" t="s">
        <v>5346</v>
      </c>
      <c r="B5274" t="s">
        <v>689</v>
      </c>
    </row>
    <row r="5275" spans="1:2" x14ac:dyDescent="0.25">
      <c r="A5275" t="s">
        <v>5347</v>
      </c>
      <c r="B5275" t="s">
        <v>689</v>
      </c>
    </row>
    <row r="5276" spans="1:2" x14ac:dyDescent="0.25">
      <c r="A5276" t="s">
        <v>5348</v>
      </c>
      <c r="B5276" t="s">
        <v>689</v>
      </c>
    </row>
    <row r="5277" spans="1:2" x14ac:dyDescent="0.25">
      <c r="A5277" t="s">
        <v>5349</v>
      </c>
      <c r="B5277" t="s">
        <v>689</v>
      </c>
    </row>
    <row r="5278" spans="1:2" x14ac:dyDescent="0.25">
      <c r="A5278" t="s">
        <v>5350</v>
      </c>
      <c r="B5278" t="s">
        <v>689</v>
      </c>
    </row>
    <row r="5279" spans="1:2" x14ac:dyDescent="0.25">
      <c r="A5279" t="s">
        <v>5351</v>
      </c>
      <c r="B5279" t="s">
        <v>689</v>
      </c>
    </row>
    <row r="5280" spans="1:2" x14ac:dyDescent="0.25">
      <c r="A5280" t="s">
        <v>5352</v>
      </c>
      <c r="B5280" t="s">
        <v>689</v>
      </c>
    </row>
    <row r="5281" spans="1:2" x14ac:dyDescent="0.25">
      <c r="A5281" t="s">
        <v>5353</v>
      </c>
      <c r="B5281" t="s">
        <v>689</v>
      </c>
    </row>
    <row r="5282" spans="1:2" x14ac:dyDescent="0.25">
      <c r="A5282" t="s">
        <v>5354</v>
      </c>
      <c r="B5282" t="s">
        <v>689</v>
      </c>
    </row>
    <row r="5283" spans="1:2" x14ac:dyDescent="0.25">
      <c r="A5283" t="s">
        <v>5355</v>
      </c>
      <c r="B5283" t="s">
        <v>689</v>
      </c>
    </row>
    <row r="5284" spans="1:2" x14ac:dyDescent="0.25">
      <c r="A5284" t="s">
        <v>5356</v>
      </c>
      <c r="B5284" t="s">
        <v>689</v>
      </c>
    </row>
    <row r="5285" spans="1:2" x14ac:dyDescent="0.25">
      <c r="A5285" t="s">
        <v>5357</v>
      </c>
      <c r="B5285" t="s">
        <v>689</v>
      </c>
    </row>
    <row r="5286" spans="1:2" x14ac:dyDescent="0.25">
      <c r="A5286" t="s">
        <v>5358</v>
      </c>
      <c r="B5286" t="s">
        <v>689</v>
      </c>
    </row>
    <row r="5287" spans="1:2" x14ac:dyDescent="0.25">
      <c r="A5287" t="s">
        <v>5359</v>
      </c>
      <c r="B5287" t="s">
        <v>689</v>
      </c>
    </row>
    <row r="5288" spans="1:2" x14ac:dyDescent="0.25">
      <c r="A5288" t="s">
        <v>5360</v>
      </c>
      <c r="B5288" t="s">
        <v>689</v>
      </c>
    </row>
    <row r="5289" spans="1:2" x14ac:dyDescent="0.25">
      <c r="A5289" t="s">
        <v>5361</v>
      </c>
      <c r="B5289" t="s">
        <v>689</v>
      </c>
    </row>
    <row r="5290" spans="1:2" x14ac:dyDescent="0.25">
      <c r="A5290" t="s">
        <v>5362</v>
      </c>
      <c r="B5290" t="s">
        <v>689</v>
      </c>
    </row>
    <row r="5291" spans="1:2" x14ac:dyDescent="0.25">
      <c r="A5291" t="s">
        <v>5363</v>
      </c>
      <c r="B5291" t="s">
        <v>689</v>
      </c>
    </row>
    <row r="5292" spans="1:2" x14ac:dyDescent="0.25">
      <c r="A5292" t="s">
        <v>5364</v>
      </c>
      <c r="B5292" t="s">
        <v>689</v>
      </c>
    </row>
    <row r="5293" spans="1:2" x14ac:dyDescent="0.25">
      <c r="A5293" t="s">
        <v>5365</v>
      </c>
      <c r="B5293" t="s">
        <v>689</v>
      </c>
    </row>
    <row r="5294" spans="1:2" x14ac:dyDescent="0.25">
      <c r="A5294" t="s">
        <v>5366</v>
      </c>
      <c r="B5294" t="s">
        <v>689</v>
      </c>
    </row>
    <row r="5295" spans="1:2" x14ac:dyDescent="0.25">
      <c r="A5295" t="s">
        <v>5367</v>
      </c>
      <c r="B5295" t="s">
        <v>689</v>
      </c>
    </row>
    <row r="5296" spans="1:2" x14ac:dyDescent="0.25">
      <c r="A5296" t="s">
        <v>5368</v>
      </c>
      <c r="B5296" t="s">
        <v>689</v>
      </c>
    </row>
    <row r="5297" spans="1:2" x14ac:dyDescent="0.25">
      <c r="A5297" t="s">
        <v>5369</v>
      </c>
      <c r="B5297" t="s">
        <v>689</v>
      </c>
    </row>
    <row r="5298" spans="1:2" x14ac:dyDescent="0.25">
      <c r="A5298" t="s">
        <v>5370</v>
      </c>
      <c r="B5298" t="s">
        <v>689</v>
      </c>
    </row>
    <row r="5299" spans="1:2" x14ac:dyDescent="0.25">
      <c r="A5299" t="s">
        <v>5371</v>
      </c>
      <c r="B5299" t="s">
        <v>689</v>
      </c>
    </row>
    <row r="5300" spans="1:2" x14ac:dyDescent="0.25">
      <c r="A5300" t="s">
        <v>5372</v>
      </c>
      <c r="B5300" t="s">
        <v>689</v>
      </c>
    </row>
    <row r="5301" spans="1:2" x14ac:dyDescent="0.25">
      <c r="A5301" t="s">
        <v>5373</v>
      </c>
      <c r="B5301" t="s">
        <v>689</v>
      </c>
    </row>
    <row r="5302" spans="1:2" x14ac:dyDescent="0.25">
      <c r="A5302" t="s">
        <v>5374</v>
      </c>
      <c r="B5302" t="s">
        <v>689</v>
      </c>
    </row>
    <row r="5303" spans="1:2" x14ac:dyDescent="0.25">
      <c r="A5303" t="s">
        <v>5375</v>
      </c>
      <c r="B5303" t="s">
        <v>689</v>
      </c>
    </row>
    <row r="5304" spans="1:2" x14ac:dyDescent="0.25">
      <c r="A5304" t="s">
        <v>5376</v>
      </c>
      <c r="B5304" t="s">
        <v>689</v>
      </c>
    </row>
    <row r="5305" spans="1:2" x14ac:dyDescent="0.25">
      <c r="A5305" t="s">
        <v>5377</v>
      </c>
      <c r="B5305" t="s">
        <v>689</v>
      </c>
    </row>
    <row r="5306" spans="1:2" x14ac:dyDescent="0.25">
      <c r="A5306" t="s">
        <v>5378</v>
      </c>
      <c r="B5306" t="s">
        <v>689</v>
      </c>
    </row>
    <row r="5307" spans="1:2" x14ac:dyDescent="0.25">
      <c r="A5307" t="s">
        <v>5379</v>
      </c>
      <c r="B5307" t="s">
        <v>689</v>
      </c>
    </row>
    <row r="5308" spans="1:2" x14ac:dyDescent="0.25">
      <c r="A5308" t="s">
        <v>5380</v>
      </c>
      <c r="B5308" t="s">
        <v>689</v>
      </c>
    </row>
    <row r="5309" spans="1:2" x14ac:dyDescent="0.25">
      <c r="A5309" t="s">
        <v>5381</v>
      </c>
      <c r="B5309" t="s">
        <v>689</v>
      </c>
    </row>
    <row r="5310" spans="1:2" x14ac:dyDescent="0.25">
      <c r="A5310" t="s">
        <v>5382</v>
      </c>
      <c r="B5310" t="s">
        <v>689</v>
      </c>
    </row>
    <row r="5311" spans="1:2" x14ac:dyDescent="0.25">
      <c r="A5311" t="s">
        <v>5383</v>
      </c>
      <c r="B5311" t="s">
        <v>689</v>
      </c>
    </row>
    <row r="5312" spans="1:2" x14ac:dyDescent="0.25">
      <c r="A5312" t="s">
        <v>5384</v>
      </c>
      <c r="B5312" t="s">
        <v>689</v>
      </c>
    </row>
    <row r="5313" spans="1:2" x14ac:dyDescent="0.25">
      <c r="A5313" t="s">
        <v>5385</v>
      </c>
      <c r="B5313" t="s">
        <v>689</v>
      </c>
    </row>
    <row r="5314" spans="1:2" x14ac:dyDescent="0.25">
      <c r="A5314" t="s">
        <v>5386</v>
      </c>
      <c r="B5314" t="s">
        <v>689</v>
      </c>
    </row>
    <row r="5315" spans="1:2" x14ac:dyDescent="0.25">
      <c r="A5315" t="s">
        <v>5387</v>
      </c>
      <c r="B5315" t="s">
        <v>689</v>
      </c>
    </row>
    <row r="5316" spans="1:2" x14ac:dyDescent="0.25">
      <c r="A5316" t="s">
        <v>5388</v>
      </c>
      <c r="B5316" t="s">
        <v>689</v>
      </c>
    </row>
    <row r="5317" spans="1:2" x14ac:dyDescent="0.25">
      <c r="A5317" t="s">
        <v>5389</v>
      </c>
      <c r="B5317" t="s">
        <v>689</v>
      </c>
    </row>
    <row r="5318" spans="1:2" x14ac:dyDescent="0.25">
      <c r="A5318" t="s">
        <v>5390</v>
      </c>
      <c r="B5318" t="s">
        <v>689</v>
      </c>
    </row>
    <row r="5319" spans="1:2" x14ac:dyDescent="0.25">
      <c r="A5319" t="s">
        <v>5391</v>
      </c>
      <c r="B5319" t="s">
        <v>689</v>
      </c>
    </row>
    <row r="5320" spans="1:2" x14ac:dyDescent="0.25">
      <c r="A5320" t="s">
        <v>5392</v>
      </c>
      <c r="B5320" t="s">
        <v>689</v>
      </c>
    </row>
    <row r="5321" spans="1:2" x14ac:dyDescent="0.25">
      <c r="A5321" t="s">
        <v>5393</v>
      </c>
      <c r="B5321" t="s">
        <v>689</v>
      </c>
    </row>
    <row r="5322" spans="1:2" x14ac:dyDescent="0.25">
      <c r="A5322" t="s">
        <v>5394</v>
      </c>
      <c r="B5322" t="s">
        <v>689</v>
      </c>
    </row>
    <row r="5323" spans="1:2" x14ac:dyDescent="0.25">
      <c r="A5323" t="s">
        <v>5395</v>
      </c>
      <c r="B5323" t="s">
        <v>689</v>
      </c>
    </row>
    <row r="5324" spans="1:2" x14ac:dyDescent="0.25">
      <c r="A5324" t="s">
        <v>5396</v>
      </c>
      <c r="B5324" t="s">
        <v>689</v>
      </c>
    </row>
    <row r="5325" spans="1:2" x14ac:dyDescent="0.25">
      <c r="A5325" t="s">
        <v>5397</v>
      </c>
      <c r="B5325" t="s">
        <v>689</v>
      </c>
    </row>
    <row r="5326" spans="1:2" x14ac:dyDescent="0.25">
      <c r="A5326" t="s">
        <v>5398</v>
      </c>
      <c r="B5326" t="s">
        <v>689</v>
      </c>
    </row>
    <row r="5327" spans="1:2" x14ac:dyDescent="0.25">
      <c r="A5327" t="s">
        <v>5399</v>
      </c>
      <c r="B5327" t="s">
        <v>689</v>
      </c>
    </row>
    <row r="5328" spans="1:2" x14ac:dyDescent="0.25">
      <c r="A5328" t="s">
        <v>5400</v>
      </c>
      <c r="B5328" t="s">
        <v>689</v>
      </c>
    </row>
    <row r="5329" spans="1:2" x14ac:dyDescent="0.25">
      <c r="A5329" t="s">
        <v>5401</v>
      </c>
      <c r="B5329" t="s">
        <v>689</v>
      </c>
    </row>
    <row r="5330" spans="1:2" x14ac:dyDescent="0.25">
      <c r="A5330" t="s">
        <v>5402</v>
      </c>
      <c r="B5330" t="s">
        <v>689</v>
      </c>
    </row>
    <row r="5331" spans="1:2" x14ac:dyDescent="0.25">
      <c r="A5331" t="s">
        <v>5403</v>
      </c>
      <c r="B5331" t="s">
        <v>689</v>
      </c>
    </row>
    <row r="5332" spans="1:2" x14ac:dyDescent="0.25">
      <c r="A5332" t="s">
        <v>5404</v>
      </c>
      <c r="B5332" t="s">
        <v>689</v>
      </c>
    </row>
    <row r="5333" spans="1:2" x14ac:dyDescent="0.25">
      <c r="A5333" t="s">
        <v>5405</v>
      </c>
      <c r="B5333" t="s">
        <v>689</v>
      </c>
    </row>
    <row r="5334" spans="1:2" x14ac:dyDescent="0.25">
      <c r="A5334" t="s">
        <v>5406</v>
      </c>
      <c r="B5334" t="s">
        <v>689</v>
      </c>
    </row>
    <row r="5335" spans="1:2" x14ac:dyDescent="0.25">
      <c r="A5335" t="s">
        <v>5407</v>
      </c>
      <c r="B5335" t="s">
        <v>689</v>
      </c>
    </row>
    <row r="5336" spans="1:2" x14ac:dyDescent="0.25">
      <c r="A5336" t="s">
        <v>5408</v>
      </c>
      <c r="B5336" t="s">
        <v>689</v>
      </c>
    </row>
    <row r="5337" spans="1:2" x14ac:dyDescent="0.25">
      <c r="A5337" t="s">
        <v>5409</v>
      </c>
      <c r="B5337" t="s">
        <v>689</v>
      </c>
    </row>
    <row r="5338" spans="1:2" x14ac:dyDescent="0.25">
      <c r="A5338" t="s">
        <v>5410</v>
      </c>
      <c r="B5338" t="s">
        <v>689</v>
      </c>
    </row>
    <row r="5339" spans="1:2" x14ac:dyDescent="0.25">
      <c r="A5339" t="s">
        <v>5411</v>
      </c>
      <c r="B5339" t="s">
        <v>689</v>
      </c>
    </row>
    <row r="5340" spans="1:2" x14ac:dyDescent="0.25">
      <c r="A5340" t="s">
        <v>5412</v>
      </c>
      <c r="B5340" t="s">
        <v>689</v>
      </c>
    </row>
    <row r="5341" spans="1:2" x14ac:dyDescent="0.25">
      <c r="A5341" t="s">
        <v>5413</v>
      </c>
      <c r="B5341" t="s">
        <v>689</v>
      </c>
    </row>
    <row r="5342" spans="1:2" x14ac:dyDescent="0.25">
      <c r="A5342" t="s">
        <v>5414</v>
      </c>
      <c r="B5342" t="s">
        <v>689</v>
      </c>
    </row>
    <row r="5343" spans="1:2" x14ac:dyDescent="0.25">
      <c r="A5343" t="s">
        <v>5415</v>
      </c>
      <c r="B5343" t="s">
        <v>689</v>
      </c>
    </row>
    <row r="5344" spans="1:2" x14ac:dyDescent="0.25">
      <c r="A5344" t="s">
        <v>5416</v>
      </c>
      <c r="B5344" t="s">
        <v>689</v>
      </c>
    </row>
    <row r="5345" spans="1:2" x14ac:dyDescent="0.25">
      <c r="A5345" t="s">
        <v>5417</v>
      </c>
      <c r="B5345" t="s">
        <v>689</v>
      </c>
    </row>
    <row r="5346" spans="1:2" x14ac:dyDescent="0.25">
      <c r="A5346" t="s">
        <v>5418</v>
      </c>
      <c r="B5346" t="s">
        <v>689</v>
      </c>
    </row>
    <row r="5347" spans="1:2" x14ac:dyDescent="0.25">
      <c r="A5347" t="s">
        <v>5419</v>
      </c>
      <c r="B5347" t="s">
        <v>689</v>
      </c>
    </row>
    <row r="5348" spans="1:2" x14ac:dyDescent="0.25">
      <c r="A5348" t="s">
        <v>5420</v>
      </c>
      <c r="B5348" t="s">
        <v>689</v>
      </c>
    </row>
    <row r="5349" spans="1:2" x14ac:dyDescent="0.25">
      <c r="A5349" t="s">
        <v>5421</v>
      </c>
      <c r="B5349" t="s">
        <v>689</v>
      </c>
    </row>
    <row r="5350" spans="1:2" x14ac:dyDescent="0.25">
      <c r="A5350" t="s">
        <v>5422</v>
      </c>
      <c r="B5350" t="s">
        <v>689</v>
      </c>
    </row>
    <row r="5351" spans="1:2" x14ac:dyDescent="0.25">
      <c r="A5351" t="s">
        <v>5423</v>
      </c>
      <c r="B5351" t="s">
        <v>689</v>
      </c>
    </row>
    <row r="5352" spans="1:2" x14ac:dyDescent="0.25">
      <c r="A5352" t="s">
        <v>5424</v>
      </c>
      <c r="B5352" t="s">
        <v>689</v>
      </c>
    </row>
    <row r="5353" spans="1:2" x14ac:dyDescent="0.25">
      <c r="A5353" t="s">
        <v>5425</v>
      </c>
      <c r="B5353" t="s">
        <v>689</v>
      </c>
    </row>
    <row r="5354" spans="1:2" x14ac:dyDescent="0.25">
      <c r="A5354" t="s">
        <v>5426</v>
      </c>
      <c r="B5354" t="s">
        <v>689</v>
      </c>
    </row>
    <row r="5355" spans="1:2" x14ac:dyDescent="0.25">
      <c r="A5355" t="s">
        <v>5427</v>
      </c>
      <c r="B5355" t="s">
        <v>689</v>
      </c>
    </row>
    <row r="5356" spans="1:2" x14ac:dyDescent="0.25">
      <c r="A5356" t="s">
        <v>5428</v>
      </c>
      <c r="B5356" t="s">
        <v>689</v>
      </c>
    </row>
    <row r="5357" spans="1:2" x14ac:dyDescent="0.25">
      <c r="A5357" t="s">
        <v>5429</v>
      </c>
      <c r="B5357" t="s">
        <v>689</v>
      </c>
    </row>
    <row r="5358" spans="1:2" x14ac:dyDescent="0.25">
      <c r="A5358" t="s">
        <v>5430</v>
      </c>
      <c r="B5358" t="s">
        <v>689</v>
      </c>
    </row>
    <row r="5359" spans="1:2" x14ac:dyDescent="0.25">
      <c r="A5359" t="s">
        <v>5431</v>
      </c>
      <c r="B5359" t="s">
        <v>689</v>
      </c>
    </row>
    <row r="5360" spans="1:2" x14ac:dyDescent="0.25">
      <c r="A5360" t="s">
        <v>5432</v>
      </c>
      <c r="B5360" t="s">
        <v>689</v>
      </c>
    </row>
    <row r="5361" spans="1:2" x14ac:dyDescent="0.25">
      <c r="A5361" t="s">
        <v>5433</v>
      </c>
      <c r="B5361" t="s">
        <v>689</v>
      </c>
    </row>
    <row r="5362" spans="1:2" x14ac:dyDescent="0.25">
      <c r="A5362" t="s">
        <v>5434</v>
      </c>
      <c r="B5362" t="s">
        <v>689</v>
      </c>
    </row>
    <row r="5363" spans="1:2" x14ac:dyDescent="0.25">
      <c r="A5363" t="s">
        <v>5435</v>
      </c>
      <c r="B5363" t="s">
        <v>689</v>
      </c>
    </row>
    <row r="5364" spans="1:2" x14ac:dyDescent="0.25">
      <c r="A5364" t="s">
        <v>5436</v>
      </c>
      <c r="B5364" t="s">
        <v>689</v>
      </c>
    </row>
    <row r="5365" spans="1:2" x14ac:dyDescent="0.25">
      <c r="A5365" t="s">
        <v>5437</v>
      </c>
      <c r="B5365" t="s">
        <v>689</v>
      </c>
    </row>
    <row r="5366" spans="1:2" x14ac:dyDescent="0.25">
      <c r="A5366" t="s">
        <v>5438</v>
      </c>
      <c r="B5366" t="s">
        <v>689</v>
      </c>
    </row>
    <row r="5367" spans="1:2" x14ac:dyDescent="0.25">
      <c r="A5367" t="s">
        <v>5439</v>
      </c>
      <c r="B5367" t="s">
        <v>689</v>
      </c>
    </row>
    <row r="5368" spans="1:2" x14ac:dyDescent="0.25">
      <c r="A5368" t="s">
        <v>5440</v>
      </c>
      <c r="B5368" t="s">
        <v>689</v>
      </c>
    </row>
    <row r="5369" spans="1:2" x14ac:dyDescent="0.25">
      <c r="A5369" t="s">
        <v>5441</v>
      </c>
      <c r="B5369" t="s">
        <v>689</v>
      </c>
    </row>
    <row r="5370" spans="1:2" x14ac:dyDescent="0.25">
      <c r="A5370" t="s">
        <v>5442</v>
      </c>
      <c r="B5370" t="s">
        <v>689</v>
      </c>
    </row>
    <row r="5371" spans="1:2" x14ac:dyDescent="0.25">
      <c r="A5371" t="s">
        <v>5443</v>
      </c>
      <c r="B5371" t="s">
        <v>689</v>
      </c>
    </row>
    <row r="5372" spans="1:2" x14ac:dyDescent="0.25">
      <c r="A5372" t="s">
        <v>5444</v>
      </c>
      <c r="B5372" t="s">
        <v>689</v>
      </c>
    </row>
    <row r="5373" spans="1:2" x14ac:dyDescent="0.25">
      <c r="A5373" t="s">
        <v>5445</v>
      </c>
      <c r="B5373" t="s">
        <v>689</v>
      </c>
    </row>
    <row r="5374" spans="1:2" x14ac:dyDescent="0.25">
      <c r="A5374" t="s">
        <v>5446</v>
      </c>
      <c r="B5374" t="s">
        <v>689</v>
      </c>
    </row>
    <row r="5375" spans="1:2" x14ac:dyDescent="0.25">
      <c r="A5375" t="s">
        <v>5447</v>
      </c>
      <c r="B5375" t="s">
        <v>689</v>
      </c>
    </row>
    <row r="5376" spans="1:2" x14ac:dyDescent="0.25">
      <c r="A5376" t="s">
        <v>5448</v>
      </c>
      <c r="B5376" t="s">
        <v>689</v>
      </c>
    </row>
    <row r="5377" spans="1:2" x14ac:dyDescent="0.25">
      <c r="A5377" t="s">
        <v>5449</v>
      </c>
      <c r="B5377" t="s">
        <v>689</v>
      </c>
    </row>
    <row r="5378" spans="1:2" x14ac:dyDescent="0.25">
      <c r="A5378" t="s">
        <v>5450</v>
      </c>
      <c r="B5378" t="s">
        <v>689</v>
      </c>
    </row>
    <row r="5379" spans="1:2" x14ac:dyDescent="0.25">
      <c r="A5379" t="s">
        <v>5451</v>
      </c>
      <c r="B5379" t="s">
        <v>689</v>
      </c>
    </row>
    <row r="5380" spans="1:2" x14ac:dyDescent="0.25">
      <c r="A5380" t="s">
        <v>5452</v>
      </c>
      <c r="B5380" t="s">
        <v>689</v>
      </c>
    </row>
    <row r="5381" spans="1:2" x14ac:dyDescent="0.25">
      <c r="A5381" t="s">
        <v>5453</v>
      </c>
      <c r="B5381" t="s">
        <v>689</v>
      </c>
    </row>
    <row r="5382" spans="1:2" x14ac:dyDescent="0.25">
      <c r="A5382" t="s">
        <v>5454</v>
      </c>
      <c r="B5382" t="s">
        <v>689</v>
      </c>
    </row>
    <row r="5383" spans="1:2" x14ac:dyDescent="0.25">
      <c r="A5383" t="s">
        <v>5455</v>
      </c>
      <c r="B5383" t="s">
        <v>689</v>
      </c>
    </row>
    <row r="5384" spans="1:2" x14ac:dyDescent="0.25">
      <c r="A5384" t="s">
        <v>5456</v>
      </c>
      <c r="B5384" t="s">
        <v>689</v>
      </c>
    </row>
    <row r="5385" spans="1:2" x14ac:dyDescent="0.25">
      <c r="A5385" t="s">
        <v>5457</v>
      </c>
      <c r="B5385" t="s">
        <v>689</v>
      </c>
    </row>
    <row r="5386" spans="1:2" x14ac:dyDescent="0.25">
      <c r="A5386" t="s">
        <v>5458</v>
      </c>
      <c r="B5386" t="s">
        <v>689</v>
      </c>
    </row>
    <row r="5387" spans="1:2" x14ac:dyDescent="0.25">
      <c r="A5387" t="s">
        <v>5459</v>
      </c>
      <c r="B5387" t="s">
        <v>689</v>
      </c>
    </row>
    <row r="5388" spans="1:2" x14ac:dyDescent="0.25">
      <c r="A5388" t="s">
        <v>5460</v>
      </c>
      <c r="B5388" t="s">
        <v>689</v>
      </c>
    </row>
    <row r="5389" spans="1:2" x14ac:dyDescent="0.25">
      <c r="A5389" t="s">
        <v>5461</v>
      </c>
      <c r="B5389" t="s">
        <v>689</v>
      </c>
    </row>
    <row r="5390" spans="1:2" x14ac:dyDescent="0.25">
      <c r="A5390" t="s">
        <v>5462</v>
      </c>
      <c r="B5390" t="s">
        <v>689</v>
      </c>
    </row>
    <row r="5391" spans="1:2" x14ac:dyDescent="0.25">
      <c r="A5391" t="s">
        <v>5463</v>
      </c>
      <c r="B5391" t="s">
        <v>689</v>
      </c>
    </row>
    <row r="5392" spans="1:2" x14ac:dyDescent="0.25">
      <c r="A5392" t="s">
        <v>5464</v>
      </c>
      <c r="B5392" t="s">
        <v>689</v>
      </c>
    </row>
    <row r="5393" spans="1:2" x14ac:dyDescent="0.25">
      <c r="A5393" t="s">
        <v>5465</v>
      </c>
      <c r="B5393" t="s">
        <v>689</v>
      </c>
    </row>
    <row r="5394" spans="1:2" x14ac:dyDescent="0.25">
      <c r="A5394" t="s">
        <v>5466</v>
      </c>
      <c r="B5394" t="s">
        <v>689</v>
      </c>
    </row>
    <row r="5395" spans="1:2" x14ac:dyDescent="0.25">
      <c r="A5395" t="s">
        <v>5467</v>
      </c>
      <c r="B5395" t="s">
        <v>689</v>
      </c>
    </row>
    <row r="5396" spans="1:2" x14ac:dyDescent="0.25">
      <c r="A5396" t="s">
        <v>5468</v>
      </c>
      <c r="B5396" t="s">
        <v>689</v>
      </c>
    </row>
    <row r="5397" spans="1:2" x14ac:dyDescent="0.25">
      <c r="A5397" t="s">
        <v>5469</v>
      </c>
      <c r="B5397" t="s">
        <v>689</v>
      </c>
    </row>
    <row r="5398" spans="1:2" x14ac:dyDescent="0.25">
      <c r="A5398" t="s">
        <v>5470</v>
      </c>
      <c r="B5398" t="s">
        <v>689</v>
      </c>
    </row>
    <row r="5399" spans="1:2" x14ac:dyDescent="0.25">
      <c r="A5399" t="s">
        <v>5471</v>
      </c>
      <c r="B5399" t="s">
        <v>689</v>
      </c>
    </row>
    <row r="5400" spans="1:2" x14ac:dyDescent="0.25">
      <c r="A5400" t="s">
        <v>5472</v>
      </c>
      <c r="B5400" t="s">
        <v>689</v>
      </c>
    </row>
    <row r="5401" spans="1:2" x14ac:dyDescent="0.25">
      <c r="A5401" t="s">
        <v>5473</v>
      </c>
      <c r="B5401" t="s">
        <v>689</v>
      </c>
    </row>
    <row r="5402" spans="1:2" x14ac:dyDescent="0.25">
      <c r="A5402" t="s">
        <v>5474</v>
      </c>
      <c r="B5402" t="s">
        <v>689</v>
      </c>
    </row>
    <row r="5403" spans="1:2" x14ac:dyDescent="0.25">
      <c r="A5403" t="s">
        <v>5475</v>
      </c>
      <c r="B5403" t="s">
        <v>689</v>
      </c>
    </row>
    <row r="5404" spans="1:2" x14ac:dyDescent="0.25">
      <c r="A5404" t="s">
        <v>5476</v>
      </c>
      <c r="B5404" t="s">
        <v>689</v>
      </c>
    </row>
    <row r="5405" spans="1:2" x14ac:dyDescent="0.25">
      <c r="A5405" t="s">
        <v>5477</v>
      </c>
      <c r="B5405" t="s">
        <v>689</v>
      </c>
    </row>
    <row r="5406" spans="1:2" x14ac:dyDescent="0.25">
      <c r="A5406" t="s">
        <v>5478</v>
      </c>
      <c r="B5406" t="s">
        <v>689</v>
      </c>
    </row>
    <row r="5407" spans="1:2" x14ac:dyDescent="0.25">
      <c r="A5407" t="s">
        <v>5479</v>
      </c>
      <c r="B5407" t="s">
        <v>689</v>
      </c>
    </row>
    <row r="5408" spans="1:2" x14ac:dyDescent="0.25">
      <c r="A5408" t="s">
        <v>5480</v>
      </c>
      <c r="B5408" t="s">
        <v>689</v>
      </c>
    </row>
    <row r="5409" spans="1:2" x14ac:dyDescent="0.25">
      <c r="A5409" t="s">
        <v>5481</v>
      </c>
      <c r="B5409" t="s">
        <v>689</v>
      </c>
    </row>
    <row r="5410" spans="1:2" x14ac:dyDescent="0.25">
      <c r="A5410" t="s">
        <v>5482</v>
      </c>
      <c r="B5410" t="s">
        <v>689</v>
      </c>
    </row>
    <row r="5411" spans="1:2" x14ac:dyDescent="0.25">
      <c r="A5411" t="s">
        <v>5483</v>
      </c>
      <c r="B5411" t="s">
        <v>689</v>
      </c>
    </row>
    <row r="5412" spans="1:2" x14ac:dyDescent="0.25">
      <c r="A5412" t="s">
        <v>5484</v>
      </c>
      <c r="B5412" t="s">
        <v>689</v>
      </c>
    </row>
    <row r="5413" spans="1:2" x14ac:dyDescent="0.25">
      <c r="A5413" t="s">
        <v>5485</v>
      </c>
      <c r="B5413" t="s">
        <v>689</v>
      </c>
    </row>
    <row r="5414" spans="1:2" x14ac:dyDescent="0.25">
      <c r="A5414" t="s">
        <v>5486</v>
      </c>
      <c r="B5414" t="s">
        <v>689</v>
      </c>
    </row>
    <row r="5415" spans="1:2" x14ac:dyDescent="0.25">
      <c r="A5415" t="s">
        <v>5487</v>
      </c>
      <c r="B5415" t="s">
        <v>689</v>
      </c>
    </row>
    <row r="5416" spans="1:2" x14ac:dyDescent="0.25">
      <c r="A5416" t="s">
        <v>5488</v>
      </c>
      <c r="B5416" t="s">
        <v>689</v>
      </c>
    </row>
    <row r="5417" spans="1:2" x14ac:dyDescent="0.25">
      <c r="A5417" t="s">
        <v>5489</v>
      </c>
      <c r="B5417" t="s">
        <v>689</v>
      </c>
    </row>
    <row r="5418" spans="1:2" x14ac:dyDescent="0.25">
      <c r="A5418" t="s">
        <v>5490</v>
      </c>
      <c r="B5418" t="s">
        <v>689</v>
      </c>
    </row>
    <row r="5419" spans="1:2" x14ac:dyDescent="0.25">
      <c r="A5419" t="s">
        <v>5491</v>
      </c>
      <c r="B5419" t="s">
        <v>689</v>
      </c>
    </row>
    <row r="5420" spans="1:2" x14ac:dyDescent="0.25">
      <c r="A5420" t="s">
        <v>5492</v>
      </c>
      <c r="B5420" t="s">
        <v>689</v>
      </c>
    </row>
    <row r="5421" spans="1:2" x14ac:dyDescent="0.25">
      <c r="A5421" t="s">
        <v>5493</v>
      </c>
      <c r="B5421" t="s">
        <v>689</v>
      </c>
    </row>
    <row r="5422" spans="1:2" x14ac:dyDescent="0.25">
      <c r="A5422" t="s">
        <v>5494</v>
      </c>
      <c r="B5422" t="s">
        <v>689</v>
      </c>
    </row>
    <row r="5423" spans="1:2" x14ac:dyDescent="0.25">
      <c r="A5423" t="s">
        <v>5495</v>
      </c>
      <c r="B5423" t="s">
        <v>689</v>
      </c>
    </row>
    <row r="5424" spans="1:2" x14ac:dyDescent="0.25">
      <c r="A5424" t="s">
        <v>5496</v>
      </c>
      <c r="B5424" t="s">
        <v>689</v>
      </c>
    </row>
    <row r="5425" spans="1:2" x14ac:dyDescent="0.25">
      <c r="A5425" t="s">
        <v>5497</v>
      </c>
      <c r="B5425" t="s">
        <v>689</v>
      </c>
    </row>
    <row r="5426" spans="1:2" x14ac:dyDescent="0.25">
      <c r="A5426" t="s">
        <v>5498</v>
      </c>
      <c r="B5426" t="s">
        <v>689</v>
      </c>
    </row>
    <row r="5427" spans="1:2" x14ac:dyDescent="0.25">
      <c r="A5427" t="s">
        <v>5499</v>
      </c>
      <c r="B5427" t="s">
        <v>689</v>
      </c>
    </row>
    <row r="5428" spans="1:2" x14ac:dyDescent="0.25">
      <c r="A5428" t="s">
        <v>5500</v>
      </c>
      <c r="B5428" t="s">
        <v>689</v>
      </c>
    </row>
    <row r="5429" spans="1:2" x14ac:dyDescent="0.25">
      <c r="A5429" t="s">
        <v>5501</v>
      </c>
      <c r="B5429" t="s">
        <v>689</v>
      </c>
    </row>
    <row r="5430" spans="1:2" x14ac:dyDescent="0.25">
      <c r="A5430" t="s">
        <v>5502</v>
      </c>
      <c r="B5430" t="s">
        <v>689</v>
      </c>
    </row>
    <row r="5431" spans="1:2" x14ac:dyDescent="0.25">
      <c r="A5431" t="s">
        <v>5503</v>
      </c>
      <c r="B5431" t="s">
        <v>689</v>
      </c>
    </row>
    <row r="5432" spans="1:2" x14ac:dyDescent="0.25">
      <c r="A5432" t="s">
        <v>5504</v>
      </c>
      <c r="B5432" t="s">
        <v>689</v>
      </c>
    </row>
    <row r="5433" spans="1:2" x14ac:dyDescent="0.25">
      <c r="A5433" t="s">
        <v>5505</v>
      </c>
      <c r="B5433" t="s">
        <v>689</v>
      </c>
    </row>
    <row r="5434" spans="1:2" x14ac:dyDescent="0.25">
      <c r="A5434" t="s">
        <v>5506</v>
      </c>
      <c r="B5434" t="s">
        <v>689</v>
      </c>
    </row>
    <row r="5435" spans="1:2" x14ac:dyDescent="0.25">
      <c r="A5435" t="s">
        <v>5507</v>
      </c>
      <c r="B5435" t="s">
        <v>689</v>
      </c>
    </row>
    <row r="5436" spans="1:2" x14ac:dyDescent="0.25">
      <c r="A5436" t="s">
        <v>5508</v>
      </c>
      <c r="B5436" t="s">
        <v>689</v>
      </c>
    </row>
    <row r="5437" spans="1:2" x14ac:dyDescent="0.25">
      <c r="A5437" t="s">
        <v>5509</v>
      </c>
      <c r="B5437" t="s">
        <v>689</v>
      </c>
    </row>
    <row r="5438" spans="1:2" x14ac:dyDescent="0.25">
      <c r="A5438" t="s">
        <v>5510</v>
      </c>
      <c r="B5438" t="s">
        <v>689</v>
      </c>
    </row>
    <row r="5439" spans="1:2" x14ac:dyDescent="0.25">
      <c r="A5439" t="s">
        <v>5511</v>
      </c>
      <c r="B5439" t="s">
        <v>689</v>
      </c>
    </row>
    <row r="5440" spans="1:2" x14ac:dyDescent="0.25">
      <c r="A5440" t="s">
        <v>5512</v>
      </c>
      <c r="B5440" t="s">
        <v>689</v>
      </c>
    </row>
    <row r="5441" spans="1:2" x14ac:dyDescent="0.25">
      <c r="A5441" t="s">
        <v>5513</v>
      </c>
      <c r="B5441" t="s">
        <v>689</v>
      </c>
    </row>
    <row r="5442" spans="1:2" x14ac:dyDescent="0.25">
      <c r="A5442" t="s">
        <v>5514</v>
      </c>
      <c r="B5442" t="s">
        <v>689</v>
      </c>
    </row>
    <row r="5443" spans="1:2" x14ac:dyDescent="0.25">
      <c r="A5443" t="s">
        <v>5515</v>
      </c>
      <c r="B5443" t="s">
        <v>689</v>
      </c>
    </row>
    <row r="5444" spans="1:2" x14ac:dyDescent="0.25">
      <c r="A5444" t="s">
        <v>5516</v>
      </c>
      <c r="B5444" t="s">
        <v>689</v>
      </c>
    </row>
    <row r="5445" spans="1:2" x14ac:dyDescent="0.25">
      <c r="A5445" t="s">
        <v>5517</v>
      </c>
      <c r="B5445" t="s">
        <v>689</v>
      </c>
    </row>
    <row r="5446" spans="1:2" x14ac:dyDescent="0.25">
      <c r="A5446" t="s">
        <v>5518</v>
      </c>
      <c r="B5446" t="s">
        <v>689</v>
      </c>
    </row>
    <row r="5447" spans="1:2" x14ac:dyDescent="0.25">
      <c r="A5447" t="s">
        <v>5519</v>
      </c>
      <c r="B5447" t="s">
        <v>689</v>
      </c>
    </row>
    <row r="5448" spans="1:2" x14ac:dyDescent="0.25">
      <c r="A5448" t="s">
        <v>5520</v>
      </c>
      <c r="B5448" t="s">
        <v>689</v>
      </c>
    </row>
    <row r="5449" spans="1:2" x14ac:dyDescent="0.25">
      <c r="A5449" t="s">
        <v>5521</v>
      </c>
      <c r="B5449" t="s">
        <v>689</v>
      </c>
    </row>
    <row r="5450" spans="1:2" x14ac:dyDescent="0.25">
      <c r="A5450" t="s">
        <v>5522</v>
      </c>
      <c r="B5450" t="s">
        <v>689</v>
      </c>
    </row>
    <row r="5451" spans="1:2" x14ac:dyDescent="0.25">
      <c r="A5451" t="s">
        <v>5523</v>
      </c>
      <c r="B5451" t="s">
        <v>689</v>
      </c>
    </row>
    <row r="5452" spans="1:2" x14ac:dyDescent="0.25">
      <c r="A5452" t="s">
        <v>5524</v>
      </c>
      <c r="B5452" t="s">
        <v>689</v>
      </c>
    </row>
    <row r="5453" spans="1:2" x14ac:dyDescent="0.25">
      <c r="A5453" t="s">
        <v>5525</v>
      </c>
      <c r="B5453" t="s">
        <v>689</v>
      </c>
    </row>
    <row r="5454" spans="1:2" x14ac:dyDescent="0.25">
      <c r="A5454" t="s">
        <v>5526</v>
      </c>
      <c r="B5454" t="s">
        <v>689</v>
      </c>
    </row>
    <row r="5455" spans="1:2" x14ac:dyDescent="0.25">
      <c r="A5455" t="s">
        <v>5527</v>
      </c>
      <c r="B5455" t="s">
        <v>689</v>
      </c>
    </row>
    <row r="5456" spans="1:2" x14ac:dyDescent="0.25">
      <c r="A5456" t="s">
        <v>5528</v>
      </c>
      <c r="B5456" t="s">
        <v>689</v>
      </c>
    </row>
    <row r="5457" spans="1:2" x14ac:dyDescent="0.25">
      <c r="A5457" t="s">
        <v>5529</v>
      </c>
      <c r="B5457" t="s">
        <v>689</v>
      </c>
    </row>
    <row r="5458" spans="1:2" x14ac:dyDescent="0.25">
      <c r="A5458" t="s">
        <v>5530</v>
      </c>
      <c r="B5458" t="s">
        <v>689</v>
      </c>
    </row>
    <row r="5459" spans="1:2" x14ac:dyDescent="0.25">
      <c r="A5459" t="s">
        <v>5531</v>
      </c>
      <c r="B5459" t="s">
        <v>689</v>
      </c>
    </row>
    <row r="5460" spans="1:2" x14ac:dyDescent="0.25">
      <c r="A5460" t="s">
        <v>5532</v>
      </c>
      <c r="B5460" t="s">
        <v>689</v>
      </c>
    </row>
    <row r="5461" spans="1:2" x14ac:dyDescent="0.25">
      <c r="A5461" t="s">
        <v>5533</v>
      </c>
      <c r="B5461" t="s">
        <v>689</v>
      </c>
    </row>
    <row r="5462" spans="1:2" x14ac:dyDescent="0.25">
      <c r="A5462" t="s">
        <v>5534</v>
      </c>
      <c r="B5462" t="s">
        <v>689</v>
      </c>
    </row>
    <row r="5463" spans="1:2" x14ac:dyDescent="0.25">
      <c r="A5463" t="s">
        <v>5535</v>
      </c>
      <c r="B5463" t="s">
        <v>689</v>
      </c>
    </row>
    <row r="5464" spans="1:2" x14ac:dyDescent="0.25">
      <c r="A5464" t="s">
        <v>5536</v>
      </c>
      <c r="B5464" t="s">
        <v>689</v>
      </c>
    </row>
    <row r="5465" spans="1:2" x14ac:dyDescent="0.25">
      <c r="A5465" t="s">
        <v>5537</v>
      </c>
      <c r="B5465" t="s">
        <v>689</v>
      </c>
    </row>
    <row r="5466" spans="1:2" x14ac:dyDescent="0.25">
      <c r="A5466" t="s">
        <v>5538</v>
      </c>
      <c r="B5466" t="s">
        <v>689</v>
      </c>
    </row>
    <row r="5467" spans="1:2" x14ac:dyDescent="0.25">
      <c r="A5467" t="s">
        <v>5539</v>
      </c>
      <c r="B5467" t="s">
        <v>689</v>
      </c>
    </row>
    <row r="5468" spans="1:2" x14ac:dyDescent="0.25">
      <c r="A5468" t="s">
        <v>5540</v>
      </c>
      <c r="B5468" t="s">
        <v>689</v>
      </c>
    </row>
    <row r="5469" spans="1:2" x14ac:dyDescent="0.25">
      <c r="A5469" t="s">
        <v>5541</v>
      </c>
      <c r="B5469" t="s">
        <v>689</v>
      </c>
    </row>
    <row r="5470" spans="1:2" x14ac:dyDescent="0.25">
      <c r="A5470" t="s">
        <v>5542</v>
      </c>
      <c r="B5470" t="s">
        <v>689</v>
      </c>
    </row>
    <row r="5471" spans="1:2" x14ac:dyDescent="0.25">
      <c r="A5471" t="s">
        <v>5543</v>
      </c>
      <c r="B5471" t="s">
        <v>689</v>
      </c>
    </row>
    <row r="5472" spans="1:2" x14ac:dyDescent="0.25">
      <c r="A5472" t="s">
        <v>5544</v>
      </c>
      <c r="B5472" t="s">
        <v>689</v>
      </c>
    </row>
    <row r="5473" spans="1:2" x14ac:dyDescent="0.25">
      <c r="A5473" t="s">
        <v>5545</v>
      </c>
      <c r="B5473" t="s">
        <v>689</v>
      </c>
    </row>
    <row r="5474" spans="1:2" x14ac:dyDescent="0.25">
      <c r="A5474" t="s">
        <v>5546</v>
      </c>
      <c r="B5474" t="s">
        <v>689</v>
      </c>
    </row>
    <row r="5475" spans="1:2" x14ac:dyDescent="0.25">
      <c r="A5475" t="s">
        <v>5547</v>
      </c>
      <c r="B5475" t="s">
        <v>689</v>
      </c>
    </row>
    <row r="5476" spans="1:2" x14ac:dyDescent="0.25">
      <c r="A5476" t="s">
        <v>5548</v>
      </c>
      <c r="B5476" t="s">
        <v>689</v>
      </c>
    </row>
    <row r="5477" spans="1:2" x14ac:dyDescent="0.25">
      <c r="A5477" t="s">
        <v>5549</v>
      </c>
      <c r="B5477" t="s">
        <v>689</v>
      </c>
    </row>
    <row r="5478" spans="1:2" x14ac:dyDescent="0.25">
      <c r="A5478" t="s">
        <v>5550</v>
      </c>
      <c r="B5478" t="s">
        <v>689</v>
      </c>
    </row>
    <row r="5479" spans="1:2" x14ac:dyDescent="0.25">
      <c r="A5479" t="s">
        <v>5551</v>
      </c>
      <c r="B5479" t="s">
        <v>689</v>
      </c>
    </row>
    <row r="5480" spans="1:2" x14ac:dyDescent="0.25">
      <c r="A5480" t="s">
        <v>5552</v>
      </c>
      <c r="B5480" t="s">
        <v>689</v>
      </c>
    </row>
    <row r="5481" spans="1:2" x14ac:dyDescent="0.25">
      <c r="A5481" t="s">
        <v>5553</v>
      </c>
      <c r="B5481" t="s">
        <v>689</v>
      </c>
    </row>
    <row r="5482" spans="1:2" x14ac:dyDescent="0.25">
      <c r="A5482" t="s">
        <v>5554</v>
      </c>
      <c r="B5482" t="s">
        <v>689</v>
      </c>
    </row>
    <row r="5483" spans="1:2" x14ac:dyDescent="0.25">
      <c r="A5483" t="s">
        <v>5555</v>
      </c>
      <c r="B5483" t="s">
        <v>689</v>
      </c>
    </row>
    <row r="5484" spans="1:2" x14ac:dyDescent="0.25">
      <c r="A5484" t="s">
        <v>5556</v>
      </c>
      <c r="B5484" t="s">
        <v>689</v>
      </c>
    </row>
    <row r="5485" spans="1:2" x14ac:dyDescent="0.25">
      <c r="A5485" t="s">
        <v>5557</v>
      </c>
      <c r="B5485" t="s">
        <v>689</v>
      </c>
    </row>
    <row r="5486" spans="1:2" x14ac:dyDescent="0.25">
      <c r="A5486" t="s">
        <v>5558</v>
      </c>
      <c r="B5486" t="s">
        <v>689</v>
      </c>
    </row>
    <row r="5487" spans="1:2" x14ac:dyDescent="0.25">
      <c r="A5487" t="s">
        <v>5559</v>
      </c>
      <c r="B5487" t="s">
        <v>689</v>
      </c>
    </row>
    <row r="5488" spans="1:2" x14ac:dyDescent="0.25">
      <c r="A5488" t="s">
        <v>5560</v>
      </c>
      <c r="B5488" t="s">
        <v>689</v>
      </c>
    </row>
    <row r="5489" spans="1:2" x14ac:dyDescent="0.25">
      <c r="A5489" t="s">
        <v>5561</v>
      </c>
      <c r="B5489" t="s">
        <v>689</v>
      </c>
    </row>
    <row r="5490" spans="1:2" x14ac:dyDescent="0.25">
      <c r="A5490" t="s">
        <v>5562</v>
      </c>
      <c r="B5490" t="s">
        <v>689</v>
      </c>
    </row>
    <row r="5491" spans="1:2" x14ac:dyDescent="0.25">
      <c r="A5491" t="s">
        <v>5563</v>
      </c>
      <c r="B5491" t="s">
        <v>689</v>
      </c>
    </row>
    <row r="5492" spans="1:2" x14ac:dyDescent="0.25">
      <c r="A5492" t="s">
        <v>5564</v>
      </c>
      <c r="B5492" t="s">
        <v>689</v>
      </c>
    </row>
    <row r="5493" spans="1:2" x14ac:dyDescent="0.25">
      <c r="A5493" t="s">
        <v>5565</v>
      </c>
      <c r="B5493" t="s">
        <v>689</v>
      </c>
    </row>
    <row r="5494" spans="1:2" x14ac:dyDescent="0.25">
      <c r="A5494" t="s">
        <v>5566</v>
      </c>
      <c r="B5494" t="s">
        <v>689</v>
      </c>
    </row>
    <row r="5495" spans="1:2" x14ac:dyDescent="0.25">
      <c r="A5495" t="s">
        <v>5567</v>
      </c>
      <c r="B5495" t="s">
        <v>689</v>
      </c>
    </row>
    <row r="5496" spans="1:2" x14ac:dyDescent="0.25">
      <c r="A5496" t="s">
        <v>5568</v>
      </c>
      <c r="B5496" t="s">
        <v>689</v>
      </c>
    </row>
    <row r="5497" spans="1:2" x14ac:dyDescent="0.25">
      <c r="A5497" t="s">
        <v>5569</v>
      </c>
      <c r="B5497" t="s">
        <v>689</v>
      </c>
    </row>
    <row r="5498" spans="1:2" x14ac:dyDescent="0.25">
      <c r="A5498" t="s">
        <v>5570</v>
      </c>
      <c r="B5498" t="s">
        <v>689</v>
      </c>
    </row>
    <row r="5499" spans="1:2" x14ac:dyDescent="0.25">
      <c r="A5499" t="s">
        <v>5571</v>
      </c>
      <c r="B5499" t="s">
        <v>689</v>
      </c>
    </row>
    <row r="5500" spans="1:2" x14ac:dyDescent="0.25">
      <c r="A5500" t="s">
        <v>5572</v>
      </c>
      <c r="B5500" t="s">
        <v>689</v>
      </c>
    </row>
    <row r="5501" spans="1:2" x14ac:dyDescent="0.25">
      <c r="A5501" t="s">
        <v>5573</v>
      </c>
      <c r="B5501" t="s">
        <v>689</v>
      </c>
    </row>
    <row r="5502" spans="1:2" x14ac:dyDescent="0.25">
      <c r="A5502" t="s">
        <v>5574</v>
      </c>
      <c r="B5502" t="s">
        <v>689</v>
      </c>
    </row>
    <row r="5503" spans="1:2" x14ac:dyDescent="0.25">
      <c r="A5503" t="s">
        <v>5575</v>
      </c>
      <c r="B5503" t="s">
        <v>689</v>
      </c>
    </row>
    <row r="5504" spans="1:2" x14ac:dyDescent="0.25">
      <c r="A5504" t="s">
        <v>5576</v>
      </c>
      <c r="B5504" t="s">
        <v>689</v>
      </c>
    </row>
    <row r="5505" spans="1:2" x14ac:dyDescent="0.25">
      <c r="A5505" t="s">
        <v>5577</v>
      </c>
      <c r="B5505" t="s">
        <v>689</v>
      </c>
    </row>
    <row r="5506" spans="1:2" x14ac:dyDescent="0.25">
      <c r="A5506" t="s">
        <v>5578</v>
      </c>
      <c r="B5506" t="s">
        <v>689</v>
      </c>
    </row>
    <row r="5507" spans="1:2" x14ac:dyDescent="0.25">
      <c r="A5507" t="s">
        <v>5579</v>
      </c>
      <c r="B5507" t="s">
        <v>689</v>
      </c>
    </row>
    <row r="5508" spans="1:2" x14ac:dyDescent="0.25">
      <c r="A5508" t="s">
        <v>5580</v>
      </c>
      <c r="B5508" t="s">
        <v>689</v>
      </c>
    </row>
    <row r="5509" spans="1:2" x14ac:dyDescent="0.25">
      <c r="A5509" t="s">
        <v>5581</v>
      </c>
      <c r="B5509" t="s">
        <v>689</v>
      </c>
    </row>
    <row r="5510" spans="1:2" x14ac:dyDescent="0.25">
      <c r="A5510" t="s">
        <v>5582</v>
      </c>
      <c r="B5510" t="s">
        <v>689</v>
      </c>
    </row>
    <row r="5511" spans="1:2" x14ac:dyDescent="0.25">
      <c r="A5511" t="s">
        <v>5583</v>
      </c>
      <c r="B5511" t="s">
        <v>689</v>
      </c>
    </row>
    <row r="5512" spans="1:2" x14ac:dyDescent="0.25">
      <c r="A5512" t="s">
        <v>5584</v>
      </c>
      <c r="B5512" t="s">
        <v>689</v>
      </c>
    </row>
    <row r="5513" spans="1:2" x14ac:dyDescent="0.25">
      <c r="A5513" t="s">
        <v>5585</v>
      </c>
      <c r="B5513" t="s">
        <v>689</v>
      </c>
    </row>
    <row r="5514" spans="1:2" x14ac:dyDescent="0.25">
      <c r="A5514" t="s">
        <v>5586</v>
      </c>
      <c r="B5514" t="s">
        <v>689</v>
      </c>
    </row>
    <row r="5515" spans="1:2" x14ac:dyDescent="0.25">
      <c r="A5515" t="s">
        <v>5587</v>
      </c>
      <c r="B5515" t="s">
        <v>689</v>
      </c>
    </row>
    <row r="5516" spans="1:2" x14ac:dyDescent="0.25">
      <c r="A5516" t="s">
        <v>5588</v>
      </c>
      <c r="B5516" t="s">
        <v>689</v>
      </c>
    </row>
    <row r="5517" spans="1:2" x14ac:dyDescent="0.25">
      <c r="A5517" t="s">
        <v>5589</v>
      </c>
      <c r="B5517" t="s">
        <v>689</v>
      </c>
    </row>
    <row r="5518" spans="1:2" x14ac:dyDescent="0.25">
      <c r="A5518" t="s">
        <v>5590</v>
      </c>
      <c r="B5518" t="s">
        <v>689</v>
      </c>
    </row>
    <row r="5519" spans="1:2" x14ac:dyDescent="0.25">
      <c r="A5519" t="s">
        <v>5591</v>
      </c>
      <c r="B5519" t="s">
        <v>689</v>
      </c>
    </row>
    <row r="5520" spans="1:2" x14ac:dyDescent="0.25">
      <c r="A5520" t="s">
        <v>5592</v>
      </c>
      <c r="B5520" t="s">
        <v>689</v>
      </c>
    </row>
    <row r="5521" spans="1:2" x14ac:dyDescent="0.25">
      <c r="A5521" t="s">
        <v>5593</v>
      </c>
      <c r="B5521" t="s">
        <v>689</v>
      </c>
    </row>
    <row r="5522" spans="1:2" x14ac:dyDescent="0.25">
      <c r="A5522" t="s">
        <v>5594</v>
      </c>
      <c r="B5522" t="s">
        <v>689</v>
      </c>
    </row>
    <row r="5523" spans="1:2" x14ac:dyDescent="0.25">
      <c r="A5523" t="s">
        <v>5595</v>
      </c>
      <c r="B5523" t="s">
        <v>689</v>
      </c>
    </row>
    <row r="5524" spans="1:2" x14ac:dyDescent="0.25">
      <c r="A5524" t="s">
        <v>5596</v>
      </c>
      <c r="B5524" t="s">
        <v>689</v>
      </c>
    </row>
    <row r="5525" spans="1:2" x14ac:dyDescent="0.25">
      <c r="A5525" t="s">
        <v>5597</v>
      </c>
      <c r="B5525" t="s">
        <v>689</v>
      </c>
    </row>
    <row r="5526" spans="1:2" x14ac:dyDescent="0.25">
      <c r="A5526" t="s">
        <v>5598</v>
      </c>
      <c r="B5526" t="s">
        <v>689</v>
      </c>
    </row>
    <row r="5527" spans="1:2" x14ac:dyDescent="0.25">
      <c r="A5527" t="s">
        <v>5599</v>
      </c>
      <c r="B5527" t="s">
        <v>689</v>
      </c>
    </row>
    <row r="5528" spans="1:2" x14ac:dyDescent="0.25">
      <c r="A5528" t="s">
        <v>5600</v>
      </c>
      <c r="B5528" t="s">
        <v>689</v>
      </c>
    </row>
    <row r="5529" spans="1:2" x14ac:dyDescent="0.25">
      <c r="A5529" t="s">
        <v>5601</v>
      </c>
      <c r="B5529" t="s">
        <v>689</v>
      </c>
    </row>
    <row r="5530" spans="1:2" x14ac:dyDescent="0.25">
      <c r="A5530" t="s">
        <v>5602</v>
      </c>
      <c r="B5530" t="s">
        <v>689</v>
      </c>
    </row>
    <row r="5531" spans="1:2" x14ac:dyDescent="0.25">
      <c r="A5531" t="s">
        <v>5603</v>
      </c>
      <c r="B5531" t="s">
        <v>689</v>
      </c>
    </row>
    <row r="5532" spans="1:2" x14ac:dyDescent="0.25">
      <c r="A5532" t="s">
        <v>5604</v>
      </c>
      <c r="B5532" t="s">
        <v>689</v>
      </c>
    </row>
    <row r="5533" spans="1:2" x14ac:dyDescent="0.25">
      <c r="A5533" t="s">
        <v>5605</v>
      </c>
      <c r="B5533" t="s">
        <v>689</v>
      </c>
    </row>
    <row r="5534" spans="1:2" x14ac:dyDescent="0.25">
      <c r="A5534" t="s">
        <v>5606</v>
      </c>
      <c r="B5534" t="s">
        <v>689</v>
      </c>
    </row>
    <row r="5535" spans="1:2" x14ac:dyDescent="0.25">
      <c r="A5535" t="s">
        <v>5607</v>
      </c>
      <c r="B5535" t="s">
        <v>689</v>
      </c>
    </row>
    <row r="5536" spans="1:2" x14ac:dyDescent="0.25">
      <c r="A5536" t="s">
        <v>5608</v>
      </c>
      <c r="B5536" t="s">
        <v>689</v>
      </c>
    </row>
    <row r="5537" spans="1:2" x14ac:dyDescent="0.25">
      <c r="A5537" t="s">
        <v>5609</v>
      </c>
      <c r="B5537" t="s">
        <v>689</v>
      </c>
    </row>
    <row r="5538" spans="1:2" x14ac:dyDescent="0.25">
      <c r="A5538" t="s">
        <v>5610</v>
      </c>
      <c r="B5538" t="s">
        <v>689</v>
      </c>
    </row>
    <row r="5539" spans="1:2" x14ac:dyDescent="0.25">
      <c r="A5539" t="s">
        <v>5611</v>
      </c>
      <c r="B5539" t="s">
        <v>689</v>
      </c>
    </row>
    <row r="5540" spans="1:2" x14ac:dyDescent="0.25">
      <c r="A5540" t="s">
        <v>5612</v>
      </c>
      <c r="B5540" t="s">
        <v>689</v>
      </c>
    </row>
    <row r="5541" spans="1:2" x14ac:dyDescent="0.25">
      <c r="A5541" t="s">
        <v>5613</v>
      </c>
      <c r="B5541" t="s">
        <v>689</v>
      </c>
    </row>
    <row r="5542" spans="1:2" x14ac:dyDescent="0.25">
      <c r="A5542" t="s">
        <v>5614</v>
      </c>
      <c r="B5542" t="s">
        <v>689</v>
      </c>
    </row>
    <row r="5543" spans="1:2" x14ac:dyDescent="0.25">
      <c r="A5543" t="s">
        <v>5615</v>
      </c>
      <c r="B5543" t="s">
        <v>689</v>
      </c>
    </row>
    <row r="5544" spans="1:2" x14ac:dyDescent="0.25">
      <c r="A5544" t="s">
        <v>5616</v>
      </c>
      <c r="B5544" t="s">
        <v>689</v>
      </c>
    </row>
    <row r="5545" spans="1:2" x14ac:dyDescent="0.25">
      <c r="A5545" t="s">
        <v>5617</v>
      </c>
      <c r="B5545" t="s">
        <v>689</v>
      </c>
    </row>
    <row r="5546" spans="1:2" x14ac:dyDescent="0.25">
      <c r="A5546" t="s">
        <v>5618</v>
      </c>
      <c r="B5546" t="s">
        <v>689</v>
      </c>
    </row>
    <row r="5547" spans="1:2" x14ac:dyDescent="0.25">
      <c r="A5547" t="s">
        <v>5619</v>
      </c>
      <c r="B5547" t="s">
        <v>689</v>
      </c>
    </row>
    <row r="5548" spans="1:2" x14ac:dyDescent="0.25">
      <c r="A5548" t="s">
        <v>5620</v>
      </c>
      <c r="B5548" t="s">
        <v>689</v>
      </c>
    </row>
    <row r="5549" spans="1:2" x14ac:dyDescent="0.25">
      <c r="A5549" t="s">
        <v>5621</v>
      </c>
      <c r="B5549" t="s">
        <v>689</v>
      </c>
    </row>
    <row r="5550" spans="1:2" x14ac:dyDescent="0.25">
      <c r="A5550" t="s">
        <v>5622</v>
      </c>
      <c r="B5550" t="s">
        <v>689</v>
      </c>
    </row>
    <row r="5551" spans="1:2" x14ac:dyDescent="0.25">
      <c r="A5551" t="s">
        <v>5623</v>
      </c>
      <c r="B5551" t="s">
        <v>689</v>
      </c>
    </row>
    <row r="5552" spans="1:2" x14ac:dyDescent="0.25">
      <c r="A5552" t="s">
        <v>5624</v>
      </c>
      <c r="B5552" t="s">
        <v>689</v>
      </c>
    </row>
    <row r="5553" spans="1:2" x14ac:dyDescent="0.25">
      <c r="A5553" t="s">
        <v>5625</v>
      </c>
      <c r="B5553" t="s">
        <v>689</v>
      </c>
    </row>
    <row r="5554" spans="1:2" x14ac:dyDescent="0.25">
      <c r="A5554" t="s">
        <v>5626</v>
      </c>
      <c r="B5554" t="s">
        <v>689</v>
      </c>
    </row>
    <row r="5555" spans="1:2" x14ac:dyDescent="0.25">
      <c r="A5555" t="s">
        <v>5627</v>
      </c>
      <c r="B5555" t="s">
        <v>689</v>
      </c>
    </row>
    <row r="5556" spans="1:2" x14ac:dyDescent="0.25">
      <c r="A5556" t="s">
        <v>5628</v>
      </c>
      <c r="B5556" t="s">
        <v>689</v>
      </c>
    </row>
    <row r="5557" spans="1:2" x14ac:dyDescent="0.25">
      <c r="A5557" t="s">
        <v>5629</v>
      </c>
      <c r="B5557" t="s">
        <v>689</v>
      </c>
    </row>
    <row r="5558" spans="1:2" x14ac:dyDescent="0.25">
      <c r="A5558" t="s">
        <v>5630</v>
      </c>
      <c r="B5558" t="s">
        <v>689</v>
      </c>
    </row>
    <row r="5559" spans="1:2" x14ac:dyDescent="0.25">
      <c r="A5559" t="s">
        <v>5631</v>
      </c>
      <c r="B5559" t="s">
        <v>689</v>
      </c>
    </row>
    <row r="5560" spans="1:2" x14ac:dyDescent="0.25">
      <c r="A5560" t="s">
        <v>5632</v>
      </c>
      <c r="B5560" t="s">
        <v>689</v>
      </c>
    </row>
    <row r="5561" spans="1:2" x14ac:dyDescent="0.25">
      <c r="A5561" t="s">
        <v>5633</v>
      </c>
      <c r="B5561" t="s">
        <v>689</v>
      </c>
    </row>
    <row r="5562" spans="1:2" x14ac:dyDescent="0.25">
      <c r="A5562" t="s">
        <v>5634</v>
      </c>
      <c r="B5562" t="s">
        <v>689</v>
      </c>
    </row>
    <row r="5563" spans="1:2" x14ac:dyDescent="0.25">
      <c r="A5563" t="s">
        <v>5635</v>
      </c>
      <c r="B5563" t="s">
        <v>689</v>
      </c>
    </row>
    <row r="5564" spans="1:2" x14ac:dyDescent="0.25">
      <c r="A5564" t="s">
        <v>5636</v>
      </c>
      <c r="B5564" t="s">
        <v>689</v>
      </c>
    </row>
    <row r="5565" spans="1:2" x14ac:dyDescent="0.25">
      <c r="A5565" t="s">
        <v>5637</v>
      </c>
      <c r="B5565" t="s">
        <v>689</v>
      </c>
    </row>
    <row r="5566" spans="1:2" x14ac:dyDescent="0.25">
      <c r="A5566" t="s">
        <v>5638</v>
      </c>
      <c r="B5566" t="s">
        <v>689</v>
      </c>
    </row>
    <row r="5567" spans="1:2" x14ac:dyDescent="0.25">
      <c r="A5567" t="s">
        <v>5639</v>
      </c>
      <c r="B5567" t="s">
        <v>689</v>
      </c>
    </row>
    <row r="5568" spans="1:2" x14ac:dyDescent="0.25">
      <c r="A5568" t="s">
        <v>5640</v>
      </c>
      <c r="B5568" t="s">
        <v>689</v>
      </c>
    </row>
    <row r="5569" spans="1:2" x14ac:dyDescent="0.25">
      <c r="A5569" t="s">
        <v>5641</v>
      </c>
      <c r="B5569" t="s">
        <v>689</v>
      </c>
    </row>
    <row r="5570" spans="1:2" x14ac:dyDescent="0.25">
      <c r="A5570" t="s">
        <v>5642</v>
      </c>
      <c r="B5570" t="s">
        <v>689</v>
      </c>
    </row>
    <row r="5571" spans="1:2" x14ac:dyDescent="0.25">
      <c r="A5571" t="s">
        <v>5643</v>
      </c>
      <c r="B5571" t="s">
        <v>689</v>
      </c>
    </row>
    <row r="5572" spans="1:2" x14ac:dyDescent="0.25">
      <c r="A5572" t="s">
        <v>5644</v>
      </c>
      <c r="B5572" t="s">
        <v>689</v>
      </c>
    </row>
    <row r="5573" spans="1:2" x14ac:dyDescent="0.25">
      <c r="A5573" t="s">
        <v>5645</v>
      </c>
      <c r="B5573" t="s">
        <v>689</v>
      </c>
    </row>
    <row r="5574" spans="1:2" x14ac:dyDescent="0.25">
      <c r="A5574" t="s">
        <v>5646</v>
      </c>
      <c r="B5574" t="s">
        <v>689</v>
      </c>
    </row>
    <row r="5575" spans="1:2" x14ac:dyDescent="0.25">
      <c r="A5575" t="s">
        <v>5647</v>
      </c>
      <c r="B5575" t="s">
        <v>689</v>
      </c>
    </row>
    <row r="5576" spans="1:2" x14ac:dyDescent="0.25">
      <c r="A5576" t="s">
        <v>5648</v>
      </c>
      <c r="B5576" t="s">
        <v>689</v>
      </c>
    </row>
    <row r="5577" spans="1:2" x14ac:dyDescent="0.25">
      <c r="A5577" t="s">
        <v>5649</v>
      </c>
      <c r="B5577" t="s">
        <v>689</v>
      </c>
    </row>
    <row r="5578" spans="1:2" x14ac:dyDescent="0.25">
      <c r="A5578" t="s">
        <v>5650</v>
      </c>
      <c r="B5578" t="s">
        <v>689</v>
      </c>
    </row>
    <row r="5579" spans="1:2" x14ac:dyDescent="0.25">
      <c r="A5579" t="s">
        <v>5651</v>
      </c>
      <c r="B5579" t="s">
        <v>689</v>
      </c>
    </row>
    <row r="5580" spans="1:2" x14ac:dyDescent="0.25">
      <c r="A5580" t="s">
        <v>5652</v>
      </c>
      <c r="B5580" t="s">
        <v>689</v>
      </c>
    </row>
    <row r="5581" spans="1:2" x14ac:dyDescent="0.25">
      <c r="A5581" t="s">
        <v>5653</v>
      </c>
      <c r="B5581" t="s">
        <v>689</v>
      </c>
    </row>
    <row r="5582" spans="1:2" x14ac:dyDescent="0.25">
      <c r="A5582" t="s">
        <v>5654</v>
      </c>
      <c r="B5582" t="s">
        <v>689</v>
      </c>
    </row>
    <row r="5583" spans="1:2" x14ac:dyDescent="0.25">
      <c r="A5583" t="s">
        <v>5655</v>
      </c>
      <c r="B5583" t="s">
        <v>689</v>
      </c>
    </row>
    <row r="5584" spans="1:2" x14ac:dyDescent="0.25">
      <c r="A5584" t="s">
        <v>5656</v>
      </c>
      <c r="B5584" t="s">
        <v>689</v>
      </c>
    </row>
    <row r="5585" spans="1:2" x14ac:dyDescent="0.25">
      <c r="A5585" t="s">
        <v>5657</v>
      </c>
      <c r="B5585" t="s">
        <v>689</v>
      </c>
    </row>
    <row r="5586" spans="1:2" x14ac:dyDescent="0.25">
      <c r="A5586" t="s">
        <v>5658</v>
      </c>
      <c r="B5586" t="s">
        <v>689</v>
      </c>
    </row>
    <row r="5587" spans="1:2" x14ac:dyDescent="0.25">
      <c r="A5587" t="s">
        <v>5659</v>
      </c>
      <c r="B5587" t="s">
        <v>689</v>
      </c>
    </row>
    <row r="5588" spans="1:2" x14ac:dyDescent="0.25">
      <c r="A5588" t="s">
        <v>5660</v>
      </c>
      <c r="B5588" t="s">
        <v>689</v>
      </c>
    </row>
    <row r="5589" spans="1:2" x14ac:dyDescent="0.25">
      <c r="A5589" t="s">
        <v>5661</v>
      </c>
      <c r="B5589" t="s">
        <v>689</v>
      </c>
    </row>
    <row r="5590" spans="1:2" x14ac:dyDescent="0.25">
      <c r="A5590" t="s">
        <v>5662</v>
      </c>
      <c r="B5590" t="s">
        <v>689</v>
      </c>
    </row>
    <row r="5591" spans="1:2" x14ac:dyDescent="0.25">
      <c r="A5591" t="s">
        <v>5663</v>
      </c>
      <c r="B5591" t="s">
        <v>689</v>
      </c>
    </row>
    <row r="5592" spans="1:2" x14ac:dyDescent="0.25">
      <c r="A5592" t="s">
        <v>5664</v>
      </c>
      <c r="B5592" t="s">
        <v>689</v>
      </c>
    </row>
    <row r="5593" spans="1:2" x14ac:dyDescent="0.25">
      <c r="A5593" t="s">
        <v>5665</v>
      </c>
      <c r="B5593" t="s">
        <v>689</v>
      </c>
    </row>
    <row r="5594" spans="1:2" x14ac:dyDescent="0.25">
      <c r="A5594" t="s">
        <v>5666</v>
      </c>
      <c r="B5594" t="s">
        <v>689</v>
      </c>
    </row>
    <row r="5595" spans="1:2" x14ac:dyDescent="0.25">
      <c r="A5595" t="s">
        <v>5667</v>
      </c>
      <c r="B5595" t="s">
        <v>689</v>
      </c>
    </row>
    <row r="5596" spans="1:2" x14ac:dyDescent="0.25">
      <c r="A5596" t="s">
        <v>5668</v>
      </c>
      <c r="B5596" t="s">
        <v>689</v>
      </c>
    </row>
    <row r="5597" spans="1:2" x14ac:dyDescent="0.25">
      <c r="A5597" t="s">
        <v>5669</v>
      </c>
      <c r="B5597" t="s">
        <v>689</v>
      </c>
    </row>
    <row r="5598" spans="1:2" x14ac:dyDescent="0.25">
      <c r="A5598" t="s">
        <v>5670</v>
      </c>
      <c r="B5598" t="s">
        <v>689</v>
      </c>
    </row>
    <row r="5599" spans="1:2" x14ac:dyDescent="0.25">
      <c r="A5599" t="s">
        <v>5671</v>
      </c>
      <c r="B5599" t="s">
        <v>689</v>
      </c>
    </row>
    <row r="5600" spans="1:2" x14ac:dyDescent="0.25">
      <c r="A5600" t="s">
        <v>5672</v>
      </c>
      <c r="B5600" t="s">
        <v>689</v>
      </c>
    </row>
    <row r="5601" spans="1:2" x14ac:dyDescent="0.25">
      <c r="A5601" t="s">
        <v>5673</v>
      </c>
      <c r="B5601" t="s">
        <v>689</v>
      </c>
    </row>
    <row r="5602" spans="1:2" x14ac:dyDescent="0.25">
      <c r="A5602" t="s">
        <v>5674</v>
      </c>
      <c r="B5602" t="s">
        <v>689</v>
      </c>
    </row>
    <row r="5603" spans="1:2" x14ac:dyDescent="0.25">
      <c r="A5603" t="s">
        <v>5675</v>
      </c>
      <c r="B5603" t="s">
        <v>689</v>
      </c>
    </row>
    <row r="5604" spans="1:2" x14ac:dyDescent="0.25">
      <c r="A5604" t="s">
        <v>5676</v>
      </c>
      <c r="B5604" t="s">
        <v>689</v>
      </c>
    </row>
    <row r="5605" spans="1:2" x14ac:dyDescent="0.25">
      <c r="A5605" t="s">
        <v>5677</v>
      </c>
      <c r="B5605" t="s">
        <v>689</v>
      </c>
    </row>
    <row r="5606" spans="1:2" x14ac:dyDescent="0.25">
      <c r="A5606" t="s">
        <v>5678</v>
      </c>
      <c r="B5606" t="s">
        <v>689</v>
      </c>
    </row>
    <row r="5607" spans="1:2" x14ac:dyDescent="0.25">
      <c r="A5607" t="s">
        <v>5679</v>
      </c>
      <c r="B5607" t="s">
        <v>689</v>
      </c>
    </row>
    <row r="5608" spans="1:2" x14ac:dyDescent="0.25">
      <c r="A5608" t="s">
        <v>5680</v>
      </c>
      <c r="B5608" t="s">
        <v>689</v>
      </c>
    </row>
    <row r="5609" spans="1:2" x14ac:dyDescent="0.25">
      <c r="A5609" t="s">
        <v>5681</v>
      </c>
      <c r="B5609" t="s">
        <v>689</v>
      </c>
    </row>
    <row r="5610" spans="1:2" x14ac:dyDescent="0.25">
      <c r="A5610" t="s">
        <v>5682</v>
      </c>
      <c r="B5610" t="s">
        <v>689</v>
      </c>
    </row>
    <row r="5611" spans="1:2" x14ac:dyDescent="0.25">
      <c r="A5611" t="s">
        <v>5683</v>
      </c>
      <c r="B5611" t="s">
        <v>689</v>
      </c>
    </row>
    <row r="5612" spans="1:2" x14ac:dyDescent="0.25">
      <c r="A5612" t="s">
        <v>5684</v>
      </c>
      <c r="B5612" t="s">
        <v>689</v>
      </c>
    </row>
    <row r="5613" spans="1:2" x14ac:dyDescent="0.25">
      <c r="A5613" t="s">
        <v>5685</v>
      </c>
      <c r="B5613" t="s">
        <v>689</v>
      </c>
    </row>
    <row r="5614" spans="1:2" x14ac:dyDescent="0.25">
      <c r="A5614" t="s">
        <v>5686</v>
      </c>
      <c r="B5614" t="s">
        <v>689</v>
      </c>
    </row>
    <row r="5615" spans="1:2" x14ac:dyDescent="0.25">
      <c r="A5615" t="s">
        <v>5687</v>
      </c>
      <c r="B5615" t="s">
        <v>689</v>
      </c>
    </row>
    <row r="5616" spans="1:2" x14ac:dyDescent="0.25">
      <c r="A5616" t="s">
        <v>5688</v>
      </c>
      <c r="B5616" t="s">
        <v>689</v>
      </c>
    </row>
    <row r="5617" spans="1:2" x14ac:dyDescent="0.25">
      <c r="A5617" t="s">
        <v>5689</v>
      </c>
      <c r="B5617" t="s">
        <v>689</v>
      </c>
    </row>
    <row r="5618" spans="1:2" x14ac:dyDescent="0.25">
      <c r="A5618" t="s">
        <v>5690</v>
      </c>
      <c r="B5618" t="s">
        <v>689</v>
      </c>
    </row>
    <row r="5619" spans="1:2" x14ac:dyDescent="0.25">
      <c r="A5619" t="s">
        <v>5691</v>
      </c>
      <c r="B5619" t="s">
        <v>689</v>
      </c>
    </row>
    <row r="5620" spans="1:2" x14ac:dyDescent="0.25">
      <c r="A5620" t="s">
        <v>5692</v>
      </c>
      <c r="B5620" t="s">
        <v>689</v>
      </c>
    </row>
    <row r="5621" spans="1:2" x14ac:dyDescent="0.25">
      <c r="A5621" t="s">
        <v>5693</v>
      </c>
      <c r="B5621" t="s">
        <v>689</v>
      </c>
    </row>
    <row r="5622" spans="1:2" x14ac:dyDescent="0.25">
      <c r="A5622" t="s">
        <v>5694</v>
      </c>
      <c r="B5622" t="s">
        <v>689</v>
      </c>
    </row>
    <row r="5623" spans="1:2" x14ac:dyDescent="0.25">
      <c r="A5623" t="s">
        <v>5695</v>
      </c>
      <c r="B5623" t="s">
        <v>689</v>
      </c>
    </row>
    <row r="5624" spans="1:2" x14ac:dyDescent="0.25">
      <c r="A5624" t="s">
        <v>5696</v>
      </c>
      <c r="B5624" t="s">
        <v>689</v>
      </c>
    </row>
    <row r="5625" spans="1:2" x14ac:dyDescent="0.25">
      <c r="A5625" t="s">
        <v>5697</v>
      </c>
      <c r="B5625" t="s">
        <v>689</v>
      </c>
    </row>
    <row r="5626" spans="1:2" x14ac:dyDescent="0.25">
      <c r="A5626" t="s">
        <v>5698</v>
      </c>
      <c r="B5626" t="s">
        <v>689</v>
      </c>
    </row>
    <row r="5627" spans="1:2" x14ac:dyDescent="0.25">
      <c r="A5627" t="s">
        <v>5699</v>
      </c>
      <c r="B5627" t="s">
        <v>689</v>
      </c>
    </row>
    <row r="5628" spans="1:2" x14ac:dyDescent="0.25">
      <c r="A5628" t="s">
        <v>5700</v>
      </c>
      <c r="B5628" t="s">
        <v>689</v>
      </c>
    </row>
    <row r="5629" spans="1:2" x14ac:dyDescent="0.25">
      <c r="A5629" t="s">
        <v>5701</v>
      </c>
      <c r="B5629" t="s">
        <v>689</v>
      </c>
    </row>
    <row r="5630" spans="1:2" x14ac:dyDescent="0.25">
      <c r="A5630" t="s">
        <v>5702</v>
      </c>
      <c r="B5630" t="s">
        <v>689</v>
      </c>
    </row>
    <row r="5631" spans="1:2" x14ac:dyDescent="0.25">
      <c r="A5631" t="s">
        <v>5703</v>
      </c>
      <c r="B5631" t="s">
        <v>689</v>
      </c>
    </row>
    <row r="5632" spans="1:2" x14ac:dyDescent="0.25">
      <c r="A5632" t="s">
        <v>5704</v>
      </c>
      <c r="B5632" t="s">
        <v>689</v>
      </c>
    </row>
    <row r="5633" spans="1:2" x14ac:dyDescent="0.25">
      <c r="A5633" t="s">
        <v>5705</v>
      </c>
      <c r="B5633" t="s">
        <v>689</v>
      </c>
    </row>
    <row r="5634" spans="1:2" x14ac:dyDescent="0.25">
      <c r="A5634" t="s">
        <v>5706</v>
      </c>
      <c r="B5634" t="s">
        <v>689</v>
      </c>
    </row>
    <row r="5635" spans="1:2" x14ac:dyDescent="0.25">
      <c r="A5635" t="s">
        <v>5707</v>
      </c>
      <c r="B5635" t="s">
        <v>689</v>
      </c>
    </row>
    <row r="5636" spans="1:2" x14ac:dyDescent="0.25">
      <c r="A5636" t="s">
        <v>5708</v>
      </c>
      <c r="B5636" t="s">
        <v>689</v>
      </c>
    </row>
    <row r="5637" spans="1:2" x14ac:dyDescent="0.25">
      <c r="A5637" t="s">
        <v>5709</v>
      </c>
      <c r="B5637" t="s">
        <v>689</v>
      </c>
    </row>
    <row r="5638" spans="1:2" x14ac:dyDescent="0.25">
      <c r="A5638" t="s">
        <v>5710</v>
      </c>
      <c r="B5638" t="s">
        <v>689</v>
      </c>
    </row>
    <row r="5639" spans="1:2" x14ac:dyDescent="0.25">
      <c r="A5639" t="s">
        <v>5711</v>
      </c>
      <c r="B5639" t="s">
        <v>689</v>
      </c>
    </row>
    <row r="5640" spans="1:2" x14ac:dyDescent="0.25">
      <c r="A5640" t="s">
        <v>5712</v>
      </c>
      <c r="B5640" t="s">
        <v>689</v>
      </c>
    </row>
    <row r="5641" spans="1:2" x14ac:dyDescent="0.25">
      <c r="A5641" t="s">
        <v>5713</v>
      </c>
      <c r="B5641" t="s">
        <v>689</v>
      </c>
    </row>
    <row r="5642" spans="1:2" x14ac:dyDescent="0.25">
      <c r="A5642" t="s">
        <v>5714</v>
      </c>
      <c r="B5642" t="s">
        <v>689</v>
      </c>
    </row>
    <row r="5643" spans="1:2" x14ac:dyDescent="0.25">
      <c r="A5643" t="s">
        <v>5715</v>
      </c>
      <c r="B5643" t="s">
        <v>689</v>
      </c>
    </row>
    <row r="5644" spans="1:2" x14ac:dyDescent="0.25">
      <c r="A5644" t="s">
        <v>5716</v>
      </c>
      <c r="B5644" t="s">
        <v>689</v>
      </c>
    </row>
    <row r="5645" spans="1:2" x14ac:dyDescent="0.25">
      <c r="A5645" t="s">
        <v>5717</v>
      </c>
      <c r="B5645" t="s">
        <v>689</v>
      </c>
    </row>
    <row r="5646" spans="1:2" x14ac:dyDescent="0.25">
      <c r="A5646" t="s">
        <v>5718</v>
      </c>
      <c r="B5646" t="s">
        <v>689</v>
      </c>
    </row>
    <row r="5647" spans="1:2" x14ac:dyDescent="0.25">
      <c r="A5647" t="s">
        <v>5719</v>
      </c>
      <c r="B5647" t="s">
        <v>689</v>
      </c>
    </row>
    <row r="5648" spans="1:2" x14ac:dyDescent="0.25">
      <c r="A5648" t="s">
        <v>5720</v>
      </c>
      <c r="B5648" t="s">
        <v>689</v>
      </c>
    </row>
    <row r="5649" spans="1:2" x14ac:dyDescent="0.25">
      <c r="A5649" t="s">
        <v>5721</v>
      </c>
      <c r="B5649" t="s">
        <v>689</v>
      </c>
    </row>
    <row r="5650" spans="1:2" x14ac:dyDescent="0.25">
      <c r="A5650" t="s">
        <v>5722</v>
      </c>
      <c r="B5650" t="s">
        <v>689</v>
      </c>
    </row>
    <row r="5651" spans="1:2" x14ac:dyDescent="0.25">
      <c r="A5651" t="s">
        <v>5723</v>
      </c>
      <c r="B5651" t="s">
        <v>689</v>
      </c>
    </row>
    <row r="5652" spans="1:2" x14ac:dyDescent="0.25">
      <c r="A5652" t="s">
        <v>5724</v>
      </c>
      <c r="B5652" t="s">
        <v>689</v>
      </c>
    </row>
    <row r="5653" spans="1:2" x14ac:dyDescent="0.25">
      <c r="A5653" t="s">
        <v>5725</v>
      </c>
      <c r="B5653" t="s">
        <v>689</v>
      </c>
    </row>
    <row r="5654" spans="1:2" x14ac:dyDescent="0.25">
      <c r="A5654" t="s">
        <v>5726</v>
      </c>
      <c r="B5654" t="s">
        <v>689</v>
      </c>
    </row>
    <row r="5655" spans="1:2" x14ac:dyDescent="0.25">
      <c r="A5655" t="s">
        <v>5727</v>
      </c>
      <c r="B5655" t="s">
        <v>689</v>
      </c>
    </row>
    <row r="5656" spans="1:2" x14ac:dyDescent="0.25">
      <c r="A5656" t="s">
        <v>5728</v>
      </c>
      <c r="B5656" t="s">
        <v>689</v>
      </c>
    </row>
    <row r="5657" spans="1:2" x14ac:dyDescent="0.25">
      <c r="A5657" t="s">
        <v>5729</v>
      </c>
      <c r="B5657" t="s">
        <v>689</v>
      </c>
    </row>
    <row r="5658" spans="1:2" x14ac:dyDescent="0.25">
      <c r="A5658" t="s">
        <v>5730</v>
      </c>
      <c r="B5658" t="s">
        <v>689</v>
      </c>
    </row>
    <row r="5659" spans="1:2" x14ac:dyDescent="0.25">
      <c r="A5659" t="s">
        <v>5731</v>
      </c>
      <c r="B5659" t="s">
        <v>689</v>
      </c>
    </row>
    <row r="5660" spans="1:2" x14ac:dyDescent="0.25">
      <c r="A5660" t="s">
        <v>5732</v>
      </c>
      <c r="B5660" t="s">
        <v>689</v>
      </c>
    </row>
    <row r="5661" spans="1:2" x14ac:dyDescent="0.25">
      <c r="A5661" t="s">
        <v>5733</v>
      </c>
      <c r="B5661" t="s">
        <v>689</v>
      </c>
    </row>
    <row r="5662" spans="1:2" x14ac:dyDescent="0.25">
      <c r="A5662" t="s">
        <v>5734</v>
      </c>
      <c r="B5662" t="s">
        <v>689</v>
      </c>
    </row>
    <row r="5663" spans="1:2" x14ac:dyDescent="0.25">
      <c r="A5663" t="s">
        <v>5735</v>
      </c>
      <c r="B5663" t="s">
        <v>689</v>
      </c>
    </row>
    <row r="5664" spans="1:2" x14ac:dyDescent="0.25">
      <c r="A5664" t="s">
        <v>5736</v>
      </c>
      <c r="B5664" t="s">
        <v>689</v>
      </c>
    </row>
    <row r="5665" spans="1:2" x14ac:dyDescent="0.25">
      <c r="A5665" t="s">
        <v>5737</v>
      </c>
      <c r="B5665" t="s">
        <v>689</v>
      </c>
    </row>
    <row r="5666" spans="1:2" x14ac:dyDescent="0.25">
      <c r="A5666" t="s">
        <v>5738</v>
      </c>
      <c r="B5666" t="s">
        <v>689</v>
      </c>
    </row>
    <row r="5667" spans="1:2" x14ac:dyDescent="0.25">
      <c r="A5667" t="s">
        <v>5739</v>
      </c>
      <c r="B5667" t="s">
        <v>689</v>
      </c>
    </row>
    <row r="5668" spans="1:2" x14ac:dyDescent="0.25">
      <c r="A5668" t="s">
        <v>5740</v>
      </c>
      <c r="B5668" t="s">
        <v>689</v>
      </c>
    </row>
    <row r="5669" spans="1:2" x14ac:dyDescent="0.25">
      <c r="A5669" t="s">
        <v>5741</v>
      </c>
      <c r="B5669" t="s">
        <v>689</v>
      </c>
    </row>
    <row r="5670" spans="1:2" x14ac:dyDescent="0.25">
      <c r="A5670" t="s">
        <v>5742</v>
      </c>
      <c r="B5670" t="s">
        <v>689</v>
      </c>
    </row>
    <row r="5671" spans="1:2" x14ac:dyDescent="0.25">
      <c r="A5671" t="s">
        <v>5743</v>
      </c>
      <c r="B5671" t="s">
        <v>689</v>
      </c>
    </row>
    <row r="5672" spans="1:2" x14ac:dyDescent="0.25">
      <c r="A5672" t="s">
        <v>5744</v>
      </c>
      <c r="B5672" t="s">
        <v>689</v>
      </c>
    </row>
    <row r="5673" spans="1:2" x14ac:dyDescent="0.25">
      <c r="A5673" t="s">
        <v>5745</v>
      </c>
      <c r="B5673" t="s">
        <v>689</v>
      </c>
    </row>
    <row r="5674" spans="1:2" x14ac:dyDescent="0.25">
      <c r="A5674" t="s">
        <v>5746</v>
      </c>
      <c r="B5674" t="s">
        <v>689</v>
      </c>
    </row>
    <row r="5675" spans="1:2" x14ac:dyDescent="0.25">
      <c r="A5675" t="s">
        <v>5747</v>
      </c>
      <c r="B5675" t="s">
        <v>689</v>
      </c>
    </row>
    <row r="5676" spans="1:2" x14ac:dyDescent="0.25">
      <c r="A5676" t="s">
        <v>5748</v>
      </c>
      <c r="B5676" t="s">
        <v>689</v>
      </c>
    </row>
    <row r="5677" spans="1:2" x14ac:dyDescent="0.25">
      <c r="A5677" t="s">
        <v>5749</v>
      </c>
      <c r="B5677" t="s">
        <v>689</v>
      </c>
    </row>
    <row r="5678" spans="1:2" x14ac:dyDescent="0.25">
      <c r="A5678" t="s">
        <v>5750</v>
      </c>
      <c r="B5678" t="s">
        <v>689</v>
      </c>
    </row>
    <row r="5679" spans="1:2" x14ac:dyDescent="0.25">
      <c r="A5679" t="s">
        <v>5751</v>
      </c>
      <c r="B5679" t="s">
        <v>689</v>
      </c>
    </row>
    <row r="5680" spans="1:2" x14ac:dyDescent="0.25">
      <c r="A5680" t="s">
        <v>5752</v>
      </c>
      <c r="B5680" t="s">
        <v>689</v>
      </c>
    </row>
    <row r="5681" spans="1:2" x14ac:dyDescent="0.25">
      <c r="A5681" t="s">
        <v>5753</v>
      </c>
      <c r="B5681" t="s">
        <v>689</v>
      </c>
    </row>
    <row r="5682" spans="1:2" x14ac:dyDescent="0.25">
      <c r="A5682" t="s">
        <v>5754</v>
      </c>
      <c r="B5682" t="s">
        <v>689</v>
      </c>
    </row>
    <row r="5683" spans="1:2" x14ac:dyDescent="0.25">
      <c r="A5683" t="s">
        <v>5755</v>
      </c>
      <c r="B5683" t="s">
        <v>689</v>
      </c>
    </row>
    <row r="5684" spans="1:2" x14ac:dyDescent="0.25">
      <c r="A5684" t="s">
        <v>5756</v>
      </c>
      <c r="B5684" t="s">
        <v>689</v>
      </c>
    </row>
    <row r="5685" spans="1:2" x14ac:dyDescent="0.25">
      <c r="A5685" t="s">
        <v>5757</v>
      </c>
      <c r="B5685" t="s">
        <v>689</v>
      </c>
    </row>
    <row r="5686" spans="1:2" x14ac:dyDescent="0.25">
      <c r="A5686" t="s">
        <v>5758</v>
      </c>
      <c r="B5686" t="s">
        <v>689</v>
      </c>
    </row>
    <row r="5687" spans="1:2" x14ac:dyDescent="0.25">
      <c r="A5687" t="s">
        <v>5759</v>
      </c>
      <c r="B5687" t="s">
        <v>689</v>
      </c>
    </row>
    <row r="5688" spans="1:2" x14ac:dyDescent="0.25">
      <c r="A5688" t="s">
        <v>5760</v>
      </c>
      <c r="B5688" t="s">
        <v>689</v>
      </c>
    </row>
    <row r="5689" spans="1:2" x14ac:dyDescent="0.25">
      <c r="A5689" t="s">
        <v>5761</v>
      </c>
      <c r="B5689" t="s">
        <v>689</v>
      </c>
    </row>
    <row r="5690" spans="1:2" x14ac:dyDescent="0.25">
      <c r="A5690" t="s">
        <v>5762</v>
      </c>
      <c r="B5690" t="s">
        <v>689</v>
      </c>
    </row>
    <row r="5691" spans="1:2" x14ac:dyDescent="0.25">
      <c r="A5691" t="s">
        <v>5763</v>
      </c>
      <c r="B5691" t="s">
        <v>689</v>
      </c>
    </row>
    <row r="5692" spans="1:2" x14ac:dyDescent="0.25">
      <c r="A5692" t="s">
        <v>5764</v>
      </c>
      <c r="B5692" t="s">
        <v>689</v>
      </c>
    </row>
    <row r="5693" spans="1:2" x14ac:dyDescent="0.25">
      <c r="A5693" t="s">
        <v>5765</v>
      </c>
      <c r="B5693" t="s">
        <v>689</v>
      </c>
    </row>
    <row r="5694" spans="1:2" x14ac:dyDescent="0.25">
      <c r="A5694" t="s">
        <v>5766</v>
      </c>
      <c r="B5694" t="s">
        <v>689</v>
      </c>
    </row>
    <row r="5695" spans="1:2" x14ac:dyDescent="0.25">
      <c r="A5695" t="s">
        <v>5767</v>
      </c>
      <c r="B5695" t="s">
        <v>689</v>
      </c>
    </row>
    <row r="5696" spans="1:2" x14ac:dyDescent="0.25">
      <c r="A5696" t="s">
        <v>5768</v>
      </c>
      <c r="B5696" t="s">
        <v>689</v>
      </c>
    </row>
    <row r="5697" spans="1:2" x14ac:dyDescent="0.25">
      <c r="A5697" t="s">
        <v>5769</v>
      </c>
      <c r="B5697" t="s">
        <v>689</v>
      </c>
    </row>
    <row r="5698" spans="1:2" x14ac:dyDescent="0.25">
      <c r="A5698" t="s">
        <v>5770</v>
      </c>
      <c r="B5698" t="s">
        <v>689</v>
      </c>
    </row>
    <row r="5699" spans="1:2" x14ac:dyDescent="0.25">
      <c r="A5699" t="s">
        <v>5771</v>
      </c>
      <c r="B5699" t="s">
        <v>689</v>
      </c>
    </row>
    <row r="5700" spans="1:2" x14ac:dyDescent="0.25">
      <c r="A5700" t="s">
        <v>5772</v>
      </c>
      <c r="B5700" t="s">
        <v>689</v>
      </c>
    </row>
    <row r="5701" spans="1:2" x14ac:dyDescent="0.25">
      <c r="A5701" t="s">
        <v>5773</v>
      </c>
      <c r="B5701" t="s">
        <v>689</v>
      </c>
    </row>
    <row r="5702" spans="1:2" x14ac:dyDescent="0.25">
      <c r="A5702" t="s">
        <v>5774</v>
      </c>
      <c r="B5702" t="s">
        <v>689</v>
      </c>
    </row>
    <row r="5703" spans="1:2" x14ac:dyDescent="0.25">
      <c r="A5703" t="s">
        <v>5775</v>
      </c>
      <c r="B5703" t="s">
        <v>689</v>
      </c>
    </row>
    <row r="5704" spans="1:2" x14ac:dyDescent="0.25">
      <c r="A5704" t="s">
        <v>5776</v>
      </c>
      <c r="B5704" t="s">
        <v>689</v>
      </c>
    </row>
    <row r="5705" spans="1:2" x14ac:dyDescent="0.25">
      <c r="A5705" t="s">
        <v>5777</v>
      </c>
      <c r="B5705" t="s">
        <v>689</v>
      </c>
    </row>
    <row r="5706" spans="1:2" x14ac:dyDescent="0.25">
      <c r="A5706" t="s">
        <v>5778</v>
      </c>
      <c r="B5706" t="s">
        <v>689</v>
      </c>
    </row>
    <row r="5707" spans="1:2" x14ac:dyDescent="0.25">
      <c r="A5707" t="s">
        <v>5779</v>
      </c>
      <c r="B5707" t="s">
        <v>689</v>
      </c>
    </row>
    <row r="5708" spans="1:2" x14ac:dyDescent="0.25">
      <c r="A5708" t="s">
        <v>5780</v>
      </c>
      <c r="B5708" t="s">
        <v>689</v>
      </c>
    </row>
    <row r="5709" spans="1:2" x14ac:dyDescent="0.25">
      <c r="A5709" t="s">
        <v>5781</v>
      </c>
      <c r="B5709" t="s">
        <v>689</v>
      </c>
    </row>
    <row r="5710" spans="1:2" x14ac:dyDescent="0.25">
      <c r="A5710" t="s">
        <v>5782</v>
      </c>
      <c r="B5710" t="s">
        <v>689</v>
      </c>
    </row>
    <row r="5711" spans="1:2" x14ac:dyDescent="0.25">
      <c r="A5711" t="s">
        <v>5783</v>
      </c>
      <c r="B5711" t="s">
        <v>689</v>
      </c>
    </row>
    <row r="5712" spans="1:2" x14ac:dyDescent="0.25">
      <c r="A5712" t="s">
        <v>5784</v>
      </c>
      <c r="B5712" t="s">
        <v>689</v>
      </c>
    </row>
    <row r="5713" spans="1:2" x14ac:dyDescent="0.25">
      <c r="A5713" t="s">
        <v>5785</v>
      </c>
      <c r="B5713" t="s">
        <v>689</v>
      </c>
    </row>
    <row r="5714" spans="1:2" x14ac:dyDescent="0.25">
      <c r="A5714" t="s">
        <v>5786</v>
      </c>
      <c r="B5714" t="s">
        <v>689</v>
      </c>
    </row>
    <row r="5715" spans="1:2" x14ac:dyDescent="0.25">
      <c r="A5715" t="s">
        <v>5787</v>
      </c>
      <c r="B5715" t="s">
        <v>689</v>
      </c>
    </row>
    <row r="5716" spans="1:2" x14ac:dyDescent="0.25">
      <c r="A5716" t="s">
        <v>5788</v>
      </c>
      <c r="B5716" t="s">
        <v>689</v>
      </c>
    </row>
    <row r="5717" spans="1:2" x14ac:dyDescent="0.25">
      <c r="A5717" t="s">
        <v>5789</v>
      </c>
      <c r="B5717" t="s">
        <v>689</v>
      </c>
    </row>
    <row r="5718" spans="1:2" x14ac:dyDescent="0.25">
      <c r="A5718" t="s">
        <v>5790</v>
      </c>
      <c r="B5718" t="s">
        <v>689</v>
      </c>
    </row>
    <row r="5719" spans="1:2" x14ac:dyDescent="0.25">
      <c r="A5719" t="s">
        <v>5791</v>
      </c>
      <c r="B5719" t="s">
        <v>689</v>
      </c>
    </row>
    <row r="5720" spans="1:2" x14ac:dyDescent="0.25">
      <c r="A5720" t="s">
        <v>5792</v>
      </c>
      <c r="B5720" t="s">
        <v>689</v>
      </c>
    </row>
    <row r="5721" spans="1:2" x14ac:dyDescent="0.25">
      <c r="A5721" t="s">
        <v>5793</v>
      </c>
      <c r="B5721" t="s">
        <v>689</v>
      </c>
    </row>
    <row r="5722" spans="1:2" x14ac:dyDescent="0.25">
      <c r="A5722" t="s">
        <v>5794</v>
      </c>
      <c r="B5722" t="s">
        <v>689</v>
      </c>
    </row>
    <row r="5723" spans="1:2" x14ac:dyDescent="0.25">
      <c r="A5723" t="s">
        <v>5795</v>
      </c>
      <c r="B5723" t="s">
        <v>689</v>
      </c>
    </row>
    <row r="5724" spans="1:2" x14ac:dyDescent="0.25">
      <c r="A5724" t="s">
        <v>5796</v>
      </c>
      <c r="B5724" t="s">
        <v>689</v>
      </c>
    </row>
    <row r="5725" spans="1:2" x14ac:dyDescent="0.25">
      <c r="A5725" t="s">
        <v>5797</v>
      </c>
      <c r="B5725" t="s">
        <v>689</v>
      </c>
    </row>
    <row r="5726" spans="1:2" x14ac:dyDescent="0.25">
      <c r="A5726" t="s">
        <v>5798</v>
      </c>
      <c r="B5726" t="s">
        <v>689</v>
      </c>
    </row>
    <row r="5727" spans="1:2" x14ac:dyDescent="0.25">
      <c r="A5727" t="s">
        <v>5799</v>
      </c>
      <c r="B5727" t="s">
        <v>689</v>
      </c>
    </row>
    <row r="5728" spans="1:2" x14ac:dyDescent="0.25">
      <c r="A5728" t="s">
        <v>5800</v>
      </c>
      <c r="B5728" t="s">
        <v>689</v>
      </c>
    </row>
    <row r="5729" spans="1:2" x14ac:dyDescent="0.25">
      <c r="A5729" t="s">
        <v>5801</v>
      </c>
      <c r="B5729" t="s">
        <v>689</v>
      </c>
    </row>
    <row r="5730" spans="1:2" x14ac:dyDescent="0.25">
      <c r="A5730" t="s">
        <v>5802</v>
      </c>
      <c r="B5730" t="s">
        <v>689</v>
      </c>
    </row>
    <row r="5731" spans="1:2" x14ac:dyDescent="0.25">
      <c r="A5731" t="s">
        <v>5803</v>
      </c>
      <c r="B5731" t="s">
        <v>689</v>
      </c>
    </row>
    <row r="5732" spans="1:2" x14ac:dyDescent="0.25">
      <c r="A5732" t="s">
        <v>5804</v>
      </c>
      <c r="B5732" t="s">
        <v>689</v>
      </c>
    </row>
    <row r="5733" spans="1:2" x14ac:dyDescent="0.25">
      <c r="A5733" t="s">
        <v>5805</v>
      </c>
      <c r="B5733" t="s">
        <v>689</v>
      </c>
    </row>
    <row r="5734" spans="1:2" x14ac:dyDescent="0.25">
      <c r="A5734" t="s">
        <v>5806</v>
      </c>
      <c r="B5734" t="s">
        <v>689</v>
      </c>
    </row>
    <row r="5735" spans="1:2" x14ac:dyDescent="0.25">
      <c r="A5735" t="s">
        <v>5807</v>
      </c>
      <c r="B5735" t="s">
        <v>689</v>
      </c>
    </row>
    <row r="5736" spans="1:2" x14ac:dyDescent="0.25">
      <c r="A5736" t="s">
        <v>5808</v>
      </c>
      <c r="B5736" t="s">
        <v>689</v>
      </c>
    </row>
    <row r="5737" spans="1:2" x14ac:dyDescent="0.25">
      <c r="A5737" t="s">
        <v>5809</v>
      </c>
      <c r="B5737" t="s">
        <v>689</v>
      </c>
    </row>
    <row r="5738" spans="1:2" x14ac:dyDescent="0.25">
      <c r="A5738" t="s">
        <v>5810</v>
      </c>
      <c r="B5738" t="s">
        <v>689</v>
      </c>
    </row>
    <row r="5739" spans="1:2" x14ac:dyDescent="0.25">
      <c r="A5739" t="s">
        <v>5811</v>
      </c>
      <c r="B5739" t="s">
        <v>689</v>
      </c>
    </row>
    <row r="5740" spans="1:2" x14ac:dyDescent="0.25">
      <c r="A5740" t="s">
        <v>5812</v>
      </c>
      <c r="B5740" t="s">
        <v>689</v>
      </c>
    </row>
    <row r="5741" spans="1:2" x14ac:dyDescent="0.25">
      <c r="A5741" t="s">
        <v>5813</v>
      </c>
      <c r="B5741" t="s">
        <v>689</v>
      </c>
    </row>
    <row r="5742" spans="1:2" x14ac:dyDescent="0.25">
      <c r="A5742" t="s">
        <v>5814</v>
      </c>
      <c r="B5742" t="s">
        <v>689</v>
      </c>
    </row>
    <row r="5743" spans="1:2" x14ac:dyDescent="0.25">
      <c r="A5743" t="s">
        <v>5815</v>
      </c>
      <c r="B5743" t="s">
        <v>689</v>
      </c>
    </row>
    <row r="5744" spans="1:2" x14ac:dyDescent="0.25">
      <c r="A5744" t="s">
        <v>5816</v>
      </c>
      <c r="B5744" t="s">
        <v>689</v>
      </c>
    </row>
    <row r="5745" spans="1:2" x14ac:dyDescent="0.25">
      <c r="A5745" t="s">
        <v>5817</v>
      </c>
      <c r="B5745" t="s">
        <v>689</v>
      </c>
    </row>
    <row r="5746" spans="1:2" x14ac:dyDescent="0.25">
      <c r="A5746" t="s">
        <v>5818</v>
      </c>
      <c r="B5746" t="s">
        <v>689</v>
      </c>
    </row>
    <row r="5747" spans="1:2" x14ac:dyDescent="0.25">
      <c r="A5747" t="s">
        <v>5819</v>
      </c>
      <c r="B5747" t="s">
        <v>689</v>
      </c>
    </row>
    <row r="5748" spans="1:2" x14ac:dyDescent="0.25">
      <c r="A5748" t="s">
        <v>5820</v>
      </c>
      <c r="B5748" t="s">
        <v>689</v>
      </c>
    </row>
    <row r="5749" spans="1:2" x14ac:dyDescent="0.25">
      <c r="A5749" t="s">
        <v>5821</v>
      </c>
      <c r="B5749" t="s">
        <v>689</v>
      </c>
    </row>
    <row r="5750" spans="1:2" x14ac:dyDescent="0.25">
      <c r="A5750" t="s">
        <v>5822</v>
      </c>
      <c r="B5750" t="s">
        <v>689</v>
      </c>
    </row>
    <row r="5751" spans="1:2" x14ac:dyDescent="0.25">
      <c r="A5751" t="s">
        <v>5823</v>
      </c>
      <c r="B5751" t="s">
        <v>689</v>
      </c>
    </row>
    <row r="5752" spans="1:2" x14ac:dyDescent="0.25">
      <c r="A5752" t="s">
        <v>5824</v>
      </c>
      <c r="B5752" t="s">
        <v>689</v>
      </c>
    </row>
    <row r="5753" spans="1:2" x14ac:dyDescent="0.25">
      <c r="A5753" t="s">
        <v>5825</v>
      </c>
      <c r="B5753" t="s">
        <v>689</v>
      </c>
    </row>
    <row r="5754" spans="1:2" x14ac:dyDescent="0.25">
      <c r="A5754" t="s">
        <v>5826</v>
      </c>
      <c r="B5754" t="s">
        <v>689</v>
      </c>
    </row>
    <row r="5755" spans="1:2" x14ac:dyDescent="0.25">
      <c r="A5755" t="s">
        <v>5827</v>
      </c>
      <c r="B5755" t="s">
        <v>689</v>
      </c>
    </row>
    <row r="5756" spans="1:2" x14ac:dyDescent="0.25">
      <c r="A5756" t="s">
        <v>5828</v>
      </c>
      <c r="B5756" t="s">
        <v>689</v>
      </c>
    </row>
    <row r="5757" spans="1:2" x14ac:dyDescent="0.25">
      <c r="A5757" t="s">
        <v>5829</v>
      </c>
      <c r="B5757" t="s">
        <v>689</v>
      </c>
    </row>
    <row r="5758" spans="1:2" x14ac:dyDescent="0.25">
      <c r="A5758" t="s">
        <v>5830</v>
      </c>
      <c r="B5758" t="s">
        <v>689</v>
      </c>
    </row>
    <row r="5759" spans="1:2" x14ac:dyDescent="0.25">
      <c r="A5759" t="s">
        <v>5831</v>
      </c>
      <c r="B5759" t="s">
        <v>689</v>
      </c>
    </row>
    <row r="5760" spans="1:2" x14ac:dyDescent="0.25">
      <c r="A5760" t="s">
        <v>5832</v>
      </c>
      <c r="B5760" t="s">
        <v>689</v>
      </c>
    </row>
    <row r="5761" spans="1:2" x14ac:dyDescent="0.25">
      <c r="A5761" t="s">
        <v>5833</v>
      </c>
      <c r="B5761" t="s">
        <v>689</v>
      </c>
    </row>
    <row r="5762" spans="1:2" x14ac:dyDescent="0.25">
      <c r="A5762" t="s">
        <v>5834</v>
      </c>
      <c r="B5762" t="s">
        <v>689</v>
      </c>
    </row>
    <row r="5763" spans="1:2" x14ac:dyDescent="0.25">
      <c r="A5763" t="s">
        <v>5835</v>
      </c>
      <c r="B5763" t="s">
        <v>689</v>
      </c>
    </row>
    <row r="5764" spans="1:2" x14ac:dyDescent="0.25">
      <c r="A5764" t="s">
        <v>5836</v>
      </c>
      <c r="B5764" t="s">
        <v>689</v>
      </c>
    </row>
    <row r="5765" spans="1:2" x14ac:dyDescent="0.25">
      <c r="A5765" t="s">
        <v>5837</v>
      </c>
      <c r="B5765" t="s">
        <v>689</v>
      </c>
    </row>
    <row r="5766" spans="1:2" x14ac:dyDescent="0.25">
      <c r="A5766" t="s">
        <v>5838</v>
      </c>
      <c r="B5766" t="s">
        <v>689</v>
      </c>
    </row>
    <row r="5767" spans="1:2" x14ac:dyDescent="0.25">
      <c r="A5767" t="s">
        <v>5839</v>
      </c>
      <c r="B5767" t="s">
        <v>689</v>
      </c>
    </row>
    <row r="5768" spans="1:2" x14ac:dyDescent="0.25">
      <c r="A5768" t="s">
        <v>5840</v>
      </c>
      <c r="B5768" t="s">
        <v>689</v>
      </c>
    </row>
    <row r="5769" spans="1:2" x14ac:dyDescent="0.25">
      <c r="A5769" t="s">
        <v>5841</v>
      </c>
      <c r="B5769" t="s">
        <v>689</v>
      </c>
    </row>
    <row r="5770" spans="1:2" x14ac:dyDescent="0.25">
      <c r="A5770" t="s">
        <v>5842</v>
      </c>
      <c r="B5770" t="s">
        <v>689</v>
      </c>
    </row>
    <row r="5771" spans="1:2" x14ac:dyDescent="0.25">
      <c r="A5771" t="s">
        <v>5843</v>
      </c>
      <c r="B5771" t="s">
        <v>689</v>
      </c>
    </row>
    <row r="5772" spans="1:2" x14ac:dyDescent="0.25">
      <c r="A5772" t="s">
        <v>5844</v>
      </c>
      <c r="B5772" t="s">
        <v>689</v>
      </c>
    </row>
    <row r="5773" spans="1:2" x14ac:dyDescent="0.25">
      <c r="A5773" t="s">
        <v>5845</v>
      </c>
      <c r="B5773" t="s">
        <v>689</v>
      </c>
    </row>
    <row r="5774" spans="1:2" x14ac:dyDescent="0.25">
      <c r="A5774" t="s">
        <v>5846</v>
      </c>
      <c r="B5774" t="s">
        <v>689</v>
      </c>
    </row>
    <row r="5775" spans="1:2" x14ac:dyDescent="0.25">
      <c r="A5775" t="s">
        <v>5847</v>
      </c>
      <c r="B5775" t="s">
        <v>689</v>
      </c>
    </row>
    <row r="5776" spans="1:2" x14ac:dyDescent="0.25">
      <c r="A5776" t="s">
        <v>5848</v>
      </c>
      <c r="B5776" t="s">
        <v>689</v>
      </c>
    </row>
    <row r="5777" spans="1:2" x14ac:dyDescent="0.25">
      <c r="A5777" t="s">
        <v>5849</v>
      </c>
      <c r="B5777" t="s">
        <v>689</v>
      </c>
    </row>
    <row r="5778" spans="1:2" x14ac:dyDescent="0.25">
      <c r="A5778" t="s">
        <v>5850</v>
      </c>
      <c r="B5778" t="s">
        <v>689</v>
      </c>
    </row>
    <row r="5779" spans="1:2" x14ac:dyDescent="0.25">
      <c r="A5779" t="s">
        <v>5851</v>
      </c>
      <c r="B5779" t="s">
        <v>689</v>
      </c>
    </row>
    <row r="5780" spans="1:2" x14ac:dyDescent="0.25">
      <c r="A5780" t="s">
        <v>5852</v>
      </c>
      <c r="B5780" t="s">
        <v>689</v>
      </c>
    </row>
    <row r="5781" spans="1:2" x14ac:dyDescent="0.25">
      <c r="A5781" t="s">
        <v>5853</v>
      </c>
      <c r="B5781" t="s">
        <v>689</v>
      </c>
    </row>
    <row r="5782" spans="1:2" x14ac:dyDescent="0.25">
      <c r="A5782" t="s">
        <v>5854</v>
      </c>
      <c r="B5782" t="s">
        <v>689</v>
      </c>
    </row>
    <row r="5783" spans="1:2" x14ac:dyDescent="0.25">
      <c r="A5783" t="s">
        <v>5855</v>
      </c>
      <c r="B5783" t="s">
        <v>689</v>
      </c>
    </row>
    <row r="5784" spans="1:2" x14ac:dyDescent="0.25">
      <c r="A5784" t="s">
        <v>5856</v>
      </c>
      <c r="B5784" t="s">
        <v>689</v>
      </c>
    </row>
    <row r="5785" spans="1:2" x14ac:dyDescent="0.25">
      <c r="A5785" t="s">
        <v>5857</v>
      </c>
      <c r="B5785" t="s">
        <v>689</v>
      </c>
    </row>
    <row r="5786" spans="1:2" x14ac:dyDescent="0.25">
      <c r="A5786" t="s">
        <v>5858</v>
      </c>
      <c r="B5786" t="s">
        <v>689</v>
      </c>
    </row>
    <row r="5787" spans="1:2" x14ac:dyDescent="0.25">
      <c r="A5787" t="s">
        <v>5859</v>
      </c>
      <c r="B5787" t="s">
        <v>689</v>
      </c>
    </row>
    <row r="5788" spans="1:2" x14ac:dyDescent="0.25">
      <c r="A5788" t="s">
        <v>5860</v>
      </c>
      <c r="B5788" t="s">
        <v>689</v>
      </c>
    </row>
    <row r="5789" spans="1:2" x14ac:dyDescent="0.25">
      <c r="A5789" t="s">
        <v>5861</v>
      </c>
      <c r="B5789" t="s">
        <v>689</v>
      </c>
    </row>
    <row r="5790" spans="1:2" x14ac:dyDescent="0.25">
      <c r="A5790" t="s">
        <v>5862</v>
      </c>
      <c r="B5790" t="s">
        <v>689</v>
      </c>
    </row>
    <row r="5791" spans="1:2" x14ac:dyDescent="0.25">
      <c r="A5791" t="s">
        <v>5863</v>
      </c>
      <c r="B5791" t="s">
        <v>689</v>
      </c>
    </row>
    <row r="5792" spans="1:2" x14ac:dyDescent="0.25">
      <c r="A5792" t="s">
        <v>5864</v>
      </c>
      <c r="B5792" t="s">
        <v>689</v>
      </c>
    </row>
    <row r="5793" spans="1:2" x14ac:dyDescent="0.25">
      <c r="A5793" t="s">
        <v>5865</v>
      </c>
      <c r="B5793" t="s">
        <v>689</v>
      </c>
    </row>
    <row r="5794" spans="1:2" x14ac:dyDescent="0.25">
      <c r="A5794" t="s">
        <v>5866</v>
      </c>
      <c r="B5794" t="s">
        <v>689</v>
      </c>
    </row>
    <row r="5795" spans="1:2" x14ac:dyDescent="0.25">
      <c r="A5795" t="s">
        <v>5867</v>
      </c>
      <c r="B5795" t="s">
        <v>689</v>
      </c>
    </row>
    <row r="5796" spans="1:2" x14ac:dyDescent="0.25">
      <c r="A5796" t="s">
        <v>5868</v>
      </c>
      <c r="B5796" t="s">
        <v>689</v>
      </c>
    </row>
    <row r="5797" spans="1:2" x14ac:dyDescent="0.25">
      <c r="A5797" t="s">
        <v>5869</v>
      </c>
      <c r="B5797" t="s">
        <v>689</v>
      </c>
    </row>
    <row r="5798" spans="1:2" x14ac:dyDescent="0.25">
      <c r="A5798" t="s">
        <v>5870</v>
      </c>
      <c r="B5798" t="s">
        <v>689</v>
      </c>
    </row>
    <row r="5799" spans="1:2" x14ac:dyDescent="0.25">
      <c r="A5799" t="s">
        <v>5871</v>
      </c>
      <c r="B5799" t="s">
        <v>689</v>
      </c>
    </row>
    <row r="5800" spans="1:2" x14ac:dyDescent="0.25">
      <c r="A5800" t="s">
        <v>5872</v>
      </c>
      <c r="B5800" t="s">
        <v>689</v>
      </c>
    </row>
    <row r="5801" spans="1:2" x14ac:dyDescent="0.25">
      <c r="A5801" t="s">
        <v>5873</v>
      </c>
      <c r="B5801" t="s">
        <v>689</v>
      </c>
    </row>
    <row r="5802" spans="1:2" x14ac:dyDescent="0.25">
      <c r="A5802" t="s">
        <v>5874</v>
      </c>
      <c r="B5802" t="s">
        <v>689</v>
      </c>
    </row>
    <row r="5803" spans="1:2" x14ac:dyDescent="0.25">
      <c r="A5803" t="s">
        <v>5875</v>
      </c>
      <c r="B5803" t="s">
        <v>689</v>
      </c>
    </row>
    <row r="5804" spans="1:2" x14ac:dyDescent="0.25">
      <c r="A5804" t="s">
        <v>5876</v>
      </c>
      <c r="B5804" t="s">
        <v>689</v>
      </c>
    </row>
    <row r="5805" spans="1:2" x14ac:dyDescent="0.25">
      <c r="A5805" t="s">
        <v>5877</v>
      </c>
      <c r="B5805" t="s">
        <v>689</v>
      </c>
    </row>
    <row r="5806" spans="1:2" x14ac:dyDescent="0.25">
      <c r="A5806" t="s">
        <v>5878</v>
      </c>
      <c r="B5806" t="s">
        <v>689</v>
      </c>
    </row>
    <row r="5807" spans="1:2" x14ac:dyDescent="0.25">
      <c r="A5807" t="s">
        <v>5879</v>
      </c>
      <c r="B5807" t="s">
        <v>689</v>
      </c>
    </row>
    <row r="5808" spans="1:2" x14ac:dyDescent="0.25">
      <c r="A5808" t="s">
        <v>5880</v>
      </c>
      <c r="B5808" t="s">
        <v>689</v>
      </c>
    </row>
    <row r="5809" spans="1:2" x14ac:dyDescent="0.25">
      <c r="A5809" t="s">
        <v>5881</v>
      </c>
      <c r="B5809" t="s">
        <v>689</v>
      </c>
    </row>
    <row r="5810" spans="1:2" x14ac:dyDescent="0.25">
      <c r="A5810" t="s">
        <v>5882</v>
      </c>
      <c r="B5810" t="s">
        <v>689</v>
      </c>
    </row>
    <row r="5811" spans="1:2" x14ac:dyDescent="0.25">
      <c r="A5811" t="s">
        <v>5883</v>
      </c>
      <c r="B5811" t="s">
        <v>689</v>
      </c>
    </row>
    <row r="5812" spans="1:2" x14ac:dyDescent="0.25">
      <c r="A5812" t="s">
        <v>5884</v>
      </c>
      <c r="B5812" t="s">
        <v>689</v>
      </c>
    </row>
    <row r="5813" spans="1:2" x14ac:dyDescent="0.25">
      <c r="A5813" t="s">
        <v>5885</v>
      </c>
      <c r="B5813" t="s">
        <v>689</v>
      </c>
    </row>
    <row r="5814" spans="1:2" x14ac:dyDescent="0.25">
      <c r="A5814" t="s">
        <v>5886</v>
      </c>
      <c r="B5814" t="s">
        <v>689</v>
      </c>
    </row>
    <row r="5815" spans="1:2" x14ac:dyDescent="0.25">
      <c r="A5815" t="s">
        <v>5887</v>
      </c>
      <c r="B5815" t="s">
        <v>689</v>
      </c>
    </row>
    <row r="5816" spans="1:2" x14ac:dyDescent="0.25">
      <c r="A5816" t="s">
        <v>5888</v>
      </c>
      <c r="B5816" t="s">
        <v>689</v>
      </c>
    </row>
    <row r="5817" spans="1:2" x14ac:dyDescent="0.25">
      <c r="A5817" t="s">
        <v>5889</v>
      </c>
      <c r="B5817" t="s">
        <v>689</v>
      </c>
    </row>
    <row r="5818" spans="1:2" x14ac:dyDescent="0.25">
      <c r="A5818" t="s">
        <v>5890</v>
      </c>
      <c r="B5818" t="s">
        <v>689</v>
      </c>
    </row>
    <row r="5819" spans="1:2" x14ac:dyDescent="0.25">
      <c r="A5819" t="s">
        <v>5891</v>
      </c>
      <c r="B5819" t="s">
        <v>689</v>
      </c>
    </row>
    <row r="5820" spans="1:2" x14ac:dyDescent="0.25">
      <c r="A5820" t="s">
        <v>5892</v>
      </c>
      <c r="B5820" t="s">
        <v>689</v>
      </c>
    </row>
    <row r="5821" spans="1:2" x14ac:dyDescent="0.25">
      <c r="A5821" t="s">
        <v>5893</v>
      </c>
      <c r="B5821" t="s">
        <v>689</v>
      </c>
    </row>
    <row r="5822" spans="1:2" x14ac:dyDescent="0.25">
      <c r="A5822" t="s">
        <v>5894</v>
      </c>
      <c r="B5822" t="s">
        <v>689</v>
      </c>
    </row>
    <row r="5823" spans="1:2" x14ac:dyDescent="0.25">
      <c r="A5823" t="s">
        <v>5895</v>
      </c>
      <c r="B5823" t="s">
        <v>689</v>
      </c>
    </row>
    <row r="5824" spans="1:2" x14ac:dyDescent="0.25">
      <c r="A5824" t="s">
        <v>5896</v>
      </c>
      <c r="B5824" t="s">
        <v>689</v>
      </c>
    </row>
    <row r="5825" spans="1:2" x14ac:dyDescent="0.25">
      <c r="A5825" t="s">
        <v>5897</v>
      </c>
      <c r="B5825" t="s">
        <v>689</v>
      </c>
    </row>
    <row r="5826" spans="1:2" x14ac:dyDescent="0.25">
      <c r="A5826" t="s">
        <v>5898</v>
      </c>
      <c r="B5826" t="s">
        <v>689</v>
      </c>
    </row>
    <row r="5827" spans="1:2" x14ac:dyDescent="0.25">
      <c r="A5827" t="s">
        <v>5899</v>
      </c>
      <c r="B5827" t="s">
        <v>689</v>
      </c>
    </row>
    <row r="5828" spans="1:2" x14ac:dyDescent="0.25">
      <c r="A5828" t="s">
        <v>5900</v>
      </c>
      <c r="B5828" t="s">
        <v>689</v>
      </c>
    </row>
    <row r="5829" spans="1:2" x14ac:dyDescent="0.25">
      <c r="A5829" t="s">
        <v>5901</v>
      </c>
      <c r="B5829" t="s">
        <v>689</v>
      </c>
    </row>
    <row r="5830" spans="1:2" x14ac:dyDescent="0.25">
      <c r="A5830" t="s">
        <v>5902</v>
      </c>
      <c r="B5830" t="s">
        <v>689</v>
      </c>
    </row>
    <row r="5831" spans="1:2" x14ac:dyDescent="0.25">
      <c r="A5831" t="s">
        <v>5903</v>
      </c>
      <c r="B5831" t="s">
        <v>689</v>
      </c>
    </row>
    <row r="5832" spans="1:2" x14ac:dyDescent="0.25">
      <c r="A5832" t="s">
        <v>5904</v>
      </c>
      <c r="B5832" t="s">
        <v>689</v>
      </c>
    </row>
    <row r="5833" spans="1:2" x14ac:dyDescent="0.25">
      <c r="A5833" t="s">
        <v>5905</v>
      </c>
      <c r="B5833" t="s">
        <v>689</v>
      </c>
    </row>
    <row r="5834" spans="1:2" x14ac:dyDescent="0.25">
      <c r="A5834" t="s">
        <v>5906</v>
      </c>
      <c r="B5834" t="s">
        <v>689</v>
      </c>
    </row>
    <row r="5835" spans="1:2" x14ac:dyDescent="0.25">
      <c r="A5835" t="s">
        <v>5907</v>
      </c>
      <c r="B5835" t="s">
        <v>689</v>
      </c>
    </row>
    <row r="5836" spans="1:2" x14ac:dyDescent="0.25">
      <c r="A5836" t="s">
        <v>5908</v>
      </c>
      <c r="B5836" t="s">
        <v>689</v>
      </c>
    </row>
    <row r="5837" spans="1:2" x14ac:dyDescent="0.25">
      <c r="A5837" t="s">
        <v>5909</v>
      </c>
      <c r="B5837" t="s">
        <v>689</v>
      </c>
    </row>
    <row r="5838" spans="1:2" x14ac:dyDescent="0.25">
      <c r="A5838" t="s">
        <v>5910</v>
      </c>
      <c r="B5838" t="s">
        <v>689</v>
      </c>
    </row>
    <row r="5839" spans="1:2" x14ac:dyDescent="0.25">
      <c r="A5839" t="s">
        <v>5911</v>
      </c>
      <c r="B5839" t="s">
        <v>689</v>
      </c>
    </row>
    <row r="5840" spans="1:2" x14ac:dyDescent="0.25">
      <c r="A5840" t="s">
        <v>5912</v>
      </c>
      <c r="B5840" t="s">
        <v>689</v>
      </c>
    </row>
    <row r="5841" spans="1:2" x14ac:dyDescent="0.25">
      <c r="A5841" t="s">
        <v>5913</v>
      </c>
      <c r="B5841" t="s">
        <v>689</v>
      </c>
    </row>
    <row r="5842" spans="1:2" x14ac:dyDescent="0.25">
      <c r="A5842" t="s">
        <v>5914</v>
      </c>
      <c r="B5842" t="s">
        <v>689</v>
      </c>
    </row>
    <row r="5843" spans="1:2" x14ac:dyDescent="0.25">
      <c r="A5843" t="s">
        <v>5915</v>
      </c>
      <c r="B5843" t="s">
        <v>689</v>
      </c>
    </row>
    <row r="5844" spans="1:2" x14ac:dyDescent="0.25">
      <c r="A5844" t="s">
        <v>5916</v>
      </c>
      <c r="B5844" t="s">
        <v>689</v>
      </c>
    </row>
    <row r="5845" spans="1:2" x14ac:dyDescent="0.25">
      <c r="A5845" t="s">
        <v>5917</v>
      </c>
      <c r="B5845" t="s">
        <v>689</v>
      </c>
    </row>
    <row r="5846" spans="1:2" x14ac:dyDescent="0.25">
      <c r="A5846" t="s">
        <v>5918</v>
      </c>
      <c r="B5846" t="s">
        <v>689</v>
      </c>
    </row>
    <row r="5847" spans="1:2" x14ac:dyDescent="0.25">
      <c r="A5847" t="s">
        <v>5919</v>
      </c>
      <c r="B5847" t="s">
        <v>689</v>
      </c>
    </row>
    <row r="5848" spans="1:2" x14ac:dyDescent="0.25">
      <c r="A5848" t="s">
        <v>5920</v>
      </c>
      <c r="B5848" t="s">
        <v>689</v>
      </c>
    </row>
    <row r="5849" spans="1:2" x14ac:dyDescent="0.25">
      <c r="A5849" t="s">
        <v>5921</v>
      </c>
      <c r="B5849" t="s">
        <v>689</v>
      </c>
    </row>
    <row r="5850" spans="1:2" x14ac:dyDescent="0.25">
      <c r="A5850" t="s">
        <v>5922</v>
      </c>
      <c r="B5850" t="s">
        <v>689</v>
      </c>
    </row>
    <row r="5851" spans="1:2" x14ac:dyDescent="0.25">
      <c r="A5851" t="s">
        <v>5923</v>
      </c>
      <c r="B5851" t="s">
        <v>689</v>
      </c>
    </row>
    <row r="5852" spans="1:2" x14ac:dyDescent="0.25">
      <c r="A5852" t="s">
        <v>5924</v>
      </c>
      <c r="B5852" t="s">
        <v>689</v>
      </c>
    </row>
    <row r="5853" spans="1:2" x14ac:dyDescent="0.25">
      <c r="A5853" t="s">
        <v>5925</v>
      </c>
      <c r="B5853" t="s">
        <v>689</v>
      </c>
    </row>
    <row r="5854" spans="1:2" x14ac:dyDescent="0.25">
      <c r="A5854" t="s">
        <v>5926</v>
      </c>
      <c r="B5854" t="s">
        <v>689</v>
      </c>
    </row>
    <row r="5855" spans="1:2" x14ac:dyDescent="0.25">
      <c r="A5855" t="s">
        <v>5927</v>
      </c>
      <c r="B5855" t="s">
        <v>689</v>
      </c>
    </row>
    <row r="5856" spans="1:2" x14ac:dyDescent="0.25">
      <c r="A5856" t="s">
        <v>5928</v>
      </c>
      <c r="B5856" t="s">
        <v>689</v>
      </c>
    </row>
    <row r="5857" spans="1:2" x14ac:dyDescent="0.25">
      <c r="A5857" t="s">
        <v>5929</v>
      </c>
      <c r="B5857" t="s">
        <v>689</v>
      </c>
    </row>
    <row r="5858" spans="1:2" x14ac:dyDescent="0.25">
      <c r="A5858" t="s">
        <v>5930</v>
      </c>
      <c r="B5858" t="s">
        <v>689</v>
      </c>
    </row>
    <row r="5859" spans="1:2" x14ac:dyDescent="0.25">
      <c r="A5859" t="s">
        <v>5931</v>
      </c>
      <c r="B5859" t="s">
        <v>689</v>
      </c>
    </row>
    <row r="5860" spans="1:2" x14ac:dyDescent="0.25">
      <c r="A5860" t="s">
        <v>5932</v>
      </c>
      <c r="B5860" t="s">
        <v>689</v>
      </c>
    </row>
    <row r="5861" spans="1:2" x14ac:dyDescent="0.25">
      <c r="A5861" t="s">
        <v>5933</v>
      </c>
      <c r="B5861" t="s">
        <v>689</v>
      </c>
    </row>
    <row r="5862" spans="1:2" x14ac:dyDescent="0.25">
      <c r="A5862" t="s">
        <v>5934</v>
      </c>
      <c r="B5862" t="s">
        <v>689</v>
      </c>
    </row>
    <row r="5863" spans="1:2" x14ac:dyDescent="0.25">
      <c r="A5863" t="s">
        <v>5935</v>
      </c>
      <c r="B5863" t="s">
        <v>689</v>
      </c>
    </row>
    <row r="5864" spans="1:2" x14ac:dyDescent="0.25">
      <c r="A5864" t="s">
        <v>5936</v>
      </c>
      <c r="B5864" t="s">
        <v>689</v>
      </c>
    </row>
    <row r="5865" spans="1:2" x14ac:dyDescent="0.25">
      <c r="A5865" t="s">
        <v>5937</v>
      </c>
      <c r="B5865" t="s">
        <v>689</v>
      </c>
    </row>
    <row r="5866" spans="1:2" x14ac:dyDescent="0.25">
      <c r="A5866" t="s">
        <v>5938</v>
      </c>
      <c r="B5866" t="s">
        <v>689</v>
      </c>
    </row>
    <row r="5867" spans="1:2" x14ac:dyDescent="0.25">
      <c r="A5867" t="s">
        <v>5939</v>
      </c>
      <c r="B5867" t="s">
        <v>689</v>
      </c>
    </row>
    <row r="5868" spans="1:2" x14ac:dyDescent="0.25">
      <c r="A5868" t="s">
        <v>5940</v>
      </c>
      <c r="B5868" t="s">
        <v>689</v>
      </c>
    </row>
    <row r="5869" spans="1:2" x14ac:dyDescent="0.25">
      <c r="A5869" t="s">
        <v>5941</v>
      </c>
      <c r="B5869" t="s">
        <v>689</v>
      </c>
    </row>
    <row r="5870" spans="1:2" x14ac:dyDescent="0.25">
      <c r="A5870" t="s">
        <v>5942</v>
      </c>
      <c r="B5870" t="s">
        <v>689</v>
      </c>
    </row>
    <row r="5871" spans="1:2" x14ac:dyDescent="0.25">
      <c r="A5871" t="s">
        <v>5943</v>
      </c>
      <c r="B5871" t="s">
        <v>689</v>
      </c>
    </row>
    <row r="5872" spans="1:2" x14ac:dyDescent="0.25">
      <c r="A5872" t="s">
        <v>5944</v>
      </c>
      <c r="B5872" t="s">
        <v>689</v>
      </c>
    </row>
    <row r="5873" spans="1:2" x14ac:dyDescent="0.25">
      <c r="A5873" t="s">
        <v>5945</v>
      </c>
      <c r="B5873" t="s">
        <v>689</v>
      </c>
    </row>
    <row r="5874" spans="1:2" x14ac:dyDescent="0.25">
      <c r="A5874" t="s">
        <v>5946</v>
      </c>
      <c r="B5874" t="s">
        <v>689</v>
      </c>
    </row>
    <row r="5875" spans="1:2" x14ac:dyDescent="0.25">
      <c r="A5875" t="s">
        <v>5947</v>
      </c>
      <c r="B5875" t="s">
        <v>689</v>
      </c>
    </row>
    <row r="5876" spans="1:2" x14ac:dyDescent="0.25">
      <c r="A5876" t="s">
        <v>5948</v>
      </c>
      <c r="B5876" t="s">
        <v>689</v>
      </c>
    </row>
    <row r="5877" spans="1:2" x14ac:dyDescent="0.25">
      <c r="A5877" t="s">
        <v>5949</v>
      </c>
      <c r="B5877" t="s">
        <v>689</v>
      </c>
    </row>
    <row r="5878" spans="1:2" x14ac:dyDescent="0.25">
      <c r="A5878" t="s">
        <v>5950</v>
      </c>
      <c r="B5878" t="s">
        <v>689</v>
      </c>
    </row>
    <row r="5879" spans="1:2" x14ac:dyDescent="0.25">
      <c r="A5879" t="s">
        <v>5951</v>
      </c>
      <c r="B5879" t="s">
        <v>689</v>
      </c>
    </row>
    <row r="5880" spans="1:2" x14ac:dyDescent="0.25">
      <c r="A5880" t="s">
        <v>5952</v>
      </c>
      <c r="B5880" t="s">
        <v>689</v>
      </c>
    </row>
    <row r="5881" spans="1:2" x14ac:dyDescent="0.25">
      <c r="A5881" t="s">
        <v>5953</v>
      </c>
      <c r="B5881" t="s">
        <v>689</v>
      </c>
    </row>
    <row r="5882" spans="1:2" x14ac:dyDescent="0.25">
      <c r="A5882" t="s">
        <v>5954</v>
      </c>
      <c r="B5882" t="s">
        <v>689</v>
      </c>
    </row>
    <row r="5883" spans="1:2" x14ac:dyDescent="0.25">
      <c r="A5883" t="s">
        <v>5955</v>
      </c>
      <c r="B5883" t="s">
        <v>689</v>
      </c>
    </row>
    <row r="5884" spans="1:2" x14ac:dyDescent="0.25">
      <c r="A5884" t="s">
        <v>5956</v>
      </c>
      <c r="B5884" t="s">
        <v>689</v>
      </c>
    </row>
    <row r="5885" spans="1:2" x14ac:dyDescent="0.25">
      <c r="A5885" t="s">
        <v>5957</v>
      </c>
      <c r="B5885" t="s">
        <v>689</v>
      </c>
    </row>
    <row r="5886" spans="1:2" x14ac:dyDescent="0.25">
      <c r="A5886" t="s">
        <v>5958</v>
      </c>
      <c r="B5886" t="s">
        <v>689</v>
      </c>
    </row>
    <row r="5887" spans="1:2" x14ac:dyDescent="0.25">
      <c r="A5887" t="s">
        <v>5959</v>
      </c>
      <c r="B5887" t="s">
        <v>689</v>
      </c>
    </row>
    <row r="5888" spans="1:2" x14ac:dyDescent="0.25">
      <c r="A5888" t="s">
        <v>5960</v>
      </c>
      <c r="B5888" t="s">
        <v>689</v>
      </c>
    </row>
    <row r="5889" spans="1:2" x14ac:dyDescent="0.25">
      <c r="A5889" t="s">
        <v>5961</v>
      </c>
      <c r="B5889" t="s">
        <v>689</v>
      </c>
    </row>
    <row r="5890" spans="1:2" x14ac:dyDescent="0.25">
      <c r="A5890" t="s">
        <v>5962</v>
      </c>
      <c r="B5890" t="s">
        <v>689</v>
      </c>
    </row>
    <row r="5891" spans="1:2" x14ac:dyDescent="0.25">
      <c r="A5891" t="s">
        <v>5963</v>
      </c>
      <c r="B5891" t="s">
        <v>689</v>
      </c>
    </row>
    <row r="5892" spans="1:2" x14ac:dyDescent="0.25">
      <c r="A5892" t="s">
        <v>5964</v>
      </c>
      <c r="B5892" t="s">
        <v>689</v>
      </c>
    </row>
    <row r="5893" spans="1:2" x14ac:dyDescent="0.25">
      <c r="A5893" t="s">
        <v>5965</v>
      </c>
      <c r="B5893" t="s">
        <v>689</v>
      </c>
    </row>
    <row r="5894" spans="1:2" x14ac:dyDescent="0.25">
      <c r="A5894" t="s">
        <v>5966</v>
      </c>
      <c r="B5894" t="s">
        <v>689</v>
      </c>
    </row>
    <row r="5895" spans="1:2" x14ac:dyDescent="0.25">
      <c r="A5895" t="s">
        <v>5967</v>
      </c>
      <c r="B5895" t="s">
        <v>689</v>
      </c>
    </row>
    <row r="5896" spans="1:2" x14ac:dyDescent="0.25">
      <c r="A5896" t="s">
        <v>5968</v>
      </c>
      <c r="B5896" t="s">
        <v>689</v>
      </c>
    </row>
    <row r="5897" spans="1:2" x14ac:dyDescent="0.25">
      <c r="A5897" t="s">
        <v>5969</v>
      </c>
      <c r="B5897" t="s">
        <v>689</v>
      </c>
    </row>
    <row r="5898" spans="1:2" x14ac:dyDescent="0.25">
      <c r="A5898" t="s">
        <v>5970</v>
      </c>
      <c r="B5898" t="s">
        <v>293</v>
      </c>
    </row>
    <row r="5899" spans="1:2" x14ac:dyDescent="0.25">
      <c r="A5899" t="s">
        <v>5971</v>
      </c>
      <c r="B5899" t="s">
        <v>277</v>
      </c>
    </row>
    <row r="5900" spans="1:2" x14ac:dyDescent="0.25">
      <c r="A5900" t="s">
        <v>5972</v>
      </c>
      <c r="B5900" t="s">
        <v>277</v>
      </c>
    </row>
    <row r="5901" spans="1:2" x14ac:dyDescent="0.25">
      <c r="A5901" t="s">
        <v>5973</v>
      </c>
      <c r="B5901" t="s">
        <v>277</v>
      </c>
    </row>
    <row r="5902" spans="1:2" x14ac:dyDescent="0.25">
      <c r="A5902" t="s">
        <v>5974</v>
      </c>
      <c r="B5902" t="s">
        <v>277</v>
      </c>
    </row>
    <row r="5903" spans="1:2" x14ac:dyDescent="0.25">
      <c r="A5903" t="s">
        <v>5975</v>
      </c>
      <c r="B5903" t="s">
        <v>277</v>
      </c>
    </row>
    <row r="5904" spans="1:2" x14ac:dyDescent="0.25">
      <c r="A5904" t="s">
        <v>5976</v>
      </c>
      <c r="B5904" t="s">
        <v>277</v>
      </c>
    </row>
    <row r="5905" spans="1:2" x14ac:dyDescent="0.25">
      <c r="A5905" t="s">
        <v>5977</v>
      </c>
      <c r="B5905" t="s">
        <v>277</v>
      </c>
    </row>
    <row r="5906" spans="1:2" x14ac:dyDescent="0.25">
      <c r="A5906" t="s">
        <v>5978</v>
      </c>
      <c r="B5906" t="s">
        <v>277</v>
      </c>
    </row>
    <row r="5907" spans="1:2" x14ac:dyDescent="0.25">
      <c r="A5907" t="s">
        <v>5979</v>
      </c>
      <c r="B5907" t="s">
        <v>277</v>
      </c>
    </row>
    <row r="5908" spans="1:2" x14ac:dyDescent="0.25">
      <c r="A5908" t="s">
        <v>5980</v>
      </c>
      <c r="B5908" t="s">
        <v>277</v>
      </c>
    </row>
    <row r="5909" spans="1:2" x14ac:dyDescent="0.25">
      <c r="A5909" t="s">
        <v>5981</v>
      </c>
      <c r="B5909" t="s">
        <v>277</v>
      </c>
    </row>
    <row r="5910" spans="1:2" x14ac:dyDescent="0.25">
      <c r="A5910" t="s">
        <v>5982</v>
      </c>
      <c r="B5910" t="s">
        <v>689</v>
      </c>
    </row>
    <row r="5911" spans="1:2" x14ac:dyDescent="0.25">
      <c r="A5911" t="s">
        <v>5983</v>
      </c>
      <c r="B5911" t="s">
        <v>689</v>
      </c>
    </row>
    <row r="5912" spans="1:2" x14ac:dyDescent="0.25">
      <c r="A5912" t="s">
        <v>5984</v>
      </c>
      <c r="B5912" t="s">
        <v>689</v>
      </c>
    </row>
    <row r="5913" spans="1:2" x14ac:dyDescent="0.25">
      <c r="A5913" t="s">
        <v>5985</v>
      </c>
      <c r="B5913" t="s">
        <v>689</v>
      </c>
    </row>
    <row r="5914" spans="1:2" x14ac:dyDescent="0.25">
      <c r="A5914" t="s">
        <v>5986</v>
      </c>
      <c r="B5914" t="s">
        <v>689</v>
      </c>
    </row>
    <row r="5915" spans="1:2" x14ac:dyDescent="0.25">
      <c r="A5915" t="s">
        <v>5987</v>
      </c>
      <c r="B5915" t="s">
        <v>689</v>
      </c>
    </row>
    <row r="5916" spans="1:2" x14ac:dyDescent="0.25">
      <c r="A5916" t="s">
        <v>5988</v>
      </c>
      <c r="B5916" t="s">
        <v>689</v>
      </c>
    </row>
    <row r="5917" spans="1:2" x14ac:dyDescent="0.25">
      <c r="A5917" t="s">
        <v>5989</v>
      </c>
      <c r="B5917" t="s">
        <v>689</v>
      </c>
    </row>
    <row r="5918" spans="1:2" x14ac:dyDescent="0.25">
      <c r="A5918" t="s">
        <v>5990</v>
      </c>
      <c r="B5918" t="s">
        <v>689</v>
      </c>
    </row>
    <row r="5919" spans="1:2" x14ac:dyDescent="0.25">
      <c r="A5919" t="s">
        <v>5991</v>
      </c>
      <c r="B5919" t="s">
        <v>689</v>
      </c>
    </row>
    <row r="5920" spans="1:2" x14ac:dyDescent="0.25">
      <c r="A5920" t="s">
        <v>5992</v>
      </c>
      <c r="B5920" t="s">
        <v>689</v>
      </c>
    </row>
    <row r="5921" spans="1:2" x14ac:dyDescent="0.25">
      <c r="A5921" t="s">
        <v>5993</v>
      </c>
      <c r="B5921" t="s">
        <v>689</v>
      </c>
    </row>
    <row r="5922" spans="1:2" x14ac:dyDescent="0.25">
      <c r="A5922" t="s">
        <v>5994</v>
      </c>
      <c r="B5922" t="s">
        <v>689</v>
      </c>
    </row>
    <row r="5923" spans="1:2" x14ac:dyDescent="0.25">
      <c r="A5923" t="s">
        <v>5995</v>
      </c>
      <c r="B5923" t="s">
        <v>689</v>
      </c>
    </row>
    <row r="5924" spans="1:2" x14ac:dyDescent="0.25">
      <c r="A5924" t="s">
        <v>5996</v>
      </c>
      <c r="B5924" t="s">
        <v>689</v>
      </c>
    </row>
    <row r="5925" spans="1:2" x14ac:dyDescent="0.25">
      <c r="A5925" t="s">
        <v>5997</v>
      </c>
      <c r="B5925" t="s">
        <v>689</v>
      </c>
    </row>
    <row r="5926" spans="1:2" x14ac:dyDescent="0.25">
      <c r="A5926" t="s">
        <v>5998</v>
      </c>
      <c r="B5926" t="s">
        <v>277</v>
      </c>
    </row>
    <row r="5927" spans="1:2" x14ac:dyDescent="0.25">
      <c r="A5927" t="s">
        <v>5999</v>
      </c>
      <c r="B5927" t="s">
        <v>277</v>
      </c>
    </row>
    <row r="5928" spans="1:2" x14ac:dyDescent="0.25">
      <c r="A5928" t="s">
        <v>6000</v>
      </c>
      <c r="B5928" t="s">
        <v>277</v>
      </c>
    </row>
    <row r="5929" spans="1:2" x14ac:dyDescent="0.25">
      <c r="A5929" t="s">
        <v>6001</v>
      </c>
      <c r="B5929" t="s">
        <v>277</v>
      </c>
    </row>
    <row r="5930" spans="1:2" x14ac:dyDescent="0.25">
      <c r="A5930" t="s">
        <v>6002</v>
      </c>
      <c r="B5930" t="s">
        <v>277</v>
      </c>
    </row>
    <row r="5931" spans="1:2" x14ac:dyDescent="0.25">
      <c r="A5931" t="s">
        <v>6003</v>
      </c>
      <c r="B5931" t="s">
        <v>493</v>
      </c>
    </row>
    <row r="5932" spans="1:2" x14ac:dyDescent="0.25">
      <c r="A5932" t="s">
        <v>6004</v>
      </c>
      <c r="B5932" t="s">
        <v>689</v>
      </c>
    </row>
    <row r="5933" spans="1:2" x14ac:dyDescent="0.25">
      <c r="A5933" t="s">
        <v>6005</v>
      </c>
      <c r="B5933" t="s">
        <v>689</v>
      </c>
    </row>
    <row r="5934" spans="1:2" x14ac:dyDescent="0.25">
      <c r="A5934" t="s">
        <v>6006</v>
      </c>
      <c r="B5934" t="s">
        <v>689</v>
      </c>
    </row>
    <row r="5935" spans="1:2" x14ac:dyDescent="0.25">
      <c r="A5935" t="s">
        <v>6007</v>
      </c>
      <c r="B5935" t="s">
        <v>689</v>
      </c>
    </row>
    <row r="5936" spans="1:2" x14ac:dyDescent="0.25">
      <c r="A5936" t="s">
        <v>6008</v>
      </c>
      <c r="B5936" t="s">
        <v>689</v>
      </c>
    </row>
    <row r="5937" spans="1:2" x14ac:dyDescent="0.25">
      <c r="A5937" t="s">
        <v>6009</v>
      </c>
      <c r="B5937" t="s">
        <v>689</v>
      </c>
    </row>
    <row r="5938" spans="1:2" x14ac:dyDescent="0.25">
      <c r="A5938" t="s">
        <v>6010</v>
      </c>
      <c r="B5938" t="s">
        <v>689</v>
      </c>
    </row>
    <row r="5939" spans="1:2" x14ac:dyDescent="0.25">
      <c r="A5939" t="s">
        <v>6011</v>
      </c>
      <c r="B5939" t="s">
        <v>689</v>
      </c>
    </row>
    <row r="5940" spans="1:2" x14ac:dyDescent="0.25">
      <c r="A5940" t="s">
        <v>6012</v>
      </c>
      <c r="B5940" t="s">
        <v>277</v>
      </c>
    </row>
    <row r="5941" spans="1:2" x14ac:dyDescent="0.25">
      <c r="A5941" t="s">
        <v>6013</v>
      </c>
      <c r="B5941" t="s">
        <v>689</v>
      </c>
    </row>
    <row r="5942" spans="1:2" x14ac:dyDescent="0.25">
      <c r="A5942" t="s">
        <v>6014</v>
      </c>
      <c r="B5942" t="s">
        <v>689</v>
      </c>
    </row>
    <row r="5943" spans="1:2" x14ac:dyDescent="0.25">
      <c r="A5943" t="s">
        <v>6015</v>
      </c>
      <c r="B5943" t="s">
        <v>689</v>
      </c>
    </row>
    <row r="5944" spans="1:2" x14ac:dyDescent="0.25">
      <c r="A5944" t="s">
        <v>6016</v>
      </c>
      <c r="B5944" t="s">
        <v>689</v>
      </c>
    </row>
    <row r="5945" spans="1:2" x14ac:dyDescent="0.25">
      <c r="A5945" t="s">
        <v>6017</v>
      </c>
      <c r="B5945" t="s">
        <v>689</v>
      </c>
    </row>
    <row r="5946" spans="1:2" x14ac:dyDescent="0.25">
      <c r="A5946" t="s">
        <v>6018</v>
      </c>
      <c r="B5946" t="s">
        <v>689</v>
      </c>
    </row>
    <row r="5947" spans="1:2" x14ac:dyDescent="0.25">
      <c r="A5947" t="s">
        <v>6019</v>
      </c>
      <c r="B5947" t="s">
        <v>689</v>
      </c>
    </row>
    <row r="5948" spans="1:2" x14ac:dyDescent="0.25">
      <c r="A5948" t="s">
        <v>6020</v>
      </c>
      <c r="B5948" t="s">
        <v>689</v>
      </c>
    </row>
    <row r="5949" spans="1:2" x14ac:dyDescent="0.25">
      <c r="A5949" t="s">
        <v>6021</v>
      </c>
      <c r="B5949" t="s">
        <v>689</v>
      </c>
    </row>
    <row r="5950" spans="1:2" x14ac:dyDescent="0.25">
      <c r="A5950" t="s">
        <v>6022</v>
      </c>
      <c r="B5950" t="s">
        <v>689</v>
      </c>
    </row>
    <row r="5951" spans="1:2" x14ac:dyDescent="0.25">
      <c r="A5951" t="s">
        <v>6023</v>
      </c>
      <c r="B5951" t="s">
        <v>689</v>
      </c>
    </row>
    <row r="5952" spans="1:2" x14ac:dyDescent="0.25">
      <c r="A5952" t="s">
        <v>6024</v>
      </c>
      <c r="B5952" t="s">
        <v>689</v>
      </c>
    </row>
    <row r="5953" spans="1:2" x14ac:dyDescent="0.25">
      <c r="A5953" t="s">
        <v>6025</v>
      </c>
      <c r="B5953" t="s">
        <v>689</v>
      </c>
    </row>
    <row r="5954" spans="1:2" x14ac:dyDescent="0.25">
      <c r="A5954" t="s">
        <v>6026</v>
      </c>
      <c r="B5954" t="s">
        <v>689</v>
      </c>
    </row>
    <row r="5955" spans="1:2" x14ac:dyDescent="0.25">
      <c r="A5955" t="s">
        <v>6027</v>
      </c>
      <c r="B5955" t="s">
        <v>689</v>
      </c>
    </row>
    <row r="5956" spans="1:2" x14ac:dyDescent="0.25">
      <c r="A5956" t="s">
        <v>6028</v>
      </c>
      <c r="B5956" t="s">
        <v>689</v>
      </c>
    </row>
    <row r="5957" spans="1:2" x14ac:dyDescent="0.25">
      <c r="A5957" t="s">
        <v>6029</v>
      </c>
      <c r="B5957" t="s">
        <v>623</v>
      </c>
    </row>
    <row r="5958" spans="1:2" x14ac:dyDescent="0.25">
      <c r="A5958" t="s">
        <v>6030</v>
      </c>
      <c r="B5958" t="s">
        <v>277</v>
      </c>
    </row>
    <row r="5959" spans="1:2" x14ac:dyDescent="0.25">
      <c r="A5959" t="s">
        <v>6031</v>
      </c>
      <c r="B5959" t="s">
        <v>277</v>
      </c>
    </row>
    <row r="5960" spans="1:2" x14ac:dyDescent="0.25">
      <c r="A5960" t="s">
        <v>6032</v>
      </c>
      <c r="B5960" t="s">
        <v>689</v>
      </c>
    </row>
    <row r="5961" spans="1:2" x14ac:dyDescent="0.25">
      <c r="A5961" t="s">
        <v>6033</v>
      </c>
      <c r="B5961" t="s">
        <v>689</v>
      </c>
    </row>
    <row r="5962" spans="1:2" x14ac:dyDescent="0.25">
      <c r="A5962" t="s">
        <v>6034</v>
      </c>
      <c r="B5962" t="s">
        <v>689</v>
      </c>
    </row>
    <row r="5963" spans="1:2" x14ac:dyDescent="0.25">
      <c r="A5963" t="s">
        <v>6035</v>
      </c>
      <c r="B5963" t="s">
        <v>689</v>
      </c>
    </row>
    <row r="5964" spans="1:2" x14ac:dyDescent="0.25">
      <c r="A5964" t="s">
        <v>6036</v>
      </c>
      <c r="B5964" t="s">
        <v>689</v>
      </c>
    </row>
    <row r="5965" spans="1:2" x14ac:dyDescent="0.25">
      <c r="A5965" t="s">
        <v>6037</v>
      </c>
      <c r="B5965" t="s">
        <v>689</v>
      </c>
    </row>
    <row r="5966" spans="1:2" x14ac:dyDescent="0.25">
      <c r="A5966" t="s">
        <v>6038</v>
      </c>
      <c r="B5966" t="s">
        <v>689</v>
      </c>
    </row>
    <row r="5967" spans="1:2" x14ac:dyDescent="0.25">
      <c r="A5967" t="s">
        <v>6039</v>
      </c>
      <c r="B5967" t="s">
        <v>689</v>
      </c>
    </row>
    <row r="5968" spans="1:2" x14ac:dyDescent="0.25">
      <c r="A5968" t="s">
        <v>6040</v>
      </c>
      <c r="B5968" t="s">
        <v>689</v>
      </c>
    </row>
    <row r="5969" spans="1:2" x14ac:dyDescent="0.25">
      <c r="A5969" t="s">
        <v>6041</v>
      </c>
      <c r="B5969" t="s">
        <v>689</v>
      </c>
    </row>
    <row r="5970" spans="1:2" x14ac:dyDescent="0.25">
      <c r="A5970" t="s">
        <v>6042</v>
      </c>
      <c r="B5970" t="s">
        <v>689</v>
      </c>
    </row>
    <row r="5971" spans="1:2" x14ac:dyDescent="0.25">
      <c r="A5971" t="s">
        <v>6043</v>
      </c>
      <c r="B5971" t="s">
        <v>689</v>
      </c>
    </row>
    <row r="5972" spans="1:2" x14ac:dyDescent="0.25">
      <c r="A5972" t="s">
        <v>6044</v>
      </c>
      <c r="B5972" t="s">
        <v>689</v>
      </c>
    </row>
    <row r="5973" spans="1:2" x14ac:dyDescent="0.25">
      <c r="A5973" t="s">
        <v>6045</v>
      </c>
      <c r="B5973" t="s">
        <v>689</v>
      </c>
    </row>
    <row r="5974" spans="1:2" x14ac:dyDescent="0.25">
      <c r="A5974" t="s">
        <v>6046</v>
      </c>
      <c r="B5974" t="s">
        <v>689</v>
      </c>
    </row>
    <row r="5975" spans="1:2" x14ac:dyDescent="0.25">
      <c r="A5975" t="s">
        <v>6047</v>
      </c>
      <c r="B5975" t="s">
        <v>689</v>
      </c>
    </row>
    <row r="5976" spans="1:2" x14ac:dyDescent="0.25">
      <c r="A5976" t="s">
        <v>6048</v>
      </c>
      <c r="B5976" t="s">
        <v>689</v>
      </c>
    </row>
    <row r="5977" spans="1:2" x14ac:dyDescent="0.25">
      <c r="A5977" t="s">
        <v>6049</v>
      </c>
      <c r="B5977" t="s">
        <v>689</v>
      </c>
    </row>
    <row r="5978" spans="1:2" x14ac:dyDescent="0.25">
      <c r="A5978" t="s">
        <v>6050</v>
      </c>
      <c r="B5978" t="s">
        <v>689</v>
      </c>
    </row>
    <row r="5979" spans="1:2" x14ac:dyDescent="0.25">
      <c r="A5979" t="s">
        <v>6051</v>
      </c>
      <c r="B5979" t="s">
        <v>689</v>
      </c>
    </row>
    <row r="5980" spans="1:2" x14ac:dyDescent="0.25">
      <c r="A5980" t="s">
        <v>6052</v>
      </c>
      <c r="B5980" t="s">
        <v>689</v>
      </c>
    </row>
    <row r="5981" spans="1:2" x14ac:dyDescent="0.25">
      <c r="A5981" t="s">
        <v>6053</v>
      </c>
      <c r="B5981" t="s">
        <v>689</v>
      </c>
    </row>
    <row r="5982" spans="1:2" x14ac:dyDescent="0.25">
      <c r="A5982" t="s">
        <v>6054</v>
      </c>
      <c r="B5982" t="s">
        <v>689</v>
      </c>
    </row>
    <row r="5983" spans="1:2" x14ac:dyDescent="0.25">
      <c r="A5983" t="s">
        <v>6055</v>
      </c>
      <c r="B5983" t="s">
        <v>512</v>
      </c>
    </row>
    <row r="5984" spans="1:2" x14ac:dyDescent="0.25">
      <c r="A5984" t="s">
        <v>6056</v>
      </c>
    </row>
    <row r="5985" spans="1:2" x14ac:dyDescent="0.25">
      <c r="A5985" t="s">
        <v>6057</v>
      </c>
      <c r="B5985" t="s">
        <v>277</v>
      </c>
    </row>
    <row r="5986" spans="1:2" x14ac:dyDescent="0.25">
      <c r="A5986" t="s">
        <v>6058</v>
      </c>
      <c r="B5986" t="s">
        <v>277</v>
      </c>
    </row>
    <row r="5987" spans="1:2" x14ac:dyDescent="0.25">
      <c r="A5987" t="s">
        <v>6059</v>
      </c>
      <c r="B5987" t="s">
        <v>277</v>
      </c>
    </row>
    <row r="5988" spans="1:2" x14ac:dyDescent="0.25">
      <c r="A5988" t="s">
        <v>6060</v>
      </c>
      <c r="B5988" t="s">
        <v>689</v>
      </c>
    </row>
    <row r="5989" spans="1:2" x14ac:dyDescent="0.25">
      <c r="A5989" t="s">
        <v>6061</v>
      </c>
      <c r="B5989" t="s">
        <v>689</v>
      </c>
    </row>
    <row r="5990" spans="1:2" x14ac:dyDescent="0.25">
      <c r="A5990" t="s">
        <v>6062</v>
      </c>
      <c r="B5990" t="s">
        <v>689</v>
      </c>
    </row>
    <row r="5991" spans="1:2" x14ac:dyDescent="0.25">
      <c r="A5991" t="s">
        <v>6063</v>
      </c>
      <c r="B5991" t="s">
        <v>689</v>
      </c>
    </row>
    <row r="5992" spans="1:2" x14ac:dyDescent="0.25">
      <c r="A5992" t="s">
        <v>6064</v>
      </c>
      <c r="B5992" t="s">
        <v>689</v>
      </c>
    </row>
    <row r="5993" spans="1:2" x14ac:dyDescent="0.25">
      <c r="A5993" t="s">
        <v>6065</v>
      </c>
      <c r="B5993" t="s">
        <v>689</v>
      </c>
    </row>
    <row r="5994" spans="1:2" x14ac:dyDescent="0.25">
      <c r="A5994" t="s">
        <v>6066</v>
      </c>
      <c r="B5994" t="s">
        <v>689</v>
      </c>
    </row>
    <row r="5995" spans="1:2" x14ac:dyDescent="0.25">
      <c r="A5995" t="s">
        <v>6067</v>
      </c>
      <c r="B5995" t="s">
        <v>689</v>
      </c>
    </row>
    <row r="5996" spans="1:2" x14ac:dyDescent="0.25">
      <c r="A5996" t="s">
        <v>6068</v>
      </c>
      <c r="B5996" t="s">
        <v>689</v>
      </c>
    </row>
    <row r="5997" spans="1:2" x14ac:dyDescent="0.25">
      <c r="A5997" t="s">
        <v>6069</v>
      </c>
      <c r="B5997" t="s">
        <v>689</v>
      </c>
    </row>
    <row r="5998" spans="1:2" x14ac:dyDescent="0.25">
      <c r="A5998" t="s">
        <v>6070</v>
      </c>
      <c r="B5998" t="s">
        <v>689</v>
      </c>
    </row>
    <row r="5999" spans="1:2" x14ac:dyDescent="0.25">
      <c r="A5999" t="s">
        <v>6071</v>
      </c>
      <c r="B5999" t="s">
        <v>689</v>
      </c>
    </row>
    <row r="6000" spans="1:2" x14ac:dyDescent="0.25">
      <c r="A6000" t="s">
        <v>6072</v>
      </c>
      <c r="B6000" t="s">
        <v>689</v>
      </c>
    </row>
    <row r="6001" spans="1:2" x14ac:dyDescent="0.25">
      <c r="A6001" t="s">
        <v>6073</v>
      </c>
      <c r="B6001" t="s">
        <v>689</v>
      </c>
    </row>
    <row r="6002" spans="1:2" x14ac:dyDescent="0.25">
      <c r="A6002" t="s">
        <v>6074</v>
      </c>
      <c r="B6002" t="s">
        <v>277</v>
      </c>
    </row>
    <row r="6003" spans="1:2" x14ac:dyDescent="0.25">
      <c r="A6003" t="s">
        <v>6075</v>
      </c>
      <c r="B6003" t="s">
        <v>277</v>
      </c>
    </row>
    <row r="6004" spans="1:2" x14ac:dyDescent="0.25">
      <c r="A6004" t="s">
        <v>6076</v>
      </c>
      <c r="B6004" t="s">
        <v>358</v>
      </c>
    </row>
    <row r="6005" spans="1:2" x14ac:dyDescent="0.25">
      <c r="A6005" t="s">
        <v>6077</v>
      </c>
      <c r="B6005" t="s">
        <v>358</v>
      </c>
    </row>
    <row r="6006" spans="1:2" x14ac:dyDescent="0.25">
      <c r="A6006" t="s">
        <v>6078</v>
      </c>
      <c r="B6006" t="s">
        <v>277</v>
      </c>
    </row>
    <row r="6007" spans="1:2" x14ac:dyDescent="0.25">
      <c r="A6007" t="s">
        <v>6079</v>
      </c>
      <c r="B6007" t="s">
        <v>358</v>
      </c>
    </row>
    <row r="6008" spans="1:2" x14ac:dyDescent="0.25">
      <c r="A6008" t="s">
        <v>6080</v>
      </c>
      <c r="B6008" t="s">
        <v>277</v>
      </c>
    </row>
    <row r="6009" spans="1:2" x14ac:dyDescent="0.25">
      <c r="A6009" t="s">
        <v>6081</v>
      </c>
      <c r="B6009" t="s">
        <v>277</v>
      </c>
    </row>
    <row r="6010" spans="1:2" x14ac:dyDescent="0.25">
      <c r="A6010" t="s">
        <v>6082</v>
      </c>
      <c r="B6010" t="s">
        <v>277</v>
      </c>
    </row>
    <row r="6011" spans="1:2" x14ac:dyDescent="0.25">
      <c r="A6011" t="s">
        <v>6083</v>
      </c>
      <c r="B6011" t="s">
        <v>277</v>
      </c>
    </row>
    <row r="6012" spans="1:2" x14ac:dyDescent="0.25">
      <c r="A6012" t="s">
        <v>6084</v>
      </c>
      <c r="B6012" t="s">
        <v>277</v>
      </c>
    </row>
    <row r="6013" spans="1:2" x14ac:dyDescent="0.25">
      <c r="A6013" t="s">
        <v>6085</v>
      </c>
      <c r="B6013" t="s">
        <v>277</v>
      </c>
    </row>
    <row r="6014" spans="1:2" x14ac:dyDescent="0.25">
      <c r="A6014" t="s">
        <v>6086</v>
      </c>
      <c r="B6014" t="s">
        <v>293</v>
      </c>
    </row>
    <row r="6015" spans="1:2" x14ac:dyDescent="0.25">
      <c r="A6015" t="s">
        <v>6087</v>
      </c>
      <c r="B6015" t="s">
        <v>293</v>
      </c>
    </row>
    <row r="6016" spans="1:2" x14ac:dyDescent="0.25">
      <c r="A6016" t="s">
        <v>6088</v>
      </c>
      <c r="B6016" t="s">
        <v>277</v>
      </c>
    </row>
    <row r="6017" spans="1:2" x14ac:dyDescent="0.25">
      <c r="A6017" t="s">
        <v>6089</v>
      </c>
      <c r="B6017" t="s">
        <v>277</v>
      </c>
    </row>
    <row r="6018" spans="1:2" x14ac:dyDescent="0.25">
      <c r="A6018" t="s">
        <v>6090</v>
      </c>
      <c r="B6018" t="s">
        <v>277</v>
      </c>
    </row>
    <row r="6019" spans="1:2" x14ac:dyDescent="0.25">
      <c r="A6019" t="s">
        <v>6091</v>
      </c>
      <c r="B6019" t="s">
        <v>277</v>
      </c>
    </row>
    <row r="6020" spans="1:2" x14ac:dyDescent="0.25">
      <c r="A6020" t="s">
        <v>6092</v>
      </c>
      <c r="B6020" t="s">
        <v>277</v>
      </c>
    </row>
    <row r="6021" spans="1:2" x14ac:dyDescent="0.25">
      <c r="A6021" t="s">
        <v>6093</v>
      </c>
      <c r="B6021" t="s">
        <v>277</v>
      </c>
    </row>
    <row r="6022" spans="1:2" x14ac:dyDescent="0.25">
      <c r="A6022" t="s">
        <v>6094</v>
      </c>
      <c r="B6022" t="s">
        <v>493</v>
      </c>
    </row>
    <row r="6023" spans="1:2" x14ac:dyDescent="0.25">
      <c r="A6023" t="s">
        <v>6095</v>
      </c>
      <c r="B6023" t="s">
        <v>277</v>
      </c>
    </row>
    <row r="6024" spans="1:2" x14ac:dyDescent="0.25">
      <c r="A6024" t="s">
        <v>6096</v>
      </c>
    </row>
    <row r="6025" spans="1:2" x14ac:dyDescent="0.25">
      <c r="A6025" t="s">
        <v>6097</v>
      </c>
      <c r="B6025" t="s">
        <v>277</v>
      </c>
    </row>
    <row r="6026" spans="1:2" x14ac:dyDescent="0.25">
      <c r="A6026" t="s">
        <v>6098</v>
      </c>
      <c r="B6026" t="s">
        <v>277</v>
      </c>
    </row>
    <row r="6027" spans="1:2" x14ac:dyDescent="0.25">
      <c r="A6027" t="s">
        <v>4451</v>
      </c>
      <c r="B6027" t="s">
        <v>6455</v>
      </c>
    </row>
    <row r="6028" spans="1:2" x14ac:dyDescent="0.25">
      <c r="A6028" t="s">
        <v>653</v>
      </c>
      <c r="B6028" t="s">
        <v>235</v>
      </c>
    </row>
    <row r="6029" spans="1:2" x14ac:dyDescent="0.25">
      <c r="A6029" t="s">
        <v>6101</v>
      </c>
      <c r="B6029" t="s">
        <v>277</v>
      </c>
    </row>
    <row r="6030" spans="1:2" x14ac:dyDescent="0.25">
      <c r="A6030" t="s">
        <v>246</v>
      </c>
      <c r="B6030" t="s">
        <v>277</v>
      </c>
    </row>
    <row r="6031" spans="1:2" x14ac:dyDescent="0.25">
      <c r="A6031" t="s">
        <v>6100</v>
      </c>
      <c r="B6031" t="s">
        <v>6458</v>
      </c>
    </row>
    <row r="6032" spans="1:2" x14ac:dyDescent="0.25">
      <c r="A6032" t="s">
        <v>6103</v>
      </c>
      <c r="B6032" t="s">
        <v>1178</v>
      </c>
    </row>
    <row r="6033" spans="1:2" x14ac:dyDescent="0.25">
      <c r="A6033" t="s">
        <v>6104</v>
      </c>
      <c r="B6033" t="s">
        <v>277</v>
      </c>
    </row>
    <row r="6034" spans="1:2" x14ac:dyDescent="0.25">
      <c r="A6034" t="s">
        <v>6105</v>
      </c>
      <c r="B6034" t="s">
        <v>277</v>
      </c>
    </row>
    <row r="6035" spans="1:2" x14ac:dyDescent="0.25">
      <c r="A6035" t="s">
        <v>6106</v>
      </c>
      <c r="B6035" t="s">
        <v>277</v>
      </c>
    </row>
    <row r="6036" spans="1:2" x14ac:dyDescent="0.25">
      <c r="A6036" t="s">
        <v>6107</v>
      </c>
      <c r="B6036" t="s">
        <v>277</v>
      </c>
    </row>
    <row r="6037" spans="1:2" x14ac:dyDescent="0.25">
      <c r="A6037" t="s">
        <v>6108</v>
      </c>
      <c r="B6037" t="s">
        <v>277</v>
      </c>
    </row>
    <row r="6038" spans="1:2" x14ac:dyDescent="0.25">
      <c r="A6038" t="s">
        <v>6109</v>
      </c>
      <c r="B6038" t="s">
        <v>277</v>
      </c>
    </row>
    <row r="6039" spans="1:2" x14ac:dyDescent="0.25">
      <c r="A6039" t="s">
        <v>6110</v>
      </c>
      <c r="B6039" t="s">
        <v>689</v>
      </c>
    </row>
    <row r="6040" spans="1:2" x14ac:dyDescent="0.25">
      <c r="A6040" t="s">
        <v>6111</v>
      </c>
      <c r="B6040" t="s">
        <v>689</v>
      </c>
    </row>
    <row r="6041" spans="1:2" x14ac:dyDescent="0.25">
      <c r="A6041" t="s">
        <v>6112</v>
      </c>
      <c r="B6041" t="s">
        <v>689</v>
      </c>
    </row>
    <row r="6042" spans="1:2" x14ac:dyDescent="0.25">
      <c r="A6042" t="s">
        <v>6113</v>
      </c>
      <c r="B6042" t="s">
        <v>689</v>
      </c>
    </row>
    <row r="6043" spans="1:2" x14ac:dyDescent="0.25">
      <c r="A6043" t="s">
        <v>6114</v>
      </c>
      <c r="B6043" t="s">
        <v>689</v>
      </c>
    </row>
    <row r="6044" spans="1:2" x14ac:dyDescent="0.25">
      <c r="A6044" t="s">
        <v>139</v>
      </c>
      <c r="B6044" t="s">
        <v>277</v>
      </c>
    </row>
    <row r="6045" spans="1:2" x14ac:dyDescent="0.25">
      <c r="A6045" t="s">
        <v>6115</v>
      </c>
      <c r="B6045" t="s">
        <v>277</v>
      </c>
    </row>
    <row r="6046" spans="1:2" x14ac:dyDescent="0.25">
      <c r="A6046" t="s">
        <v>6116</v>
      </c>
      <c r="B6046" t="s">
        <v>277</v>
      </c>
    </row>
    <row r="6047" spans="1:2" x14ac:dyDescent="0.25">
      <c r="A6047" t="s">
        <v>6117</v>
      </c>
      <c r="B6047" t="s">
        <v>277</v>
      </c>
    </row>
    <row r="6048" spans="1:2" x14ac:dyDescent="0.25">
      <c r="A6048" t="s">
        <v>6118</v>
      </c>
      <c r="B6048" t="s">
        <v>277</v>
      </c>
    </row>
    <row r="6049" spans="1:2" x14ac:dyDescent="0.25">
      <c r="A6049" t="s">
        <v>6119</v>
      </c>
      <c r="B6049" t="s">
        <v>277</v>
      </c>
    </row>
    <row r="6050" spans="1:2" x14ac:dyDescent="0.25">
      <c r="A6050" t="s">
        <v>6120</v>
      </c>
      <c r="B6050" t="s">
        <v>277</v>
      </c>
    </row>
    <row r="6051" spans="1:2" x14ac:dyDescent="0.25">
      <c r="A6051" t="s">
        <v>154</v>
      </c>
      <c r="B6051" t="s">
        <v>277</v>
      </c>
    </row>
    <row r="6052" spans="1:2" x14ac:dyDescent="0.25">
      <c r="A6052" t="s">
        <v>6121</v>
      </c>
      <c r="B6052" t="s">
        <v>277</v>
      </c>
    </row>
    <row r="6053" spans="1:2" x14ac:dyDescent="0.25">
      <c r="A6053" t="s">
        <v>133</v>
      </c>
      <c r="B6053" t="s">
        <v>1138</v>
      </c>
    </row>
    <row r="6054" spans="1:2" x14ac:dyDescent="0.25">
      <c r="A6054" t="s">
        <v>6122</v>
      </c>
      <c r="B6054" t="s">
        <v>277</v>
      </c>
    </row>
    <row r="6055" spans="1:2" x14ac:dyDescent="0.25">
      <c r="A6055" t="s">
        <v>6123</v>
      </c>
      <c r="B6055" t="s">
        <v>277</v>
      </c>
    </row>
    <row r="6056" spans="1:2" x14ac:dyDescent="0.25">
      <c r="A6056" t="s">
        <v>6124</v>
      </c>
      <c r="B6056" t="s">
        <v>277</v>
      </c>
    </row>
    <row r="6057" spans="1:2" x14ac:dyDescent="0.25">
      <c r="A6057" t="s">
        <v>6125</v>
      </c>
      <c r="B6057" t="s">
        <v>277</v>
      </c>
    </row>
    <row r="6058" spans="1:2" x14ac:dyDescent="0.25">
      <c r="A6058" t="s">
        <v>6126</v>
      </c>
      <c r="B6058" t="s">
        <v>277</v>
      </c>
    </row>
    <row r="6059" spans="1:2" x14ac:dyDescent="0.25">
      <c r="A6059" t="s">
        <v>6127</v>
      </c>
      <c r="B6059" t="s">
        <v>277</v>
      </c>
    </row>
    <row r="6060" spans="1:2" x14ac:dyDescent="0.25">
      <c r="A6060" t="s">
        <v>6128</v>
      </c>
      <c r="B6060" t="s">
        <v>689</v>
      </c>
    </row>
    <row r="6061" spans="1:2" x14ac:dyDescent="0.25">
      <c r="A6061" t="s">
        <v>6129</v>
      </c>
      <c r="B6061" t="s">
        <v>277</v>
      </c>
    </row>
    <row r="6062" spans="1:2" x14ac:dyDescent="0.25">
      <c r="A6062" t="s">
        <v>16</v>
      </c>
      <c r="B6062" t="s">
        <v>277</v>
      </c>
    </row>
    <row r="6063" spans="1:2" x14ac:dyDescent="0.25">
      <c r="A6063" t="s">
        <v>17</v>
      </c>
      <c r="B6063" t="s">
        <v>277</v>
      </c>
    </row>
    <row r="6064" spans="1:2" x14ac:dyDescent="0.25">
      <c r="A6064" t="s">
        <v>18</v>
      </c>
      <c r="B6064" t="s">
        <v>277</v>
      </c>
    </row>
    <row r="6065" spans="1:2" x14ac:dyDescent="0.25">
      <c r="A6065" t="s">
        <v>28</v>
      </c>
      <c r="B6065" t="s">
        <v>277</v>
      </c>
    </row>
    <row r="6066" spans="1:2" x14ac:dyDescent="0.25">
      <c r="A6066" t="s">
        <v>35</v>
      </c>
      <c r="B6066" t="s">
        <v>689</v>
      </c>
    </row>
    <row r="6067" spans="1:2" x14ac:dyDescent="0.25">
      <c r="A6067" t="s">
        <v>42</v>
      </c>
      <c r="B6067" t="s">
        <v>689</v>
      </c>
    </row>
    <row r="6068" spans="1:2" x14ac:dyDescent="0.25">
      <c r="A6068" t="s">
        <v>67</v>
      </c>
      <c r="B6068" t="s">
        <v>689</v>
      </c>
    </row>
    <row r="6069" spans="1:2" x14ac:dyDescent="0.25">
      <c r="A6069" t="s">
        <v>97</v>
      </c>
      <c r="B6069" t="s">
        <v>689</v>
      </c>
    </row>
    <row r="6070" spans="1:2" x14ac:dyDescent="0.25">
      <c r="A6070" t="s">
        <v>109</v>
      </c>
      <c r="B6070" t="s">
        <v>689</v>
      </c>
    </row>
    <row r="6071" spans="1:2" x14ac:dyDescent="0.25">
      <c r="A6071" t="s">
        <v>120</v>
      </c>
      <c r="B6071" t="s">
        <v>689</v>
      </c>
    </row>
    <row r="6072" spans="1:2" x14ac:dyDescent="0.25">
      <c r="A6072" t="s">
        <v>131</v>
      </c>
      <c r="B6072" t="s">
        <v>277</v>
      </c>
    </row>
    <row r="6073" spans="1:2" x14ac:dyDescent="0.25">
      <c r="A6073" t="s">
        <v>138</v>
      </c>
      <c r="B6073" t="s">
        <v>277</v>
      </c>
    </row>
    <row r="6074" spans="1:2" x14ac:dyDescent="0.25">
      <c r="A6074" t="s">
        <v>140</v>
      </c>
      <c r="B6074" t="s">
        <v>277</v>
      </c>
    </row>
    <row r="6075" spans="1:2" x14ac:dyDescent="0.25">
      <c r="A6075" t="s">
        <v>151</v>
      </c>
      <c r="B6075" t="s">
        <v>277</v>
      </c>
    </row>
    <row r="6076" spans="1:2" x14ac:dyDescent="0.25">
      <c r="A6076" t="s">
        <v>155</v>
      </c>
      <c r="B6076" t="s">
        <v>277</v>
      </c>
    </row>
    <row r="6077" spans="1:2" x14ac:dyDescent="0.25">
      <c r="A6077" t="s">
        <v>168</v>
      </c>
      <c r="B6077" t="s">
        <v>277</v>
      </c>
    </row>
    <row r="6078" spans="1:2" x14ac:dyDescent="0.25">
      <c r="A6078" t="s">
        <v>180</v>
      </c>
      <c r="B6078" t="s">
        <v>277</v>
      </c>
    </row>
    <row r="6079" spans="1:2" x14ac:dyDescent="0.25">
      <c r="A6079" t="s">
        <v>182</v>
      </c>
      <c r="B6079" t="s">
        <v>277</v>
      </c>
    </row>
    <row r="6080" spans="1:2" x14ac:dyDescent="0.25">
      <c r="A6080" t="s">
        <v>188</v>
      </c>
      <c r="B6080" t="s">
        <v>277</v>
      </c>
    </row>
    <row r="6081" spans="1:2" x14ac:dyDescent="0.25">
      <c r="A6081" t="s">
        <v>198</v>
      </c>
      <c r="B6081" t="s">
        <v>277</v>
      </c>
    </row>
    <row r="6082" spans="1:2" x14ac:dyDescent="0.25">
      <c r="A6082" t="s">
        <v>200</v>
      </c>
      <c r="B6082" t="s">
        <v>277</v>
      </c>
    </row>
    <row r="6083" spans="1:2" x14ac:dyDescent="0.25">
      <c r="A6083" t="s">
        <v>202</v>
      </c>
      <c r="B6083" t="s">
        <v>277</v>
      </c>
    </row>
    <row r="6084" spans="1:2" x14ac:dyDescent="0.25">
      <c r="A6084" t="s">
        <v>228</v>
      </c>
      <c r="B6084" t="s">
        <v>277</v>
      </c>
    </row>
    <row r="6085" spans="1:2" x14ac:dyDescent="0.25">
      <c r="A6085" t="s">
        <v>233</v>
      </c>
      <c r="B6085" t="s">
        <v>689</v>
      </c>
    </row>
    <row r="6086" spans="1:2" x14ac:dyDescent="0.25">
      <c r="A6086" t="s">
        <v>6130</v>
      </c>
      <c r="B6086" t="s">
        <v>689</v>
      </c>
    </row>
    <row r="6087" spans="1:2" x14ac:dyDescent="0.25">
      <c r="A6087" t="s">
        <v>6131</v>
      </c>
      <c r="B6087" t="s">
        <v>689</v>
      </c>
    </row>
    <row r="6088" spans="1:2" x14ac:dyDescent="0.25">
      <c r="A6088" t="s">
        <v>6132</v>
      </c>
      <c r="B6088" t="s">
        <v>277</v>
      </c>
    </row>
    <row r="6089" spans="1:2" x14ac:dyDescent="0.25">
      <c r="A6089" t="s">
        <v>6133</v>
      </c>
      <c r="B6089" t="s">
        <v>277</v>
      </c>
    </row>
    <row r="6090" spans="1:2" x14ac:dyDescent="0.25">
      <c r="A6090" t="s">
        <v>6134</v>
      </c>
      <c r="B6090" t="s">
        <v>277</v>
      </c>
    </row>
    <row r="6091" spans="1:2" x14ac:dyDescent="0.25">
      <c r="A6091" t="s">
        <v>6135</v>
      </c>
      <c r="B6091" t="s">
        <v>277</v>
      </c>
    </row>
    <row r="6092" spans="1:2" x14ac:dyDescent="0.25">
      <c r="A6092" t="s">
        <v>6136</v>
      </c>
      <c r="B6092" t="s">
        <v>277</v>
      </c>
    </row>
    <row r="6093" spans="1:2" x14ac:dyDescent="0.25">
      <c r="A6093" t="s">
        <v>6137</v>
      </c>
      <c r="B6093" t="s">
        <v>689</v>
      </c>
    </row>
    <row r="6094" spans="1:2" x14ac:dyDescent="0.25">
      <c r="A6094" t="s">
        <v>6138</v>
      </c>
      <c r="B6094" t="s">
        <v>689</v>
      </c>
    </row>
    <row r="6095" spans="1:2" x14ac:dyDescent="0.25">
      <c r="A6095" t="s">
        <v>6139</v>
      </c>
      <c r="B6095" t="s">
        <v>689</v>
      </c>
    </row>
    <row r="6096" spans="1:2" x14ac:dyDescent="0.25">
      <c r="A6096" t="s">
        <v>6140</v>
      </c>
      <c r="B6096" t="s">
        <v>689</v>
      </c>
    </row>
    <row r="6097" spans="1:2" x14ac:dyDescent="0.25">
      <c r="A6097" t="s">
        <v>6141</v>
      </c>
      <c r="B6097" t="s">
        <v>689</v>
      </c>
    </row>
    <row r="6098" spans="1:2" x14ac:dyDescent="0.25">
      <c r="A6098" t="s">
        <v>6142</v>
      </c>
      <c r="B6098" t="s">
        <v>689</v>
      </c>
    </row>
    <row r="6099" spans="1:2" x14ac:dyDescent="0.25">
      <c r="A6099" t="s">
        <v>6143</v>
      </c>
      <c r="B6099" t="s">
        <v>689</v>
      </c>
    </row>
    <row r="6100" spans="1:2" x14ac:dyDescent="0.25">
      <c r="A6100" t="s">
        <v>6144</v>
      </c>
      <c r="B6100" t="s">
        <v>689</v>
      </c>
    </row>
    <row r="6101" spans="1:2" x14ac:dyDescent="0.25">
      <c r="A6101" t="s">
        <v>6145</v>
      </c>
      <c r="B6101" t="s">
        <v>689</v>
      </c>
    </row>
    <row r="6102" spans="1:2" x14ac:dyDescent="0.25">
      <c r="A6102" t="s">
        <v>6146</v>
      </c>
      <c r="B6102" t="s">
        <v>689</v>
      </c>
    </row>
    <row r="6103" spans="1:2" x14ac:dyDescent="0.25">
      <c r="A6103" t="s">
        <v>6147</v>
      </c>
      <c r="B6103" t="s">
        <v>689</v>
      </c>
    </row>
    <row r="6104" spans="1:2" x14ac:dyDescent="0.25">
      <c r="A6104" t="s">
        <v>6148</v>
      </c>
      <c r="B6104" t="s">
        <v>689</v>
      </c>
    </row>
    <row r="6105" spans="1:2" x14ac:dyDescent="0.25">
      <c r="A6105" t="s">
        <v>6149</v>
      </c>
      <c r="B6105" t="s">
        <v>689</v>
      </c>
    </row>
    <row r="6106" spans="1:2" x14ac:dyDescent="0.25">
      <c r="A6106" t="s">
        <v>6150</v>
      </c>
      <c r="B6106" t="s">
        <v>689</v>
      </c>
    </row>
    <row r="6107" spans="1:2" x14ac:dyDescent="0.25">
      <c r="A6107" t="s">
        <v>6151</v>
      </c>
      <c r="B6107" t="s">
        <v>689</v>
      </c>
    </row>
    <row r="6108" spans="1:2" x14ac:dyDescent="0.25">
      <c r="A6108" t="s">
        <v>6152</v>
      </c>
      <c r="B6108" t="s">
        <v>689</v>
      </c>
    </row>
    <row r="6109" spans="1:2" x14ac:dyDescent="0.25">
      <c r="A6109" t="s">
        <v>6153</v>
      </c>
      <c r="B6109" t="s">
        <v>689</v>
      </c>
    </row>
    <row r="6110" spans="1:2" x14ac:dyDescent="0.25">
      <c r="A6110" t="s">
        <v>6154</v>
      </c>
      <c r="B6110" t="s">
        <v>689</v>
      </c>
    </row>
    <row r="6111" spans="1:2" x14ac:dyDescent="0.25">
      <c r="A6111" t="s">
        <v>6155</v>
      </c>
      <c r="B6111" t="s">
        <v>689</v>
      </c>
    </row>
    <row r="6112" spans="1:2" x14ac:dyDescent="0.25">
      <c r="A6112" t="s">
        <v>6156</v>
      </c>
      <c r="B6112" t="s">
        <v>689</v>
      </c>
    </row>
    <row r="6113" spans="1:2" x14ac:dyDescent="0.25">
      <c r="A6113" t="s">
        <v>6157</v>
      </c>
      <c r="B6113" t="s">
        <v>689</v>
      </c>
    </row>
    <row r="6114" spans="1:2" x14ac:dyDescent="0.25">
      <c r="A6114" t="s">
        <v>6158</v>
      </c>
      <c r="B6114" t="s">
        <v>689</v>
      </c>
    </row>
    <row r="6115" spans="1:2" x14ac:dyDescent="0.25">
      <c r="A6115" t="s">
        <v>6159</v>
      </c>
      <c r="B6115" t="s">
        <v>689</v>
      </c>
    </row>
    <row r="6116" spans="1:2" x14ac:dyDescent="0.25">
      <c r="A6116" t="s">
        <v>6160</v>
      </c>
      <c r="B6116" t="s">
        <v>689</v>
      </c>
    </row>
    <row r="6117" spans="1:2" x14ac:dyDescent="0.25">
      <c r="A6117" t="s">
        <v>6161</v>
      </c>
      <c r="B6117" t="s">
        <v>689</v>
      </c>
    </row>
    <row r="6118" spans="1:2" x14ac:dyDescent="0.25">
      <c r="A6118" t="s">
        <v>6162</v>
      </c>
      <c r="B6118" t="s">
        <v>689</v>
      </c>
    </row>
    <row r="6119" spans="1:2" x14ac:dyDescent="0.25">
      <c r="A6119" t="s">
        <v>6163</v>
      </c>
      <c r="B6119" t="s">
        <v>689</v>
      </c>
    </row>
    <row r="6120" spans="1:2" x14ac:dyDescent="0.25">
      <c r="A6120" t="s">
        <v>6164</v>
      </c>
      <c r="B6120" t="s">
        <v>689</v>
      </c>
    </row>
    <row r="6121" spans="1:2" x14ac:dyDescent="0.25">
      <c r="A6121" t="s">
        <v>6165</v>
      </c>
      <c r="B6121" t="s">
        <v>689</v>
      </c>
    </row>
    <row r="6122" spans="1:2" x14ac:dyDescent="0.25">
      <c r="A6122" t="s">
        <v>6166</v>
      </c>
      <c r="B6122" t="s">
        <v>689</v>
      </c>
    </row>
    <row r="6123" spans="1:2" x14ac:dyDescent="0.25">
      <c r="A6123" t="s">
        <v>6167</v>
      </c>
      <c r="B6123" t="s">
        <v>689</v>
      </c>
    </row>
    <row r="6124" spans="1:2" x14ac:dyDescent="0.25">
      <c r="A6124" t="s">
        <v>6168</v>
      </c>
      <c r="B6124" t="s">
        <v>689</v>
      </c>
    </row>
    <row r="6125" spans="1:2" x14ac:dyDescent="0.25">
      <c r="A6125" t="s">
        <v>6169</v>
      </c>
      <c r="B6125" t="s">
        <v>689</v>
      </c>
    </row>
    <row r="6126" spans="1:2" x14ac:dyDescent="0.25">
      <c r="A6126" t="s">
        <v>6170</v>
      </c>
      <c r="B6126" t="s">
        <v>689</v>
      </c>
    </row>
    <row r="6127" spans="1:2" x14ac:dyDescent="0.25">
      <c r="A6127" t="s">
        <v>6171</v>
      </c>
      <c r="B6127" t="s">
        <v>689</v>
      </c>
    </row>
    <row r="6128" spans="1:2" x14ac:dyDescent="0.25">
      <c r="A6128" t="s">
        <v>6172</v>
      </c>
      <c r="B6128" t="s">
        <v>689</v>
      </c>
    </row>
    <row r="6129" spans="1:2" x14ac:dyDescent="0.25">
      <c r="A6129" t="s">
        <v>6173</v>
      </c>
      <c r="B6129" t="s">
        <v>689</v>
      </c>
    </row>
    <row r="6130" spans="1:2" x14ac:dyDescent="0.25">
      <c r="A6130" t="s">
        <v>6174</v>
      </c>
      <c r="B6130" t="s">
        <v>689</v>
      </c>
    </row>
    <row r="6131" spans="1:2" x14ac:dyDescent="0.25">
      <c r="A6131" t="s">
        <v>6175</v>
      </c>
      <c r="B6131" t="s">
        <v>689</v>
      </c>
    </row>
    <row r="6132" spans="1:2" x14ac:dyDescent="0.25">
      <c r="A6132" t="s">
        <v>6176</v>
      </c>
      <c r="B6132" t="s">
        <v>689</v>
      </c>
    </row>
    <row r="6133" spans="1:2" x14ac:dyDescent="0.25">
      <c r="A6133" t="s">
        <v>6177</v>
      </c>
      <c r="B6133" t="s">
        <v>689</v>
      </c>
    </row>
    <row r="6134" spans="1:2" x14ac:dyDescent="0.25">
      <c r="A6134" t="s">
        <v>6178</v>
      </c>
      <c r="B6134" t="s">
        <v>689</v>
      </c>
    </row>
    <row r="6135" spans="1:2" x14ac:dyDescent="0.25">
      <c r="A6135" t="s">
        <v>6179</v>
      </c>
      <c r="B6135" t="s">
        <v>689</v>
      </c>
    </row>
    <row r="6136" spans="1:2" x14ac:dyDescent="0.25">
      <c r="A6136" t="s">
        <v>6180</v>
      </c>
      <c r="B6136" t="s">
        <v>689</v>
      </c>
    </row>
    <row r="6137" spans="1:2" x14ac:dyDescent="0.25">
      <c r="A6137" t="s">
        <v>6181</v>
      </c>
      <c r="B6137" t="s">
        <v>689</v>
      </c>
    </row>
    <row r="6138" spans="1:2" x14ac:dyDescent="0.25">
      <c r="A6138" t="s">
        <v>6182</v>
      </c>
      <c r="B6138" t="s">
        <v>689</v>
      </c>
    </row>
    <row r="6139" spans="1:2" x14ac:dyDescent="0.25">
      <c r="A6139" t="s">
        <v>6183</v>
      </c>
      <c r="B6139" t="s">
        <v>689</v>
      </c>
    </row>
    <row r="6140" spans="1:2" x14ac:dyDescent="0.25">
      <c r="A6140" t="s">
        <v>6184</v>
      </c>
      <c r="B6140" t="s">
        <v>689</v>
      </c>
    </row>
    <row r="6141" spans="1:2" x14ac:dyDescent="0.25">
      <c r="A6141" t="s">
        <v>6185</v>
      </c>
      <c r="B6141" t="s">
        <v>689</v>
      </c>
    </row>
    <row r="6142" spans="1:2" x14ac:dyDescent="0.25">
      <c r="A6142" t="s">
        <v>6186</v>
      </c>
      <c r="B6142" t="s">
        <v>689</v>
      </c>
    </row>
    <row r="6143" spans="1:2" x14ac:dyDescent="0.25">
      <c r="A6143" t="s">
        <v>6187</v>
      </c>
      <c r="B6143" t="s">
        <v>689</v>
      </c>
    </row>
    <row r="6144" spans="1:2" x14ac:dyDescent="0.25">
      <c r="A6144" t="s">
        <v>6188</v>
      </c>
      <c r="B6144" t="s">
        <v>689</v>
      </c>
    </row>
    <row r="6145" spans="1:2" x14ac:dyDescent="0.25">
      <c r="A6145" t="s">
        <v>6189</v>
      </c>
      <c r="B6145" t="s">
        <v>689</v>
      </c>
    </row>
    <row r="6146" spans="1:2" x14ac:dyDescent="0.25">
      <c r="A6146" t="s">
        <v>6190</v>
      </c>
      <c r="B6146" t="s">
        <v>689</v>
      </c>
    </row>
    <row r="6147" spans="1:2" x14ac:dyDescent="0.25">
      <c r="A6147" t="s">
        <v>6191</v>
      </c>
      <c r="B6147" t="s">
        <v>689</v>
      </c>
    </row>
    <row r="6148" spans="1:2" x14ac:dyDescent="0.25">
      <c r="A6148" t="s">
        <v>6192</v>
      </c>
      <c r="B6148" t="s">
        <v>689</v>
      </c>
    </row>
    <row r="6149" spans="1:2" x14ac:dyDescent="0.25">
      <c r="A6149" t="s">
        <v>6193</v>
      </c>
      <c r="B6149" t="s">
        <v>689</v>
      </c>
    </row>
    <row r="6150" spans="1:2" x14ac:dyDescent="0.25">
      <c r="A6150" t="s">
        <v>6194</v>
      </c>
      <c r="B6150" t="s">
        <v>689</v>
      </c>
    </row>
    <row r="6151" spans="1:2" x14ac:dyDescent="0.25">
      <c r="A6151" t="s">
        <v>6195</v>
      </c>
      <c r="B6151" t="s">
        <v>689</v>
      </c>
    </row>
    <row r="6152" spans="1:2" x14ac:dyDescent="0.25">
      <c r="A6152" t="s">
        <v>6196</v>
      </c>
      <c r="B6152" t="s">
        <v>689</v>
      </c>
    </row>
    <row r="6153" spans="1:2" x14ac:dyDescent="0.25">
      <c r="A6153" t="s">
        <v>6197</v>
      </c>
      <c r="B6153" t="s">
        <v>689</v>
      </c>
    </row>
    <row r="6154" spans="1:2" x14ac:dyDescent="0.25">
      <c r="A6154" t="s">
        <v>6198</v>
      </c>
      <c r="B6154" t="s">
        <v>689</v>
      </c>
    </row>
    <row r="6155" spans="1:2" x14ac:dyDescent="0.25">
      <c r="A6155" t="s">
        <v>6199</v>
      </c>
      <c r="B6155" t="s">
        <v>689</v>
      </c>
    </row>
    <row r="6156" spans="1:2" x14ac:dyDescent="0.25">
      <c r="A6156" t="s">
        <v>6200</v>
      </c>
      <c r="B6156" t="s">
        <v>689</v>
      </c>
    </row>
    <row r="6157" spans="1:2" x14ac:dyDescent="0.25">
      <c r="A6157" t="s">
        <v>6201</v>
      </c>
      <c r="B6157" t="s">
        <v>689</v>
      </c>
    </row>
    <row r="6158" spans="1:2" x14ac:dyDescent="0.25">
      <c r="A6158" t="s">
        <v>6202</v>
      </c>
      <c r="B6158" t="s">
        <v>689</v>
      </c>
    </row>
    <row r="6159" spans="1:2" x14ac:dyDescent="0.25">
      <c r="A6159" t="s">
        <v>6203</v>
      </c>
      <c r="B6159" t="s">
        <v>689</v>
      </c>
    </row>
    <row r="6160" spans="1:2" x14ac:dyDescent="0.25">
      <c r="A6160" t="s">
        <v>6204</v>
      </c>
      <c r="B6160" t="s">
        <v>689</v>
      </c>
    </row>
    <row r="6161" spans="1:2" x14ac:dyDescent="0.25">
      <c r="A6161" t="s">
        <v>6205</v>
      </c>
      <c r="B6161" t="s">
        <v>689</v>
      </c>
    </row>
    <row r="6162" spans="1:2" x14ac:dyDescent="0.25">
      <c r="A6162" t="s">
        <v>6206</v>
      </c>
      <c r="B6162" t="s">
        <v>277</v>
      </c>
    </row>
    <row r="6163" spans="1:2" x14ac:dyDescent="0.25">
      <c r="A6163" t="s">
        <v>6207</v>
      </c>
      <c r="B6163" t="s">
        <v>277</v>
      </c>
    </row>
    <row r="6164" spans="1:2" x14ac:dyDescent="0.25">
      <c r="A6164" t="s">
        <v>6208</v>
      </c>
      <c r="B6164" t="s">
        <v>277</v>
      </c>
    </row>
    <row r="6165" spans="1:2" x14ac:dyDescent="0.25">
      <c r="A6165" t="s">
        <v>6209</v>
      </c>
      <c r="B6165" t="s">
        <v>277</v>
      </c>
    </row>
    <row r="6166" spans="1:2" x14ac:dyDescent="0.25">
      <c r="A6166" t="s">
        <v>6210</v>
      </c>
      <c r="B6166" t="s">
        <v>277</v>
      </c>
    </row>
    <row r="6167" spans="1:2" x14ac:dyDescent="0.25">
      <c r="A6167" t="s">
        <v>6211</v>
      </c>
      <c r="B6167" t="s">
        <v>277</v>
      </c>
    </row>
    <row r="6168" spans="1:2" x14ac:dyDescent="0.25">
      <c r="A6168" t="s">
        <v>6212</v>
      </c>
      <c r="B6168" t="s">
        <v>277</v>
      </c>
    </row>
    <row r="6169" spans="1:2" x14ac:dyDescent="0.25">
      <c r="A6169" t="s">
        <v>6213</v>
      </c>
      <c r="B6169" t="s">
        <v>277</v>
      </c>
    </row>
    <row r="6170" spans="1:2" x14ac:dyDescent="0.25">
      <c r="A6170" t="s">
        <v>6214</v>
      </c>
      <c r="B6170" t="s">
        <v>277</v>
      </c>
    </row>
    <row r="6171" spans="1:2" x14ac:dyDescent="0.25">
      <c r="A6171" t="s">
        <v>6215</v>
      </c>
      <c r="B6171" t="s">
        <v>277</v>
      </c>
    </row>
    <row r="6172" spans="1:2" x14ac:dyDescent="0.25">
      <c r="A6172" t="s">
        <v>6216</v>
      </c>
      <c r="B6172" t="s">
        <v>277</v>
      </c>
    </row>
    <row r="6173" spans="1:2" x14ac:dyDescent="0.25">
      <c r="A6173" t="s">
        <v>6217</v>
      </c>
      <c r="B6173" t="s">
        <v>277</v>
      </c>
    </row>
    <row r="6174" spans="1:2" x14ac:dyDescent="0.25">
      <c r="A6174" t="s">
        <v>6218</v>
      </c>
      <c r="B6174" t="s">
        <v>277</v>
      </c>
    </row>
    <row r="6175" spans="1:2" x14ac:dyDescent="0.25">
      <c r="A6175" t="s">
        <v>6219</v>
      </c>
      <c r="B6175" t="s">
        <v>277</v>
      </c>
    </row>
    <row r="6176" spans="1:2" x14ac:dyDescent="0.25">
      <c r="A6176" t="s">
        <v>6220</v>
      </c>
      <c r="B6176" t="s">
        <v>689</v>
      </c>
    </row>
    <row r="6177" spans="1:2" x14ac:dyDescent="0.25">
      <c r="A6177" t="s">
        <v>6221</v>
      </c>
      <c r="B6177" t="s">
        <v>277</v>
      </c>
    </row>
    <row r="6178" spans="1:2" x14ac:dyDescent="0.25">
      <c r="A6178" t="s">
        <v>6222</v>
      </c>
      <c r="B6178" t="s">
        <v>277</v>
      </c>
    </row>
    <row r="6179" spans="1:2" x14ac:dyDescent="0.25">
      <c r="A6179" t="s">
        <v>6223</v>
      </c>
      <c r="B6179" t="s">
        <v>277</v>
      </c>
    </row>
    <row r="6180" spans="1:2" x14ac:dyDescent="0.25">
      <c r="A6180" t="s">
        <v>6224</v>
      </c>
      <c r="B6180" t="s">
        <v>277</v>
      </c>
    </row>
    <row r="6181" spans="1:2" x14ac:dyDescent="0.25">
      <c r="A6181" t="s">
        <v>6225</v>
      </c>
      <c r="B6181" t="s">
        <v>277</v>
      </c>
    </row>
    <row r="6182" spans="1:2" x14ac:dyDescent="0.25">
      <c r="A6182" t="s">
        <v>6226</v>
      </c>
      <c r="B6182" t="s">
        <v>623</v>
      </c>
    </row>
    <row r="6183" spans="1:2" x14ac:dyDescent="0.25">
      <c r="A6183" t="s">
        <v>6227</v>
      </c>
      <c r="B6183" t="s">
        <v>293</v>
      </c>
    </row>
    <row r="6184" spans="1:2" x14ac:dyDescent="0.25">
      <c r="A6184" t="s">
        <v>6228</v>
      </c>
      <c r="B6184" t="s">
        <v>277</v>
      </c>
    </row>
    <row r="6185" spans="1:2" x14ac:dyDescent="0.25">
      <c r="A6185" t="s">
        <v>6229</v>
      </c>
      <c r="B6185" t="s">
        <v>277</v>
      </c>
    </row>
    <row r="6186" spans="1:2" x14ac:dyDescent="0.25">
      <c r="A6186" t="s">
        <v>6230</v>
      </c>
      <c r="B6186" t="s">
        <v>277</v>
      </c>
    </row>
    <row r="6187" spans="1:2" x14ac:dyDescent="0.25">
      <c r="A6187" t="s">
        <v>6231</v>
      </c>
      <c r="B6187" t="s">
        <v>277</v>
      </c>
    </row>
    <row r="6188" spans="1:2" x14ac:dyDescent="0.25">
      <c r="A6188" t="s">
        <v>6232</v>
      </c>
      <c r="B6188" t="s">
        <v>277</v>
      </c>
    </row>
    <row r="6189" spans="1:2" x14ac:dyDescent="0.25">
      <c r="A6189" t="s">
        <v>6233</v>
      </c>
      <c r="B6189" t="s">
        <v>277</v>
      </c>
    </row>
    <row r="6190" spans="1:2" x14ac:dyDescent="0.25">
      <c r="A6190" t="s">
        <v>6234</v>
      </c>
      <c r="B6190" t="s">
        <v>277</v>
      </c>
    </row>
    <row r="6191" spans="1:2" x14ac:dyDescent="0.25">
      <c r="A6191" t="s">
        <v>6235</v>
      </c>
      <c r="B6191" t="s">
        <v>455</v>
      </c>
    </row>
    <row r="6192" spans="1:2" x14ac:dyDescent="0.25">
      <c r="A6192" t="s">
        <v>6236</v>
      </c>
      <c r="B6192" t="s">
        <v>293</v>
      </c>
    </row>
    <row r="6193" spans="1:2" x14ac:dyDescent="0.25">
      <c r="A6193" t="s">
        <v>6237</v>
      </c>
      <c r="B6193" t="s">
        <v>293</v>
      </c>
    </row>
    <row r="6194" spans="1:2" x14ac:dyDescent="0.25">
      <c r="A6194" t="s">
        <v>6238</v>
      </c>
      <c r="B6194" t="s">
        <v>293</v>
      </c>
    </row>
    <row r="6195" spans="1:2" x14ac:dyDescent="0.25">
      <c r="A6195" t="s">
        <v>6239</v>
      </c>
      <c r="B6195" t="s">
        <v>277</v>
      </c>
    </row>
    <row r="6196" spans="1:2" x14ac:dyDescent="0.25">
      <c r="A6196" t="s">
        <v>6240</v>
      </c>
      <c r="B6196" t="s">
        <v>277</v>
      </c>
    </row>
    <row r="6197" spans="1:2" x14ac:dyDescent="0.25">
      <c r="A6197" t="s">
        <v>6241</v>
      </c>
      <c r="B6197" t="s">
        <v>277</v>
      </c>
    </row>
    <row r="6198" spans="1:2" x14ac:dyDescent="0.25">
      <c r="A6198" t="s">
        <v>6242</v>
      </c>
      <c r="B6198" t="s">
        <v>277</v>
      </c>
    </row>
    <row r="6199" spans="1:2" x14ac:dyDescent="0.25">
      <c r="A6199" t="s">
        <v>6243</v>
      </c>
      <c r="B6199" t="s">
        <v>277</v>
      </c>
    </row>
    <row r="6200" spans="1:2" x14ac:dyDescent="0.25">
      <c r="A6200" t="s">
        <v>6244</v>
      </c>
      <c r="B6200" t="s">
        <v>277</v>
      </c>
    </row>
    <row r="6201" spans="1:2" x14ac:dyDescent="0.25">
      <c r="A6201" t="s">
        <v>6245</v>
      </c>
      <c r="B6201" t="s">
        <v>277</v>
      </c>
    </row>
    <row r="6202" spans="1:2" x14ac:dyDescent="0.25">
      <c r="A6202" t="s">
        <v>6246</v>
      </c>
      <c r="B6202" t="s">
        <v>455</v>
      </c>
    </row>
    <row r="6203" spans="1:2" x14ac:dyDescent="0.25">
      <c r="A6203" t="s">
        <v>6247</v>
      </c>
      <c r="B6203" t="s">
        <v>277</v>
      </c>
    </row>
    <row r="6204" spans="1:2" x14ac:dyDescent="0.25">
      <c r="A6204" t="s">
        <v>6248</v>
      </c>
      <c r="B6204" t="s">
        <v>277</v>
      </c>
    </row>
    <row r="6205" spans="1:2" x14ac:dyDescent="0.25">
      <c r="A6205" t="s">
        <v>6249</v>
      </c>
      <c r="B6205" t="s">
        <v>277</v>
      </c>
    </row>
    <row r="6206" spans="1:2" x14ac:dyDescent="0.25">
      <c r="A6206" t="s">
        <v>6250</v>
      </c>
      <c r="B6206" t="s">
        <v>277</v>
      </c>
    </row>
    <row r="6207" spans="1:2" x14ac:dyDescent="0.25">
      <c r="A6207" t="s">
        <v>6251</v>
      </c>
      <c r="B6207" t="s">
        <v>1178</v>
      </c>
    </row>
    <row r="6208" spans="1:2" x14ac:dyDescent="0.25">
      <c r="A6208" t="s">
        <v>6252</v>
      </c>
      <c r="B6208" t="s">
        <v>6253</v>
      </c>
    </row>
    <row r="6209" spans="1:2" x14ac:dyDescent="0.25">
      <c r="A6209" t="s">
        <v>6254</v>
      </c>
      <c r="B6209" t="s">
        <v>277</v>
      </c>
    </row>
    <row r="6210" spans="1:2" x14ac:dyDescent="0.25">
      <c r="A6210" t="s">
        <v>6255</v>
      </c>
      <c r="B6210" t="s">
        <v>493</v>
      </c>
    </row>
    <row r="6211" spans="1:2" x14ac:dyDescent="0.25">
      <c r="A6211" t="s">
        <v>6256</v>
      </c>
      <c r="B6211" t="s">
        <v>277</v>
      </c>
    </row>
    <row r="6212" spans="1:2" x14ac:dyDescent="0.25">
      <c r="A6212" t="s">
        <v>6257</v>
      </c>
      <c r="B6212" t="s">
        <v>277</v>
      </c>
    </row>
    <row r="6213" spans="1:2" x14ac:dyDescent="0.25">
      <c r="A6213" t="s">
        <v>6258</v>
      </c>
      <c r="B6213" t="s">
        <v>277</v>
      </c>
    </row>
    <row r="6214" spans="1:2" x14ac:dyDescent="0.25">
      <c r="A6214" t="s">
        <v>6259</v>
      </c>
      <c r="B6214" t="s">
        <v>277</v>
      </c>
    </row>
    <row r="6215" spans="1:2" x14ac:dyDescent="0.25">
      <c r="A6215" t="s">
        <v>6260</v>
      </c>
      <c r="B6215" t="s">
        <v>689</v>
      </c>
    </row>
    <row r="6216" spans="1:2" x14ac:dyDescent="0.25">
      <c r="A6216" t="s">
        <v>6261</v>
      </c>
      <c r="B6216" t="s">
        <v>689</v>
      </c>
    </row>
    <row r="6217" spans="1:2" x14ac:dyDescent="0.25">
      <c r="A6217" t="s">
        <v>6262</v>
      </c>
      <c r="B6217" t="s">
        <v>689</v>
      </c>
    </row>
    <row r="6218" spans="1:2" x14ac:dyDescent="0.25">
      <c r="A6218" t="s">
        <v>6263</v>
      </c>
      <c r="B6218" t="s">
        <v>689</v>
      </c>
    </row>
    <row r="6219" spans="1:2" x14ac:dyDescent="0.25">
      <c r="A6219" t="s">
        <v>6264</v>
      </c>
      <c r="B6219" t="s">
        <v>689</v>
      </c>
    </row>
    <row r="6220" spans="1:2" x14ac:dyDescent="0.25">
      <c r="A6220" t="s">
        <v>6265</v>
      </c>
      <c r="B6220" t="s">
        <v>689</v>
      </c>
    </row>
    <row r="6221" spans="1:2" x14ac:dyDescent="0.25">
      <c r="A6221" t="s">
        <v>6266</v>
      </c>
      <c r="B6221" t="s">
        <v>689</v>
      </c>
    </row>
    <row r="6222" spans="1:2" x14ac:dyDescent="0.25">
      <c r="A6222" t="s">
        <v>6267</v>
      </c>
      <c r="B6222" t="s">
        <v>689</v>
      </c>
    </row>
    <row r="6223" spans="1:2" x14ac:dyDescent="0.25">
      <c r="A6223" t="s">
        <v>6268</v>
      </c>
      <c r="B6223" t="s">
        <v>689</v>
      </c>
    </row>
    <row r="6224" spans="1:2" x14ac:dyDescent="0.25">
      <c r="A6224" t="s">
        <v>6269</v>
      </c>
      <c r="B6224" t="s">
        <v>689</v>
      </c>
    </row>
    <row r="6225" spans="1:2" x14ac:dyDescent="0.25">
      <c r="A6225" t="s">
        <v>6270</v>
      </c>
      <c r="B6225" t="s">
        <v>689</v>
      </c>
    </row>
    <row r="6226" spans="1:2" x14ac:dyDescent="0.25">
      <c r="A6226" t="s">
        <v>6271</v>
      </c>
      <c r="B6226" t="s">
        <v>689</v>
      </c>
    </row>
    <row r="6227" spans="1:2" x14ac:dyDescent="0.25">
      <c r="A6227" t="s">
        <v>6272</v>
      </c>
      <c r="B6227" t="s">
        <v>689</v>
      </c>
    </row>
    <row r="6228" spans="1:2" x14ac:dyDescent="0.25">
      <c r="A6228" t="s">
        <v>6273</v>
      </c>
      <c r="B6228" t="s">
        <v>689</v>
      </c>
    </row>
    <row r="6229" spans="1:2" x14ac:dyDescent="0.25">
      <c r="A6229" t="s">
        <v>6274</v>
      </c>
      <c r="B6229" t="s">
        <v>689</v>
      </c>
    </row>
    <row r="6230" spans="1:2" x14ac:dyDescent="0.25">
      <c r="A6230" t="s">
        <v>6275</v>
      </c>
      <c r="B6230" t="s">
        <v>689</v>
      </c>
    </row>
    <row r="6231" spans="1:2" x14ac:dyDescent="0.25">
      <c r="A6231" t="s">
        <v>6276</v>
      </c>
      <c r="B6231" t="s">
        <v>689</v>
      </c>
    </row>
    <row r="6232" spans="1:2" x14ac:dyDescent="0.25">
      <c r="A6232" t="s">
        <v>6277</v>
      </c>
      <c r="B6232" t="s">
        <v>689</v>
      </c>
    </row>
    <row r="6233" spans="1:2" x14ac:dyDescent="0.25">
      <c r="A6233" t="s">
        <v>6278</v>
      </c>
      <c r="B6233" t="s">
        <v>689</v>
      </c>
    </row>
    <row r="6234" spans="1:2" x14ac:dyDescent="0.25">
      <c r="A6234" t="s">
        <v>6279</v>
      </c>
      <c r="B6234" t="s">
        <v>689</v>
      </c>
    </row>
    <row r="6235" spans="1:2" x14ac:dyDescent="0.25">
      <c r="A6235" t="s">
        <v>6280</v>
      </c>
      <c r="B6235" t="s">
        <v>689</v>
      </c>
    </row>
    <row r="6236" spans="1:2" x14ac:dyDescent="0.25">
      <c r="A6236" t="s">
        <v>6281</v>
      </c>
      <c r="B6236" t="s">
        <v>689</v>
      </c>
    </row>
    <row r="6237" spans="1:2" x14ac:dyDescent="0.25">
      <c r="A6237" t="s">
        <v>6282</v>
      </c>
      <c r="B6237" t="s">
        <v>689</v>
      </c>
    </row>
    <row r="6238" spans="1:2" x14ac:dyDescent="0.25">
      <c r="A6238" t="s">
        <v>6283</v>
      </c>
      <c r="B6238" t="s">
        <v>689</v>
      </c>
    </row>
    <row r="6239" spans="1:2" x14ac:dyDescent="0.25">
      <c r="A6239" t="s">
        <v>6284</v>
      </c>
      <c r="B6239" t="s">
        <v>689</v>
      </c>
    </row>
    <row r="6240" spans="1:2" x14ac:dyDescent="0.25">
      <c r="A6240" t="s">
        <v>6285</v>
      </c>
      <c r="B6240" t="s">
        <v>689</v>
      </c>
    </row>
    <row r="6241" spans="1:2" x14ac:dyDescent="0.25">
      <c r="A6241" t="s">
        <v>6286</v>
      </c>
      <c r="B6241" t="s">
        <v>689</v>
      </c>
    </row>
    <row r="6242" spans="1:2" x14ac:dyDescent="0.25">
      <c r="A6242" t="s">
        <v>6287</v>
      </c>
      <c r="B6242" t="s">
        <v>689</v>
      </c>
    </row>
    <row r="6243" spans="1:2" x14ac:dyDescent="0.25">
      <c r="A6243" t="s">
        <v>6288</v>
      </c>
      <c r="B6243" t="s">
        <v>689</v>
      </c>
    </row>
    <row r="6244" spans="1:2" x14ac:dyDescent="0.25">
      <c r="A6244" t="s">
        <v>6289</v>
      </c>
      <c r="B6244" t="s">
        <v>689</v>
      </c>
    </row>
    <row r="6245" spans="1:2" x14ac:dyDescent="0.25">
      <c r="A6245" t="s">
        <v>6290</v>
      </c>
      <c r="B6245" t="s">
        <v>689</v>
      </c>
    </row>
    <row r="6246" spans="1:2" x14ac:dyDescent="0.25">
      <c r="A6246" t="s">
        <v>6291</v>
      </c>
      <c r="B6246" t="s">
        <v>689</v>
      </c>
    </row>
    <row r="6247" spans="1:2" x14ac:dyDescent="0.25">
      <c r="A6247" t="s">
        <v>6292</v>
      </c>
      <c r="B6247" t="s">
        <v>689</v>
      </c>
    </row>
    <row r="6248" spans="1:2" x14ac:dyDescent="0.25">
      <c r="A6248" t="s">
        <v>6293</v>
      </c>
      <c r="B6248" t="s">
        <v>689</v>
      </c>
    </row>
    <row r="6249" spans="1:2" x14ac:dyDescent="0.25">
      <c r="A6249" t="s">
        <v>6294</v>
      </c>
      <c r="B6249" t="s">
        <v>689</v>
      </c>
    </row>
    <row r="6250" spans="1:2" x14ac:dyDescent="0.25">
      <c r="A6250" t="s">
        <v>6295</v>
      </c>
      <c r="B6250" t="s">
        <v>689</v>
      </c>
    </row>
    <row r="6251" spans="1:2" x14ac:dyDescent="0.25">
      <c r="A6251" t="s">
        <v>6296</v>
      </c>
      <c r="B6251" t="s">
        <v>689</v>
      </c>
    </row>
    <row r="6252" spans="1:2" x14ac:dyDescent="0.25">
      <c r="A6252" t="s">
        <v>6297</v>
      </c>
      <c r="B6252" t="s">
        <v>689</v>
      </c>
    </row>
    <row r="6253" spans="1:2" x14ac:dyDescent="0.25">
      <c r="A6253" t="s">
        <v>6298</v>
      </c>
      <c r="B6253" t="s">
        <v>689</v>
      </c>
    </row>
    <row r="6254" spans="1:2" x14ac:dyDescent="0.25">
      <c r="A6254" t="s">
        <v>6299</v>
      </c>
      <c r="B6254" t="s">
        <v>689</v>
      </c>
    </row>
    <row r="6255" spans="1:2" x14ac:dyDescent="0.25">
      <c r="A6255" t="s">
        <v>6300</v>
      </c>
      <c r="B6255" t="s">
        <v>689</v>
      </c>
    </row>
    <row r="6256" spans="1:2" x14ac:dyDescent="0.25">
      <c r="A6256" t="s">
        <v>6301</v>
      </c>
      <c r="B6256" t="s">
        <v>689</v>
      </c>
    </row>
    <row r="6257" spans="1:2" x14ac:dyDescent="0.25">
      <c r="A6257" t="s">
        <v>6302</v>
      </c>
      <c r="B6257" t="s">
        <v>689</v>
      </c>
    </row>
    <row r="6258" spans="1:2" x14ac:dyDescent="0.25">
      <c r="A6258" t="s">
        <v>6303</v>
      </c>
      <c r="B6258" t="s">
        <v>689</v>
      </c>
    </row>
    <row r="6259" spans="1:2" x14ac:dyDescent="0.25">
      <c r="A6259" t="s">
        <v>6304</v>
      </c>
      <c r="B6259" t="s">
        <v>689</v>
      </c>
    </row>
    <row r="6260" spans="1:2" x14ac:dyDescent="0.25">
      <c r="A6260" t="s">
        <v>6305</v>
      </c>
      <c r="B6260" t="s">
        <v>689</v>
      </c>
    </row>
    <row r="6261" spans="1:2" x14ac:dyDescent="0.25">
      <c r="A6261" t="s">
        <v>6306</v>
      </c>
      <c r="B6261" t="s">
        <v>689</v>
      </c>
    </row>
    <row r="6262" spans="1:2" x14ac:dyDescent="0.25">
      <c r="A6262" t="s">
        <v>6307</v>
      </c>
      <c r="B6262" t="s">
        <v>689</v>
      </c>
    </row>
    <row r="6263" spans="1:2" x14ac:dyDescent="0.25">
      <c r="A6263" t="s">
        <v>6308</v>
      </c>
      <c r="B6263" t="s">
        <v>689</v>
      </c>
    </row>
    <row r="6264" spans="1:2" x14ac:dyDescent="0.25">
      <c r="A6264" t="s">
        <v>6309</v>
      </c>
      <c r="B6264" t="s">
        <v>689</v>
      </c>
    </row>
    <row r="6265" spans="1:2" x14ac:dyDescent="0.25">
      <c r="A6265" t="s">
        <v>6310</v>
      </c>
      <c r="B6265" t="s">
        <v>277</v>
      </c>
    </row>
    <row r="6266" spans="1:2" x14ac:dyDescent="0.25">
      <c r="A6266" t="s">
        <v>6311</v>
      </c>
      <c r="B6266" t="s">
        <v>277</v>
      </c>
    </row>
    <row r="6267" spans="1:2" x14ac:dyDescent="0.25">
      <c r="A6267" t="s">
        <v>6312</v>
      </c>
      <c r="B6267" t="s">
        <v>277</v>
      </c>
    </row>
    <row r="6268" spans="1:2" x14ac:dyDescent="0.25">
      <c r="A6268" t="s">
        <v>6313</v>
      </c>
      <c r="B6268" t="s">
        <v>277</v>
      </c>
    </row>
    <row r="6269" spans="1:2" x14ac:dyDescent="0.25">
      <c r="A6269" t="s">
        <v>6314</v>
      </c>
      <c r="B6269" t="s">
        <v>277</v>
      </c>
    </row>
    <row r="6270" spans="1:2" x14ac:dyDescent="0.25">
      <c r="A6270" t="s">
        <v>6315</v>
      </c>
      <c r="B6270" t="s">
        <v>277</v>
      </c>
    </row>
    <row r="6271" spans="1:2" x14ac:dyDescent="0.25">
      <c r="A6271" t="s">
        <v>6316</v>
      </c>
      <c r="B6271" t="s">
        <v>277</v>
      </c>
    </row>
    <row r="6272" spans="1:2" x14ac:dyDescent="0.25">
      <c r="A6272" t="s">
        <v>6317</v>
      </c>
      <c r="B6272" t="s">
        <v>277</v>
      </c>
    </row>
    <row r="6273" spans="1:2" x14ac:dyDescent="0.25">
      <c r="A6273" t="s">
        <v>6318</v>
      </c>
      <c r="B6273" t="s">
        <v>277</v>
      </c>
    </row>
    <row r="6274" spans="1:2" x14ac:dyDescent="0.25">
      <c r="A6274" t="s">
        <v>6319</v>
      </c>
      <c r="B6274" t="s">
        <v>277</v>
      </c>
    </row>
    <row r="6275" spans="1:2" x14ac:dyDescent="0.25">
      <c r="A6275" t="s">
        <v>6320</v>
      </c>
      <c r="B6275" t="s">
        <v>277</v>
      </c>
    </row>
    <row r="6276" spans="1:2" x14ac:dyDescent="0.25">
      <c r="A6276" t="s">
        <v>6321</v>
      </c>
      <c r="B6276" t="s">
        <v>277</v>
      </c>
    </row>
    <row r="6277" spans="1:2" x14ac:dyDescent="0.25">
      <c r="A6277" t="s">
        <v>6322</v>
      </c>
      <c r="B6277" t="s">
        <v>277</v>
      </c>
    </row>
    <row r="6278" spans="1:2" x14ac:dyDescent="0.25">
      <c r="A6278" t="s">
        <v>6323</v>
      </c>
      <c r="B6278" t="s">
        <v>277</v>
      </c>
    </row>
    <row r="6279" spans="1:2" x14ac:dyDescent="0.25">
      <c r="A6279" t="s">
        <v>6324</v>
      </c>
      <c r="B6279" t="s">
        <v>277</v>
      </c>
    </row>
    <row r="6280" spans="1:2" x14ac:dyDescent="0.25">
      <c r="A6280" t="s">
        <v>6325</v>
      </c>
      <c r="B6280" t="s">
        <v>277</v>
      </c>
    </row>
    <row r="6281" spans="1:2" x14ac:dyDescent="0.25">
      <c r="A6281" t="s">
        <v>6326</v>
      </c>
      <c r="B6281" t="s">
        <v>277</v>
      </c>
    </row>
    <row r="6282" spans="1:2" x14ac:dyDescent="0.25">
      <c r="A6282" t="s">
        <v>6327</v>
      </c>
      <c r="B6282" t="s">
        <v>277</v>
      </c>
    </row>
    <row r="6283" spans="1:2" x14ac:dyDescent="0.25">
      <c r="A6283" t="s">
        <v>6328</v>
      </c>
      <c r="B6283" t="s">
        <v>277</v>
      </c>
    </row>
    <row r="6284" spans="1:2" x14ac:dyDescent="0.25">
      <c r="A6284" t="s">
        <v>6329</v>
      </c>
      <c r="B6284" t="s">
        <v>293</v>
      </c>
    </row>
    <row r="6285" spans="1:2" x14ac:dyDescent="0.25">
      <c r="A6285" t="s">
        <v>6330</v>
      </c>
      <c r="B6285" t="s">
        <v>293</v>
      </c>
    </row>
    <row r="6286" spans="1:2" x14ac:dyDescent="0.25">
      <c r="A6286" t="s">
        <v>6331</v>
      </c>
      <c r="B6286" t="s">
        <v>293</v>
      </c>
    </row>
    <row r="6287" spans="1:2" x14ac:dyDescent="0.25">
      <c r="A6287" t="s">
        <v>6332</v>
      </c>
      <c r="B6287" t="s">
        <v>277</v>
      </c>
    </row>
    <row r="6288" spans="1:2" x14ac:dyDescent="0.25">
      <c r="A6288" t="s">
        <v>6333</v>
      </c>
      <c r="B6288" t="s">
        <v>277</v>
      </c>
    </row>
    <row r="6289" spans="1:2" x14ac:dyDescent="0.25">
      <c r="A6289" t="s">
        <v>6334</v>
      </c>
      <c r="B6289" t="s">
        <v>277</v>
      </c>
    </row>
    <row r="6290" spans="1:2" x14ac:dyDescent="0.25">
      <c r="A6290" t="s">
        <v>6335</v>
      </c>
      <c r="B6290" t="s">
        <v>277</v>
      </c>
    </row>
    <row r="6291" spans="1:2" x14ac:dyDescent="0.25">
      <c r="A6291" t="s">
        <v>6336</v>
      </c>
      <c r="B6291" t="s">
        <v>277</v>
      </c>
    </row>
    <row r="6292" spans="1:2" x14ac:dyDescent="0.25">
      <c r="A6292" t="s">
        <v>6337</v>
      </c>
      <c r="B6292" t="s">
        <v>277</v>
      </c>
    </row>
    <row r="6293" spans="1:2" x14ac:dyDescent="0.25">
      <c r="A6293" t="s">
        <v>6338</v>
      </c>
      <c r="B6293" t="s">
        <v>277</v>
      </c>
    </row>
    <row r="6294" spans="1:2" x14ac:dyDescent="0.25">
      <c r="A6294" t="s">
        <v>6339</v>
      </c>
      <c r="B6294" t="s">
        <v>277</v>
      </c>
    </row>
    <row r="6295" spans="1:2" x14ac:dyDescent="0.25">
      <c r="A6295" t="s">
        <v>6340</v>
      </c>
      <c r="B6295" t="s">
        <v>277</v>
      </c>
    </row>
    <row r="6296" spans="1:2" x14ac:dyDescent="0.25">
      <c r="A6296" t="s">
        <v>6341</v>
      </c>
      <c r="B6296" t="s">
        <v>277</v>
      </c>
    </row>
    <row r="6297" spans="1:2" x14ac:dyDescent="0.25">
      <c r="A6297" t="s">
        <v>6342</v>
      </c>
      <c r="B6297" t="s">
        <v>293</v>
      </c>
    </row>
    <row r="6298" spans="1:2" x14ac:dyDescent="0.25">
      <c r="A6298" t="s">
        <v>6343</v>
      </c>
      <c r="B6298" t="s">
        <v>277</v>
      </c>
    </row>
    <row r="6299" spans="1:2" x14ac:dyDescent="0.25">
      <c r="A6299" t="s">
        <v>6344</v>
      </c>
      <c r="B6299" t="s">
        <v>277</v>
      </c>
    </row>
    <row r="6300" spans="1:2" x14ac:dyDescent="0.25">
      <c r="A6300" t="s">
        <v>6345</v>
      </c>
      <c r="B6300" t="s">
        <v>277</v>
      </c>
    </row>
    <row r="6301" spans="1:2" x14ac:dyDescent="0.25">
      <c r="A6301" t="s">
        <v>6346</v>
      </c>
      <c r="B6301" t="s">
        <v>277</v>
      </c>
    </row>
    <row r="6302" spans="1:2" x14ac:dyDescent="0.25">
      <c r="A6302" t="s">
        <v>6347</v>
      </c>
      <c r="B6302" t="s">
        <v>277</v>
      </c>
    </row>
    <row r="6303" spans="1:2" x14ac:dyDescent="0.25">
      <c r="A6303" t="s">
        <v>6348</v>
      </c>
      <c r="B6303" t="s">
        <v>689</v>
      </c>
    </row>
    <row r="6304" spans="1:2" x14ac:dyDescent="0.25">
      <c r="A6304" t="s">
        <v>6349</v>
      </c>
      <c r="B6304" t="s">
        <v>689</v>
      </c>
    </row>
    <row r="6305" spans="1:2" x14ac:dyDescent="0.25">
      <c r="A6305" t="s">
        <v>6350</v>
      </c>
      <c r="B6305" t="s">
        <v>689</v>
      </c>
    </row>
    <row r="6306" spans="1:2" x14ac:dyDescent="0.25">
      <c r="A6306" t="s">
        <v>6351</v>
      </c>
      <c r="B6306" t="s">
        <v>689</v>
      </c>
    </row>
    <row r="6307" spans="1:2" x14ac:dyDescent="0.25">
      <c r="A6307" t="s">
        <v>6352</v>
      </c>
      <c r="B6307" t="s">
        <v>689</v>
      </c>
    </row>
    <row r="6308" spans="1:2" x14ac:dyDescent="0.25">
      <c r="A6308" t="s">
        <v>6353</v>
      </c>
      <c r="B6308" t="s">
        <v>689</v>
      </c>
    </row>
    <row r="6309" spans="1:2" x14ac:dyDescent="0.25">
      <c r="A6309" t="s">
        <v>6354</v>
      </c>
      <c r="B6309" t="s">
        <v>689</v>
      </c>
    </row>
    <row r="6310" spans="1:2" x14ac:dyDescent="0.25">
      <c r="A6310" t="s">
        <v>6355</v>
      </c>
      <c r="B6310" t="s">
        <v>689</v>
      </c>
    </row>
    <row r="6311" spans="1:2" x14ac:dyDescent="0.25">
      <c r="A6311" t="s">
        <v>6356</v>
      </c>
      <c r="B6311" t="s">
        <v>689</v>
      </c>
    </row>
    <row r="6312" spans="1:2" x14ac:dyDescent="0.25">
      <c r="A6312" t="s">
        <v>6357</v>
      </c>
      <c r="B6312" t="s">
        <v>689</v>
      </c>
    </row>
    <row r="6313" spans="1:2" x14ac:dyDescent="0.25">
      <c r="A6313" t="s">
        <v>6358</v>
      </c>
      <c r="B6313" t="s">
        <v>689</v>
      </c>
    </row>
    <row r="6314" spans="1:2" x14ac:dyDescent="0.25">
      <c r="A6314" t="s">
        <v>6359</v>
      </c>
      <c r="B6314" t="s">
        <v>689</v>
      </c>
    </row>
    <row r="6315" spans="1:2" x14ac:dyDescent="0.25">
      <c r="A6315" t="s">
        <v>6360</v>
      </c>
      <c r="B6315" t="s">
        <v>689</v>
      </c>
    </row>
    <row r="6316" spans="1:2" x14ac:dyDescent="0.25">
      <c r="A6316" t="s">
        <v>6361</v>
      </c>
      <c r="B6316" t="s">
        <v>689</v>
      </c>
    </row>
    <row r="6317" spans="1:2" x14ac:dyDescent="0.25">
      <c r="A6317" t="s">
        <v>6362</v>
      </c>
      <c r="B6317" t="s">
        <v>689</v>
      </c>
    </row>
    <row r="6318" spans="1:2" x14ac:dyDescent="0.25">
      <c r="A6318" t="s">
        <v>6363</v>
      </c>
      <c r="B6318" t="s">
        <v>689</v>
      </c>
    </row>
    <row r="6319" spans="1:2" x14ac:dyDescent="0.25">
      <c r="A6319" t="s">
        <v>6364</v>
      </c>
      <c r="B6319" t="s">
        <v>689</v>
      </c>
    </row>
    <row r="6320" spans="1:2" x14ac:dyDescent="0.25">
      <c r="A6320" t="s">
        <v>6365</v>
      </c>
      <c r="B6320" t="s">
        <v>689</v>
      </c>
    </row>
    <row r="6321" spans="1:2" x14ac:dyDescent="0.25">
      <c r="A6321" t="s">
        <v>6366</v>
      </c>
      <c r="B6321" t="s">
        <v>689</v>
      </c>
    </row>
    <row r="6322" spans="1:2" x14ac:dyDescent="0.25">
      <c r="A6322" t="s">
        <v>6367</v>
      </c>
      <c r="B6322" t="s">
        <v>689</v>
      </c>
    </row>
    <row r="6323" spans="1:2" x14ac:dyDescent="0.25">
      <c r="A6323" t="s">
        <v>6368</v>
      </c>
      <c r="B6323" t="s">
        <v>689</v>
      </c>
    </row>
    <row r="6324" spans="1:2" x14ac:dyDescent="0.25">
      <c r="A6324" t="s">
        <v>6369</v>
      </c>
      <c r="B6324" t="s">
        <v>689</v>
      </c>
    </row>
    <row r="6325" spans="1:2" x14ac:dyDescent="0.25">
      <c r="A6325" t="s">
        <v>6370</v>
      </c>
      <c r="B6325" t="s">
        <v>689</v>
      </c>
    </row>
    <row r="6326" spans="1:2" x14ac:dyDescent="0.25">
      <c r="A6326" t="s">
        <v>6371</v>
      </c>
      <c r="B6326" t="s">
        <v>689</v>
      </c>
    </row>
    <row r="6327" spans="1:2" x14ac:dyDescent="0.25">
      <c r="A6327" t="s">
        <v>6372</v>
      </c>
      <c r="B6327" t="s">
        <v>277</v>
      </c>
    </row>
    <row r="6328" spans="1:2" x14ac:dyDescent="0.25">
      <c r="A6328" t="s">
        <v>6373</v>
      </c>
      <c r="B6328" t="s">
        <v>689</v>
      </c>
    </row>
    <row r="6329" spans="1:2" x14ac:dyDescent="0.25">
      <c r="A6329" t="s">
        <v>6374</v>
      </c>
      <c r="B6329" t="s">
        <v>689</v>
      </c>
    </row>
    <row r="6330" spans="1:2" x14ac:dyDescent="0.25">
      <c r="A6330" t="s">
        <v>6375</v>
      </c>
      <c r="B6330" t="s">
        <v>689</v>
      </c>
    </row>
    <row r="6331" spans="1:2" x14ac:dyDescent="0.25">
      <c r="A6331" t="s">
        <v>6376</v>
      </c>
      <c r="B6331" t="s">
        <v>1178</v>
      </c>
    </row>
    <row r="6332" spans="1:2" x14ac:dyDescent="0.25">
      <c r="A6332" t="s">
        <v>6377</v>
      </c>
      <c r="B6332" t="s">
        <v>277</v>
      </c>
    </row>
    <row r="6333" spans="1:2" x14ac:dyDescent="0.25">
      <c r="A6333" t="s">
        <v>6378</v>
      </c>
      <c r="B6333" t="s">
        <v>689</v>
      </c>
    </row>
    <row r="6334" spans="1:2" x14ac:dyDescent="0.25">
      <c r="A6334" t="s">
        <v>6379</v>
      </c>
      <c r="B6334" t="s">
        <v>689</v>
      </c>
    </row>
    <row r="6335" spans="1:2" x14ac:dyDescent="0.25">
      <c r="A6335" t="s">
        <v>6380</v>
      </c>
      <c r="B6335" t="s">
        <v>689</v>
      </c>
    </row>
    <row r="6336" spans="1:2" x14ac:dyDescent="0.25">
      <c r="A6336" t="s">
        <v>6381</v>
      </c>
      <c r="B6336" t="s">
        <v>689</v>
      </c>
    </row>
    <row r="6337" spans="1:2" x14ac:dyDescent="0.25">
      <c r="A6337" t="s">
        <v>6382</v>
      </c>
      <c r="B6337" t="s">
        <v>689</v>
      </c>
    </row>
    <row r="6338" spans="1:2" x14ac:dyDescent="0.25">
      <c r="A6338" t="s">
        <v>6383</v>
      </c>
      <c r="B6338" t="s">
        <v>689</v>
      </c>
    </row>
    <row r="6339" spans="1:2" x14ac:dyDescent="0.25">
      <c r="A6339" t="s">
        <v>6384</v>
      </c>
      <c r="B6339" t="s">
        <v>277</v>
      </c>
    </row>
    <row r="6340" spans="1:2" x14ac:dyDescent="0.25">
      <c r="A6340" t="s">
        <v>6385</v>
      </c>
    </row>
    <row r="6341" spans="1:2" x14ac:dyDescent="0.25">
      <c r="A6341" t="s">
        <v>6386</v>
      </c>
      <c r="B6341" t="s">
        <v>455</v>
      </c>
    </row>
    <row r="6342" spans="1:2" x14ac:dyDescent="0.25">
      <c r="A6342" t="s">
        <v>6387</v>
      </c>
      <c r="B6342" t="s">
        <v>689</v>
      </c>
    </row>
    <row r="6343" spans="1:2" x14ac:dyDescent="0.25">
      <c r="A6343" t="s">
        <v>6388</v>
      </c>
      <c r="B6343" t="s">
        <v>689</v>
      </c>
    </row>
    <row r="6344" spans="1:2" x14ac:dyDescent="0.25">
      <c r="A6344" t="s">
        <v>6389</v>
      </c>
      <c r="B6344" t="s">
        <v>277</v>
      </c>
    </row>
    <row r="6345" spans="1:2" x14ac:dyDescent="0.25">
      <c r="A6345" t="s">
        <v>6390</v>
      </c>
      <c r="B6345" t="s">
        <v>277</v>
      </c>
    </row>
    <row r="6346" spans="1:2" x14ac:dyDescent="0.25">
      <c r="A6346" t="s">
        <v>6391</v>
      </c>
      <c r="B6346" t="s">
        <v>277</v>
      </c>
    </row>
    <row r="6347" spans="1:2" x14ac:dyDescent="0.25">
      <c r="A6347" t="s">
        <v>6392</v>
      </c>
      <c r="B6347" t="s">
        <v>277</v>
      </c>
    </row>
    <row r="6348" spans="1:2" x14ac:dyDescent="0.25">
      <c r="A6348" t="s">
        <v>6393</v>
      </c>
      <c r="B6348" t="s">
        <v>277</v>
      </c>
    </row>
    <row r="6349" spans="1:2" x14ac:dyDescent="0.25">
      <c r="A6349" t="s">
        <v>6394</v>
      </c>
      <c r="B6349" t="s">
        <v>277</v>
      </c>
    </row>
    <row r="6350" spans="1:2" x14ac:dyDescent="0.25">
      <c r="A6350" t="s">
        <v>6395</v>
      </c>
      <c r="B6350" t="s">
        <v>277</v>
      </c>
    </row>
    <row r="6351" spans="1:2" x14ac:dyDescent="0.25">
      <c r="A6351" t="s">
        <v>6396</v>
      </c>
      <c r="B6351" t="s">
        <v>277</v>
      </c>
    </row>
    <row r="6352" spans="1:2" x14ac:dyDescent="0.25">
      <c r="A6352" t="s">
        <v>6397</v>
      </c>
      <c r="B6352" t="s">
        <v>277</v>
      </c>
    </row>
    <row r="6353" spans="1:2" x14ac:dyDescent="0.25">
      <c r="A6353" t="s">
        <v>6398</v>
      </c>
      <c r="B6353" t="s">
        <v>689</v>
      </c>
    </row>
    <row r="6354" spans="1:2" x14ac:dyDescent="0.25">
      <c r="A6354" t="s">
        <v>6399</v>
      </c>
      <c r="B6354" t="s">
        <v>689</v>
      </c>
    </row>
    <row r="6355" spans="1:2" x14ac:dyDescent="0.25">
      <c r="A6355" t="s">
        <v>6400</v>
      </c>
      <c r="B6355" t="s">
        <v>689</v>
      </c>
    </row>
    <row r="6356" spans="1:2" x14ac:dyDescent="0.25">
      <c r="A6356" t="s">
        <v>6401</v>
      </c>
      <c r="B6356" t="s">
        <v>689</v>
      </c>
    </row>
    <row r="6357" spans="1:2" x14ac:dyDescent="0.25">
      <c r="A6357" t="s">
        <v>4452</v>
      </c>
      <c r="B6357" t="s">
        <v>6458</v>
      </c>
    </row>
    <row r="6358" spans="1:2" x14ac:dyDescent="0.25">
      <c r="A6358" t="s">
        <v>6403</v>
      </c>
      <c r="B6358" t="s">
        <v>277</v>
      </c>
    </row>
    <row r="6359" spans="1:2" x14ac:dyDescent="0.25">
      <c r="A6359" t="s">
        <v>6404</v>
      </c>
      <c r="B6359" t="s">
        <v>277</v>
      </c>
    </row>
    <row r="6360" spans="1:2" x14ac:dyDescent="0.25">
      <c r="A6360" t="s">
        <v>6405</v>
      </c>
      <c r="B6360" t="s">
        <v>277</v>
      </c>
    </row>
    <row r="6361" spans="1:2" x14ac:dyDescent="0.25">
      <c r="A6361" t="s">
        <v>247</v>
      </c>
      <c r="B6361" t="s">
        <v>277</v>
      </c>
    </row>
    <row r="6362" spans="1:2" x14ac:dyDescent="0.25">
      <c r="A6362" t="s">
        <v>240</v>
      </c>
      <c r="B6362" t="s">
        <v>277</v>
      </c>
    </row>
    <row r="6363" spans="1:2" x14ac:dyDescent="0.25">
      <c r="A6363" t="s">
        <v>6406</v>
      </c>
      <c r="B6363" t="s">
        <v>277</v>
      </c>
    </row>
    <row r="6364" spans="1:2" x14ac:dyDescent="0.25">
      <c r="A6364" t="s">
        <v>6407</v>
      </c>
      <c r="B6364" t="s">
        <v>277</v>
      </c>
    </row>
    <row r="6365" spans="1:2" x14ac:dyDescent="0.25">
      <c r="A6365" t="s">
        <v>6420</v>
      </c>
      <c r="B6365" t="s">
        <v>277</v>
      </c>
    </row>
    <row r="6366" spans="1:2" x14ac:dyDescent="0.25">
      <c r="A6366" t="s">
        <v>6421</v>
      </c>
      <c r="B6366" t="s">
        <v>277</v>
      </c>
    </row>
    <row r="6367" spans="1:2" x14ac:dyDescent="0.25">
      <c r="A6367" t="s">
        <v>6422</v>
      </c>
      <c r="B6367" t="s">
        <v>277</v>
      </c>
    </row>
    <row r="6368" spans="1:2" x14ac:dyDescent="0.25">
      <c r="A6368" t="s">
        <v>6416</v>
      </c>
      <c r="B6368" t="s">
        <v>277</v>
      </c>
    </row>
    <row r="6369" spans="1:2" x14ac:dyDescent="0.25">
      <c r="A6369" t="s">
        <v>6417</v>
      </c>
      <c r="B6369" t="s">
        <v>277</v>
      </c>
    </row>
    <row r="6370" spans="1:2" x14ac:dyDescent="0.25">
      <c r="A6370" t="s">
        <v>6418</v>
      </c>
      <c r="B6370" t="s">
        <v>277</v>
      </c>
    </row>
    <row r="6371" spans="1:2" x14ac:dyDescent="0.25">
      <c r="A6371" t="s">
        <v>6419</v>
      </c>
      <c r="B6371" t="s">
        <v>277</v>
      </c>
    </row>
    <row r="6372" spans="1:2" x14ac:dyDescent="0.25">
      <c r="A6372" t="s">
        <v>6427</v>
      </c>
      <c r="B6372" t="s">
        <v>277</v>
      </c>
    </row>
    <row r="6373" spans="1:2" x14ac:dyDescent="0.25">
      <c r="A6373" t="s">
        <v>6428</v>
      </c>
      <c r="B6373" t="s">
        <v>277</v>
      </c>
    </row>
    <row r="6374" spans="1:2" x14ac:dyDescent="0.25">
      <c r="A6374" t="s">
        <v>6429</v>
      </c>
      <c r="B6374" t="s">
        <v>277</v>
      </c>
    </row>
    <row r="6375" spans="1:2" x14ac:dyDescent="0.25">
      <c r="A6375" t="s">
        <v>6430</v>
      </c>
      <c r="B6375" t="s">
        <v>277</v>
      </c>
    </row>
    <row r="6376" spans="1:2" x14ac:dyDescent="0.25">
      <c r="A6376" t="s">
        <v>6431</v>
      </c>
      <c r="B6376" t="s">
        <v>277</v>
      </c>
    </row>
    <row r="6377" spans="1:2" x14ac:dyDescent="0.25">
      <c r="A6377" t="s">
        <v>6432</v>
      </c>
      <c r="B6377" t="s">
        <v>277</v>
      </c>
    </row>
    <row r="6378" spans="1:2" x14ac:dyDescent="0.25">
      <c r="A6378" t="s">
        <v>6433</v>
      </c>
      <c r="B6378" t="s">
        <v>277</v>
      </c>
    </row>
    <row r="6379" spans="1:2" x14ac:dyDescent="0.25">
      <c r="A6379" t="s">
        <v>6434</v>
      </c>
      <c r="B6379" t="s">
        <v>277</v>
      </c>
    </row>
    <row r="6380" spans="1:2" x14ac:dyDescent="0.25">
      <c r="A6380" t="s">
        <v>6435</v>
      </c>
      <c r="B6380" t="s">
        <v>277</v>
      </c>
    </row>
    <row r="6381" spans="1:2" x14ac:dyDescent="0.25">
      <c r="A6381" t="s">
        <v>6436</v>
      </c>
      <c r="B6381" t="s">
        <v>277</v>
      </c>
    </row>
    <row r="6382" spans="1:2" x14ac:dyDescent="0.25">
      <c r="A6382" t="s">
        <v>6437</v>
      </c>
      <c r="B6382" t="s">
        <v>277</v>
      </c>
    </row>
    <row r="6383" spans="1:2" x14ac:dyDescent="0.25">
      <c r="A6383" t="s">
        <v>6438</v>
      </c>
      <c r="B6383" t="s">
        <v>277</v>
      </c>
    </row>
    <row r="6384" spans="1:2" x14ac:dyDescent="0.25">
      <c r="A6384" t="s">
        <v>6439</v>
      </c>
      <c r="B6384" t="s">
        <v>277</v>
      </c>
    </row>
    <row r="6385" spans="1:2" x14ac:dyDescent="0.25">
      <c r="A6385" t="s">
        <v>6440</v>
      </c>
      <c r="B6385" t="s">
        <v>277</v>
      </c>
    </row>
    <row r="6386" spans="1:2" x14ac:dyDescent="0.25">
      <c r="A6386" t="s">
        <v>6441</v>
      </c>
      <c r="B6386" t="s">
        <v>277</v>
      </c>
    </row>
    <row r="6387" spans="1:2" x14ac:dyDescent="0.25">
      <c r="A6387" t="s">
        <v>6442</v>
      </c>
      <c r="B6387" t="s">
        <v>277</v>
      </c>
    </row>
    <row r="6388" spans="1:2" x14ac:dyDescent="0.25">
      <c r="A6388" t="s">
        <v>6443</v>
      </c>
      <c r="B6388" t="s">
        <v>277</v>
      </c>
    </row>
    <row r="6389" spans="1:2" x14ac:dyDescent="0.25">
      <c r="A6389" t="s">
        <v>6444</v>
      </c>
      <c r="B6389" t="s">
        <v>277</v>
      </c>
    </row>
    <row r="6390" spans="1:2" x14ac:dyDescent="0.25">
      <c r="A6390" t="s">
        <v>6445</v>
      </c>
      <c r="B6390" t="s">
        <v>277</v>
      </c>
    </row>
    <row r="6391" spans="1:2" x14ac:dyDescent="0.25">
      <c r="A6391" t="s">
        <v>6446</v>
      </c>
      <c r="B6391" t="s">
        <v>277</v>
      </c>
    </row>
    <row r="6392" spans="1:2" x14ac:dyDescent="0.25">
      <c r="A6392" t="s">
        <v>6447</v>
      </c>
      <c r="B6392" t="s">
        <v>277</v>
      </c>
    </row>
    <row r="6393" spans="1:2" x14ac:dyDescent="0.25">
      <c r="A6393" t="s">
        <v>258</v>
      </c>
      <c r="B6393" t="s">
        <v>6455</v>
      </c>
    </row>
  </sheetData>
  <autoFilter ref="A3:B6393" xr:uid="{F65D8F95-AE9B-4ACC-8E36-874A65F3B7BA}">
    <sortState xmlns:xlrd2="http://schemas.microsoft.com/office/spreadsheetml/2017/richdata2" ref="A9:B6357">
      <sortCondition ref="A3:A6392"/>
    </sortState>
  </autoFilter>
  <conditionalFormatting sqref="A25:A6364 A1 A12118:A1048576">
    <cfRule type="duplicateValues" dxfId="6" priority="5"/>
    <cfRule type="duplicateValues" dxfId="5" priority="6"/>
  </conditionalFormatting>
  <conditionalFormatting sqref="A470:A6364 A1 A25:A453 A12118:A1048576">
    <cfRule type="duplicateValues" dxfId="4" priority="7"/>
  </conditionalFormatting>
  <conditionalFormatting sqref="A6393">
    <cfRule type="containsText" dxfId="3" priority="1" operator="containsText" text="NO APLICADO">
      <formula>NOT(ISERROR(SEARCH("NO APLICADO",A6393)))</formula>
    </cfRule>
  </conditionalFormatting>
  <conditionalFormatting sqref="B1463"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PORTADA</vt:lpstr>
      <vt:lpstr>Hoja2</vt:lpstr>
      <vt:lpstr>Hoja4</vt:lpstr>
      <vt:lpstr>BANCOS FNL</vt:lpstr>
      <vt:lpstr>LIBROS FNL </vt:lpstr>
      <vt:lpstr>GAST BANC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luz de horta</cp:lastModifiedBy>
  <dcterms:created xsi:type="dcterms:W3CDTF">2022-04-28T16:43:19Z</dcterms:created>
  <dcterms:modified xsi:type="dcterms:W3CDTF">2024-11-15T20:41:21Z</dcterms:modified>
</cp:coreProperties>
</file>